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24" windowWidth="21732" windowHeight="8748"/>
  </bookViews>
  <sheets>
    <sheet name="RSS" sheetId="1" r:id="rId1"/>
    <sheet name="HadCRUT4" sheetId="2" r:id="rId2"/>
    <sheet name="readme" sheetId="3" r:id="rId3"/>
  </sheets>
  <externalReferences>
    <externalReference r:id="rId4"/>
  </externalReferences>
  <definedNames>
    <definedName name="alpha1">RSS!$BE$2</definedName>
    <definedName name="Bio_alpha">RSS!$AI$2</definedName>
    <definedName name="Bio_factor">RSS!$AK$1</definedName>
    <definedName name="Bio_ppmv">RSS!$BB$1</definedName>
    <definedName name="Bio_slope">RSS!$AK$2</definedName>
    <definedName name="Bio_tau">RSS!$AI$1</definedName>
    <definedName name="CO2_base">RSS!$AI$3</definedName>
    <definedName name="CO2_start">RSS!$AK$3</definedName>
    <definedName name="CO2_start2">HadCRUT4!$AH$1</definedName>
    <definedName name="Emiss_alpha">RSS!$AO$2</definedName>
    <definedName name="Emiss_start">RSS!$AO$3</definedName>
    <definedName name="Emiss_start2">HadCRUT4!$AJ$1</definedName>
    <definedName name="Emiss_tau">RSS!$AO$1</definedName>
    <definedName name="Had_fact">HadCRUT4!$AV$1</definedName>
    <definedName name="Had_offset">HadCRUT4!$AT$1</definedName>
    <definedName name="Nat_ampl">RSS!$BA$1</definedName>
    <definedName name="Nat_ampl2">HadCRUT4!$AZ$1</definedName>
    <definedName name="Nat_offset">RSS!$AY$1</definedName>
    <definedName name="Nat_offset2">HadCRUT4!$AX$1</definedName>
    <definedName name="Nat_tau">RSS!$BK$1</definedName>
    <definedName name="Ocean_alpha">RSS!$AM$2</definedName>
    <definedName name="Ocean_factor">RSS!$AM$3</definedName>
    <definedName name="Ocean_tau">RSS!$AM$1</definedName>
    <definedName name="RSS_fact">RSS!$AW$1</definedName>
    <definedName name="RSS_offset">RSS!$AU$1</definedName>
  </definedNames>
  <calcPr calcId="125725" refMode="R1C1"/>
</workbook>
</file>

<file path=xl/calcChain.xml><?xml version="1.0" encoding="utf-8"?>
<calcChain xmlns="http://schemas.openxmlformats.org/spreadsheetml/2006/main">
  <c r="BI282" i="1"/>
  <c r="BF282"/>
  <c r="BH282" s="1"/>
  <c r="BI281"/>
  <c r="BF281"/>
  <c r="BH281" s="1"/>
  <c r="BI280"/>
  <c r="BF280"/>
  <c r="BH280" s="1"/>
  <c r="BI279"/>
  <c r="BF279"/>
  <c r="BH279" s="1"/>
  <c r="BI278"/>
  <c r="BF278"/>
  <c r="BH278" s="1"/>
  <c r="BI277"/>
  <c r="BF277"/>
  <c r="BH277" s="1"/>
  <c r="BI276"/>
  <c r="BF276"/>
  <c r="BH276" s="1"/>
  <c r="BI275"/>
  <c r="BF275"/>
  <c r="BH275" s="1"/>
  <c r="BI274"/>
  <c r="BF274"/>
  <c r="BH274" s="1"/>
  <c r="BI273"/>
  <c r="BF273"/>
  <c r="BH273" s="1"/>
  <c r="BI272"/>
  <c r="BF272"/>
  <c r="BH272" s="1"/>
  <c r="BI271"/>
  <c r="BF271"/>
  <c r="BH271" s="1"/>
  <c r="BI270"/>
  <c r="BF270"/>
  <c r="BH270" s="1"/>
  <c r="BI269"/>
  <c r="BF269"/>
  <c r="BH269" s="1"/>
  <c r="BI268"/>
  <c r="BF268"/>
  <c r="BH268" s="1"/>
  <c r="BI267"/>
  <c r="BF267"/>
  <c r="BH267" s="1"/>
  <c r="BI266"/>
  <c r="BF266"/>
  <c r="BH266" s="1"/>
  <c r="BI265"/>
  <c r="BF265"/>
  <c r="BH265" s="1"/>
  <c r="BI264"/>
  <c r="BF264"/>
  <c r="BH264" s="1"/>
  <c r="BI263"/>
  <c r="BF263"/>
  <c r="BH263" s="1"/>
  <c r="BI262"/>
  <c r="BF262"/>
  <c r="BH262" s="1"/>
  <c r="BI261"/>
  <c r="BF261"/>
  <c r="BH261" s="1"/>
  <c r="BI260"/>
  <c r="BF260"/>
  <c r="BH260" s="1"/>
  <c r="BI259"/>
  <c r="BF259"/>
  <c r="BH259" s="1"/>
  <c r="BI258"/>
  <c r="BF258"/>
  <c r="BH258" s="1"/>
  <c r="BI257"/>
  <c r="BF257"/>
  <c r="BH257" s="1"/>
  <c r="BI256"/>
  <c r="BF256"/>
  <c r="BH256" s="1"/>
  <c r="BI255"/>
  <c r="BF255"/>
  <c r="BH255" s="1"/>
  <c r="BI254"/>
  <c r="BF254"/>
  <c r="BH254" s="1"/>
  <c r="BI253"/>
  <c r="BF253"/>
  <c r="BH253" s="1"/>
  <c r="BI252"/>
  <c r="BF252"/>
  <c r="BH252" s="1"/>
  <c r="BI251"/>
  <c r="BF251"/>
  <c r="BH251" s="1"/>
  <c r="BI250"/>
  <c r="BF250"/>
  <c r="BH250" s="1"/>
  <c r="BI249"/>
  <c r="BF249"/>
  <c r="BH249" s="1"/>
  <c r="BI248"/>
  <c r="BF248"/>
  <c r="BH248" s="1"/>
  <c r="BI247"/>
  <c r="BF247"/>
  <c r="BH247" s="1"/>
  <c r="BI246"/>
  <c r="BF246"/>
  <c r="BH246" s="1"/>
  <c r="BI245"/>
  <c r="BF245"/>
  <c r="BH245" s="1"/>
  <c r="BI244"/>
  <c r="BF244"/>
  <c r="BH244" s="1"/>
  <c r="BI243"/>
  <c r="BF243"/>
  <c r="BH243" s="1"/>
  <c r="BI242"/>
  <c r="BF242"/>
  <c r="BH242" s="1"/>
  <c r="BI241"/>
  <c r="BF241"/>
  <c r="BH241" s="1"/>
  <c r="BI240"/>
  <c r="BF240"/>
  <c r="BH240" s="1"/>
  <c r="BI239"/>
  <c r="BF239"/>
  <c r="BH239" s="1"/>
  <c r="BI238"/>
  <c r="BF238"/>
  <c r="BH238" s="1"/>
  <c r="BI237"/>
  <c r="BF237"/>
  <c r="BH237" s="1"/>
  <c r="BI236"/>
  <c r="BF236"/>
  <c r="BH236" s="1"/>
  <c r="BI235"/>
  <c r="BF235"/>
  <c r="BH235" s="1"/>
  <c r="BI234"/>
  <c r="BF234"/>
  <c r="BH234" s="1"/>
  <c r="BI233"/>
  <c r="BF233"/>
  <c r="BH233" s="1"/>
  <c r="BI232"/>
  <c r="BF232"/>
  <c r="BH232" s="1"/>
  <c r="BI231"/>
  <c r="BF231"/>
  <c r="BH231" s="1"/>
  <c r="BI230"/>
  <c r="BF230"/>
  <c r="BH230" s="1"/>
  <c r="BI229"/>
  <c r="BF229"/>
  <c r="BH229" s="1"/>
  <c r="BI228"/>
  <c r="BF228"/>
  <c r="BH228" s="1"/>
  <c r="BI227"/>
  <c r="BF227"/>
  <c r="BH227" s="1"/>
  <c r="BI226"/>
  <c r="BF226"/>
  <c r="BH226" s="1"/>
  <c r="BI225"/>
  <c r="BF225"/>
  <c r="BH225" s="1"/>
  <c r="BI224"/>
  <c r="BF224"/>
  <c r="BH224" s="1"/>
  <c r="BI223"/>
  <c r="BF223"/>
  <c r="BH223" s="1"/>
  <c r="BI222"/>
  <c r="BF222"/>
  <c r="BH222" s="1"/>
  <c r="BI221"/>
  <c r="BF221"/>
  <c r="BH221" s="1"/>
  <c r="BI220"/>
  <c r="BF220"/>
  <c r="BH220" s="1"/>
  <c r="BI219"/>
  <c r="BF219"/>
  <c r="BH219" s="1"/>
  <c r="BI218"/>
  <c r="BF218"/>
  <c r="BH218" s="1"/>
  <c r="BI217"/>
  <c r="BF217"/>
  <c r="BH217" s="1"/>
  <c r="BI216"/>
  <c r="BF216"/>
  <c r="BH216" s="1"/>
  <c r="BI215"/>
  <c r="BF215"/>
  <c r="BH215" s="1"/>
  <c r="BI214"/>
  <c r="BF214"/>
  <c r="BH214" s="1"/>
  <c r="BI213"/>
  <c r="BF213"/>
  <c r="BH213" s="1"/>
  <c r="BI212"/>
  <c r="BF212"/>
  <c r="BH212" s="1"/>
  <c r="BI211"/>
  <c r="BF211"/>
  <c r="BH211" s="1"/>
  <c r="BI210"/>
  <c r="BF210"/>
  <c r="BH210" s="1"/>
  <c r="BI209"/>
  <c r="BF209"/>
  <c r="BH209" s="1"/>
  <c r="BI208"/>
  <c r="BF208"/>
  <c r="BH208" s="1"/>
  <c r="BI207"/>
  <c r="BF207"/>
  <c r="BH207" s="1"/>
  <c r="BI206"/>
  <c r="BF206"/>
  <c r="BH206" s="1"/>
  <c r="BI205"/>
  <c r="BF205"/>
  <c r="BH205" s="1"/>
  <c r="BI204"/>
  <c r="BF204"/>
  <c r="BH204" s="1"/>
  <c r="BI203"/>
  <c r="BF203"/>
  <c r="BH203" s="1"/>
  <c r="BI202"/>
  <c r="BF202"/>
  <c r="BH202" s="1"/>
  <c r="BI201"/>
  <c r="BF201"/>
  <c r="BH201" s="1"/>
  <c r="BI200"/>
  <c r="BF200"/>
  <c r="BH200" s="1"/>
  <c r="BI199"/>
  <c r="BF199"/>
  <c r="BH199" s="1"/>
  <c r="BI198"/>
  <c r="BF198"/>
  <c r="BH198" s="1"/>
  <c r="BI197"/>
  <c r="BF197"/>
  <c r="BH197" s="1"/>
  <c r="BI196"/>
  <c r="BF196"/>
  <c r="BH196" s="1"/>
  <c r="BI195"/>
  <c r="BF195"/>
  <c r="BH195" s="1"/>
  <c r="BI194"/>
  <c r="BF194"/>
  <c r="BH194" s="1"/>
  <c r="BI193"/>
  <c r="BF193"/>
  <c r="BH193" s="1"/>
  <c r="BI192"/>
  <c r="BF192"/>
  <c r="BH192" s="1"/>
  <c r="BI191"/>
  <c r="BF191"/>
  <c r="BH191" s="1"/>
  <c r="BI190"/>
  <c r="BF190"/>
  <c r="BH190" s="1"/>
  <c r="BI189"/>
  <c r="BF189"/>
  <c r="BH189" s="1"/>
  <c r="BI188"/>
  <c r="BF188"/>
  <c r="BH188" s="1"/>
  <c r="BI187"/>
  <c r="BF187"/>
  <c r="BH187" s="1"/>
  <c r="BI186"/>
  <c r="BF186"/>
  <c r="BH186" s="1"/>
  <c r="BI185"/>
  <c r="BF185"/>
  <c r="BH185" s="1"/>
  <c r="BI184"/>
  <c r="BF184"/>
  <c r="BH184" s="1"/>
  <c r="BI183"/>
  <c r="BF183"/>
  <c r="BH183" s="1"/>
  <c r="BI182"/>
  <c r="BF182"/>
  <c r="BH182" s="1"/>
  <c r="BI181"/>
  <c r="BF181"/>
  <c r="BH181" s="1"/>
  <c r="BI180"/>
  <c r="BF180"/>
  <c r="BH180" s="1"/>
  <c r="BI179"/>
  <c r="BF179"/>
  <c r="BH179" s="1"/>
  <c r="BI178"/>
  <c r="BF178"/>
  <c r="BH178" s="1"/>
  <c r="BI177"/>
  <c r="BF177"/>
  <c r="BH177" s="1"/>
  <c r="BI176"/>
  <c r="BF176"/>
  <c r="BH176" s="1"/>
  <c r="BI175"/>
  <c r="BF175"/>
  <c r="BH175" s="1"/>
  <c r="BI174"/>
  <c r="BF174"/>
  <c r="BH174" s="1"/>
  <c r="BI173"/>
  <c r="BF173"/>
  <c r="BH173" s="1"/>
  <c r="BI172"/>
  <c r="BF172"/>
  <c r="BH172" s="1"/>
  <c r="BI171"/>
  <c r="BF171"/>
  <c r="BH171" s="1"/>
  <c r="BI170"/>
  <c r="BF170"/>
  <c r="BH170" s="1"/>
  <c r="BI169"/>
  <c r="BF169"/>
  <c r="BH169" s="1"/>
  <c r="BI168"/>
  <c r="BF168"/>
  <c r="BH168" s="1"/>
  <c r="BI167"/>
  <c r="BF167"/>
  <c r="BH167" s="1"/>
  <c r="BI166"/>
  <c r="BF166"/>
  <c r="BH166" s="1"/>
  <c r="BI165"/>
  <c r="BF165"/>
  <c r="BH165" s="1"/>
  <c r="BI164"/>
  <c r="BF164"/>
  <c r="BH164" s="1"/>
  <c r="BI163"/>
  <c r="BF163"/>
  <c r="BH163" s="1"/>
  <c r="BI162"/>
  <c r="BF162"/>
  <c r="BH162" s="1"/>
  <c r="BI161"/>
  <c r="BF161"/>
  <c r="BH161" s="1"/>
  <c r="BI160"/>
  <c r="BF160"/>
  <c r="BH160" s="1"/>
  <c r="BI159"/>
  <c r="BF159"/>
  <c r="BH159" s="1"/>
  <c r="BI158"/>
  <c r="BF158"/>
  <c r="BH158" s="1"/>
  <c r="BI157"/>
  <c r="BF157"/>
  <c r="BH157" s="1"/>
  <c r="BI156"/>
  <c r="BF156"/>
  <c r="BH156" s="1"/>
  <c r="BI155"/>
  <c r="BF155"/>
  <c r="BH155" s="1"/>
  <c r="BI154"/>
  <c r="BF154"/>
  <c r="BH154" s="1"/>
  <c r="BI153"/>
  <c r="BF153"/>
  <c r="BH153" s="1"/>
  <c r="BI152"/>
  <c r="BF152"/>
  <c r="BH152" s="1"/>
  <c r="BI151"/>
  <c r="BF151"/>
  <c r="BH151" s="1"/>
  <c r="BI150"/>
  <c r="BF150"/>
  <c r="BH150" s="1"/>
  <c r="BI149"/>
  <c r="BF149"/>
  <c r="BH149" s="1"/>
  <c r="BI148"/>
  <c r="BF148"/>
  <c r="BH148" s="1"/>
  <c r="BI147"/>
  <c r="BF147"/>
  <c r="BH147" s="1"/>
  <c r="BI146"/>
  <c r="BF146"/>
  <c r="BH146" s="1"/>
  <c r="BI145"/>
  <c r="BF145"/>
  <c r="BH145" s="1"/>
  <c r="BI144"/>
  <c r="BF144"/>
  <c r="BH144" s="1"/>
  <c r="BI143"/>
  <c r="BF143"/>
  <c r="BH143" s="1"/>
  <c r="BI142"/>
  <c r="BF142"/>
  <c r="BH142" s="1"/>
  <c r="BI141"/>
  <c r="BF141"/>
  <c r="BH141" s="1"/>
  <c r="BI140"/>
  <c r="BF140"/>
  <c r="BH140" s="1"/>
  <c r="BI139"/>
  <c r="BF139"/>
  <c r="BH139" s="1"/>
  <c r="BI138"/>
  <c r="BF138"/>
  <c r="BH138" s="1"/>
  <c r="BI137"/>
  <c r="BF137"/>
  <c r="BH137" s="1"/>
  <c r="BI136"/>
  <c r="BF136"/>
  <c r="BH136" s="1"/>
  <c r="BI135"/>
  <c r="BF135"/>
  <c r="BH135" s="1"/>
  <c r="BI134"/>
  <c r="BF134"/>
  <c r="BH134" s="1"/>
  <c r="BI133"/>
  <c r="BF133"/>
  <c r="BH133" s="1"/>
  <c r="BI132"/>
  <c r="BF132"/>
  <c r="BH132" s="1"/>
  <c r="BI131"/>
  <c r="BF131"/>
  <c r="BH131" s="1"/>
  <c r="BI130"/>
  <c r="BF130"/>
  <c r="BH130" s="1"/>
  <c r="BI129"/>
  <c r="BF129"/>
  <c r="BH129" s="1"/>
  <c r="BI128"/>
  <c r="BF128"/>
  <c r="BH128" s="1"/>
  <c r="BI127"/>
  <c r="BF127"/>
  <c r="BH127" s="1"/>
  <c r="BI126"/>
  <c r="BF126"/>
  <c r="BH126" s="1"/>
  <c r="BI125"/>
  <c r="BF125"/>
  <c r="BH125" s="1"/>
  <c r="BI124"/>
  <c r="BF124"/>
  <c r="BH124" s="1"/>
  <c r="BI123"/>
  <c r="BF123"/>
  <c r="BH123" s="1"/>
  <c r="BI122"/>
  <c r="BF122"/>
  <c r="BH122" s="1"/>
  <c r="BI121"/>
  <c r="BF121"/>
  <c r="BH121" s="1"/>
  <c r="BI120"/>
  <c r="BF120"/>
  <c r="BH120" s="1"/>
  <c r="BI119"/>
  <c r="BF119"/>
  <c r="BH119" s="1"/>
  <c r="BI118"/>
  <c r="BF118"/>
  <c r="BH118" s="1"/>
  <c r="BI117"/>
  <c r="BF117"/>
  <c r="BH117" s="1"/>
  <c r="BI116"/>
  <c r="BF116"/>
  <c r="BH116" s="1"/>
  <c r="BI115"/>
  <c r="BF115"/>
  <c r="BH115" s="1"/>
  <c r="BI114"/>
  <c r="BF114"/>
  <c r="BH114" s="1"/>
  <c r="BI113"/>
  <c r="BF113"/>
  <c r="BH113" s="1"/>
  <c r="BI112"/>
  <c r="BF112"/>
  <c r="BH112" s="1"/>
  <c r="BI111"/>
  <c r="BF111"/>
  <c r="BH111" s="1"/>
  <c r="BI110"/>
  <c r="BF110"/>
  <c r="BH110" s="1"/>
  <c r="BI109"/>
  <c r="BF109"/>
  <c r="BH109" s="1"/>
  <c r="BI108"/>
  <c r="BF108"/>
  <c r="BH108" s="1"/>
  <c r="BI107"/>
  <c r="BF107"/>
  <c r="BH107" s="1"/>
  <c r="BI106"/>
  <c r="BF106"/>
  <c r="BH106" s="1"/>
  <c r="BI105"/>
  <c r="BF105"/>
  <c r="BH105" s="1"/>
  <c r="BI104"/>
  <c r="BF104"/>
  <c r="BH104" s="1"/>
  <c r="BI103"/>
  <c r="BF103"/>
  <c r="BH103" s="1"/>
  <c r="BI102"/>
  <c r="BF102"/>
  <c r="BH102" s="1"/>
  <c r="BI101"/>
  <c r="BF101"/>
  <c r="BH101" s="1"/>
  <c r="BI100"/>
  <c r="BF100"/>
  <c r="BH100" s="1"/>
  <c r="BI99"/>
  <c r="BF99"/>
  <c r="BH99" s="1"/>
  <c r="BI98"/>
  <c r="BF98"/>
  <c r="BH98" s="1"/>
  <c r="BI97"/>
  <c r="BF97"/>
  <c r="BH97" s="1"/>
  <c r="BI96"/>
  <c r="BF96"/>
  <c r="BH96" s="1"/>
  <c r="BI95"/>
  <c r="BF95"/>
  <c r="BH95" s="1"/>
  <c r="BI94"/>
  <c r="BF94"/>
  <c r="BH94" s="1"/>
  <c r="BI93"/>
  <c r="BF93"/>
  <c r="BH93" s="1"/>
  <c r="BI92"/>
  <c r="BF92"/>
  <c r="BH92" s="1"/>
  <c r="BI91"/>
  <c r="BF91"/>
  <c r="BH91" s="1"/>
  <c r="BI90"/>
  <c r="BH90"/>
  <c r="AZ60" i="2" l="1"/>
  <c r="AZ60" i="1"/>
  <c r="AX60" i="2"/>
  <c r="AV60"/>
  <c r="BB60"/>
  <c r="D25" l="1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24"/>
  <c r="BB30"/>
  <c r="AZ30"/>
  <c r="AX30"/>
  <c r="AV30"/>
  <c r="AT30"/>
  <c r="AP30"/>
  <c r="AN30"/>
  <c r="AL30"/>
  <c r="AJ30"/>
  <c r="AH30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19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18"/>
  <c r="P19" i="1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18"/>
  <c r="K18" i="2"/>
  <c r="L18" s="1"/>
  <c r="J18"/>
  <c r="J19" s="1"/>
  <c r="J20" s="1"/>
  <c r="H18"/>
  <c r="BB60" i="1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30"/>
  <c r="AX60"/>
  <c r="AV60"/>
  <c r="BB30"/>
  <c r="AZ30"/>
  <c r="AX30"/>
  <c r="AV30"/>
  <c r="AT30"/>
  <c r="J18"/>
  <c r="J19" s="1"/>
  <c r="X19" s="1"/>
  <c r="K18"/>
  <c r="L18" s="1"/>
  <c r="X19" i="2" l="1"/>
  <c r="J21"/>
  <c r="X20"/>
  <c r="J20" i="1"/>
  <c r="H18"/>
  <c r="AP30"/>
  <c r="AL30"/>
  <c r="AN30"/>
  <c r="AO2"/>
  <c r="AM2"/>
  <c r="AH30"/>
  <c r="AJ30"/>
  <c r="AI2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19"/>
  <c r="J21" l="1"/>
  <c r="X20"/>
  <c r="J22" i="2"/>
  <c r="X21"/>
  <c r="E19" i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19" i="2"/>
  <c r="F19"/>
  <c r="S19" s="1"/>
  <c r="G19" i="1"/>
  <c r="G19" i="2"/>
  <c r="F19" i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J22" l="1"/>
  <c r="X21"/>
  <c r="J23" i="2"/>
  <c r="X22"/>
  <c r="K19"/>
  <c r="L19" s="1"/>
  <c r="V19" s="1"/>
  <c r="T19"/>
  <c r="U19" s="1"/>
  <c r="E20"/>
  <c r="F20"/>
  <c r="S20" s="1"/>
  <c r="G20"/>
  <c r="H19"/>
  <c r="T19" i="1"/>
  <c r="K19"/>
  <c r="G20"/>
  <c r="G21" s="1"/>
  <c r="H21" s="1"/>
  <c r="H19"/>
  <c r="S19"/>
  <c r="S20"/>
  <c r="S21"/>
  <c r="W19" i="2" l="1"/>
  <c r="U19" i="1"/>
  <c r="J23"/>
  <c r="X22"/>
  <c r="T20"/>
  <c r="U20" s="1"/>
  <c r="H20"/>
  <c r="K20" i="2"/>
  <c r="L20" s="1"/>
  <c r="V20" s="1"/>
  <c r="T20"/>
  <c r="U20" s="1"/>
  <c r="J24"/>
  <c r="X23"/>
  <c r="E21"/>
  <c r="F21"/>
  <c r="S21" s="1"/>
  <c r="G21"/>
  <c r="H20"/>
  <c r="K20" i="1"/>
  <c r="K21" s="1"/>
  <c r="G22"/>
  <c r="H22" s="1"/>
  <c r="T21"/>
  <c r="U21" s="1"/>
  <c r="S22"/>
  <c r="W20" i="2" l="1"/>
  <c r="J24" i="1"/>
  <c r="X23"/>
  <c r="J25" i="2"/>
  <c r="X24"/>
  <c r="K21"/>
  <c r="L21" s="1"/>
  <c r="V21" s="1"/>
  <c r="T21"/>
  <c r="U21" s="1"/>
  <c r="E22"/>
  <c r="F22"/>
  <c r="S22" s="1"/>
  <c r="G22"/>
  <c r="H21"/>
  <c r="K22" i="1"/>
  <c r="L19"/>
  <c r="V19" s="1"/>
  <c r="W19" s="1"/>
  <c r="G23"/>
  <c r="H23" s="1"/>
  <c r="T22"/>
  <c r="U22" s="1"/>
  <c r="S23"/>
  <c r="W21" i="2" l="1"/>
  <c r="J25" i="1"/>
  <c r="X24"/>
  <c r="K22" i="2"/>
  <c r="L22" s="1"/>
  <c r="V22" s="1"/>
  <c r="T22"/>
  <c r="U22" s="1"/>
  <c r="J26"/>
  <c r="X25"/>
  <c r="E23"/>
  <c r="F23"/>
  <c r="S23" s="1"/>
  <c r="G23"/>
  <c r="H22"/>
  <c r="K23" i="1"/>
  <c r="L20"/>
  <c r="V20" s="1"/>
  <c r="W20" s="1"/>
  <c r="G24"/>
  <c r="H24" s="1"/>
  <c r="T23"/>
  <c r="U23" s="1"/>
  <c r="S24"/>
  <c r="W22" i="2" l="1"/>
  <c r="J26" i="1"/>
  <c r="X25"/>
  <c r="J27" i="2"/>
  <c r="X26"/>
  <c r="K23"/>
  <c r="L23" s="1"/>
  <c r="V23" s="1"/>
  <c r="T23"/>
  <c r="U23" s="1"/>
  <c r="E24"/>
  <c r="F24"/>
  <c r="S24" s="1"/>
  <c r="G24"/>
  <c r="H23"/>
  <c r="K24" i="1"/>
  <c r="L21"/>
  <c r="V21" s="1"/>
  <c r="W21" s="1"/>
  <c r="G25"/>
  <c r="H25" s="1"/>
  <c r="T24"/>
  <c r="U24" s="1"/>
  <c r="S25"/>
  <c r="W23" i="2" l="1"/>
  <c r="J27" i="1"/>
  <c r="X26"/>
  <c r="K24" i="2"/>
  <c r="L24" s="1"/>
  <c r="V24" s="1"/>
  <c r="T24"/>
  <c r="U24" s="1"/>
  <c r="J28"/>
  <c r="X27"/>
  <c r="E25"/>
  <c r="F25"/>
  <c r="S25" s="1"/>
  <c r="G25"/>
  <c r="H24"/>
  <c r="K25" i="1"/>
  <c r="L22"/>
  <c r="V22" s="1"/>
  <c r="W22" s="1"/>
  <c r="G26"/>
  <c r="H26" s="1"/>
  <c r="T25"/>
  <c r="U25" s="1"/>
  <c r="S26"/>
  <c r="W24" i="2" l="1"/>
  <c r="J28" i="1"/>
  <c r="X27"/>
  <c r="K25" i="2"/>
  <c r="L25" s="1"/>
  <c r="V25" s="1"/>
  <c r="T25"/>
  <c r="U25" s="1"/>
  <c r="J29"/>
  <c r="X28"/>
  <c r="E26"/>
  <c r="F26"/>
  <c r="S26" s="1"/>
  <c r="G26"/>
  <c r="H25"/>
  <c r="K26" i="1"/>
  <c r="L23"/>
  <c r="V23" s="1"/>
  <c r="W23" s="1"/>
  <c r="G27"/>
  <c r="H27" s="1"/>
  <c r="T26"/>
  <c r="U26" s="1"/>
  <c r="S27"/>
  <c r="W25" i="2" l="1"/>
  <c r="J29" i="1"/>
  <c r="X28"/>
  <c r="K26" i="2"/>
  <c r="L26" s="1"/>
  <c r="V26" s="1"/>
  <c r="T26"/>
  <c r="U26" s="1"/>
  <c r="J30"/>
  <c r="X29"/>
  <c r="E27"/>
  <c r="F27"/>
  <c r="S27" s="1"/>
  <c r="G27"/>
  <c r="H26"/>
  <c r="K27" i="1"/>
  <c r="L24"/>
  <c r="V24" s="1"/>
  <c r="W24" s="1"/>
  <c r="G28"/>
  <c r="H28" s="1"/>
  <c r="T27"/>
  <c r="U27" s="1"/>
  <c r="S28"/>
  <c r="W26" i="2" l="1"/>
  <c r="J30" i="1"/>
  <c r="X29"/>
  <c r="K27" i="2"/>
  <c r="L27" s="1"/>
  <c r="V27" s="1"/>
  <c r="T27"/>
  <c r="U27" s="1"/>
  <c r="J31"/>
  <c r="X30"/>
  <c r="E28"/>
  <c r="F28"/>
  <c r="S28" s="1"/>
  <c r="G28"/>
  <c r="H27"/>
  <c r="K28" i="1"/>
  <c r="L25"/>
  <c r="V25" s="1"/>
  <c r="W25" s="1"/>
  <c r="G29"/>
  <c r="H29" s="1"/>
  <c r="T28"/>
  <c r="U28" s="1"/>
  <c r="S29"/>
  <c r="U28" i="2" l="1"/>
  <c r="W27"/>
  <c r="J31" i="1"/>
  <c r="X30"/>
  <c r="K28" i="2"/>
  <c r="L28" s="1"/>
  <c r="V28" s="1"/>
  <c r="T28"/>
  <c r="J32"/>
  <c r="X31"/>
  <c r="E29"/>
  <c r="F29"/>
  <c r="S29" s="1"/>
  <c r="G29"/>
  <c r="H28"/>
  <c r="K29" i="1"/>
  <c r="L26"/>
  <c r="V26" s="1"/>
  <c r="W26" s="1"/>
  <c r="G30"/>
  <c r="H30" s="1"/>
  <c r="T29"/>
  <c r="U29" s="1"/>
  <c r="S30"/>
  <c r="W28" i="2" l="1"/>
  <c r="J32" i="1"/>
  <c r="X31"/>
  <c r="J33" i="2"/>
  <c r="X32"/>
  <c r="K29"/>
  <c r="L29" s="1"/>
  <c r="V29" s="1"/>
  <c r="T29"/>
  <c r="U29" s="1"/>
  <c r="E30"/>
  <c r="F30"/>
  <c r="S30" s="1"/>
  <c r="G30"/>
  <c r="H29"/>
  <c r="K30" i="1"/>
  <c r="L27"/>
  <c r="V27" s="1"/>
  <c r="W27" s="1"/>
  <c r="G31"/>
  <c r="H31" s="1"/>
  <c r="T30"/>
  <c r="U30" s="1"/>
  <c r="S31"/>
  <c r="W29" i="2" l="1"/>
  <c r="J33" i="1"/>
  <c r="X32"/>
  <c r="J34" i="2"/>
  <c r="X33"/>
  <c r="K30"/>
  <c r="L30" s="1"/>
  <c r="V30" s="1"/>
  <c r="T30"/>
  <c r="U30" s="1"/>
  <c r="E31"/>
  <c r="F31"/>
  <c r="S31" s="1"/>
  <c r="G31"/>
  <c r="H30"/>
  <c r="K31" i="1"/>
  <c r="L28"/>
  <c r="V28" s="1"/>
  <c r="W28" s="1"/>
  <c r="G32"/>
  <c r="H32" s="1"/>
  <c r="T31"/>
  <c r="U31" s="1"/>
  <c r="S32"/>
  <c r="U31" i="2" l="1"/>
  <c r="W30"/>
  <c r="J34" i="1"/>
  <c r="X33"/>
  <c r="K31" i="2"/>
  <c r="L31" s="1"/>
  <c r="V31" s="1"/>
  <c r="T31"/>
  <c r="J35"/>
  <c r="X34"/>
  <c r="E32"/>
  <c r="F32"/>
  <c r="S32" s="1"/>
  <c r="G32"/>
  <c r="H31"/>
  <c r="K32" i="1"/>
  <c r="L29"/>
  <c r="V29" s="1"/>
  <c r="W29" s="1"/>
  <c r="G33"/>
  <c r="H33" s="1"/>
  <c r="T32"/>
  <c r="U32" s="1"/>
  <c r="S33"/>
  <c r="W31" i="2" l="1"/>
  <c r="J35" i="1"/>
  <c r="X34"/>
  <c r="K32" i="2"/>
  <c r="L32" s="1"/>
  <c r="V32" s="1"/>
  <c r="T32"/>
  <c r="U32" s="1"/>
  <c r="J36"/>
  <c r="X35"/>
  <c r="E33"/>
  <c r="F33"/>
  <c r="S33" s="1"/>
  <c r="G33"/>
  <c r="H32"/>
  <c r="K33" i="1"/>
  <c r="L30"/>
  <c r="V30" s="1"/>
  <c r="W30" s="1"/>
  <c r="G34"/>
  <c r="H34" s="1"/>
  <c r="T33"/>
  <c r="U33" s="1"/>
  <c r="S34"/>
  <c r="W32" i="2" l="1"/>
  <c r="J36" i="1"/>
  <c r="X35"/>
  <c r="K33" i="2"/>
  <c r="L33" s="1"/>
  <c r="V33" s="1"/>
  <c r="T33"/>
  <c r="U33" s="1"/>
  <c r="J37"/>
  <c r="X36"/>
  <c r="E34"/>
  <c r="F34"/>
  <c r="S34" s="1"/>
  <c r="G34"/>
  <c r="H33"/>
  <c r="K34" i="1"/>
  <c r="L31"/>
  <c r="V31" s="1"/>
  <c r="W31" s="1"/>
  <c r="G35"/>
  <c r="H35" s="1"/>
  <c r="T34"/>
  <c r="U34" s="1"/>
  <c r="S35"/>
  <c r="W33" i="2" l="1"/>
  <c r="J37" i="1"/>
  <c r="X36"/>
  <c r="K34" i="2"/>
  <c r="L34" s="1"/>
  <c r="V34" s="1"/>
  <c r="T34"/>
  <c r="U34" s="1"/>
  <c r="J38"/>
  <c r="X37"/>
  <c r="E35"/>
  <c r="F35"/>
  <c r="S35" s="1"/>
  <c r="G35"/>
  <c r="H34"/>
  <c r="K35" i="1"/>
  <c r="L32"/>
  <c r="V32" s="1"/>
  <c r="W32" s="1"/>
  <c r="G36"/>
  <c r="H36" s="1"/>
  <c r="T35"/>
  <c r="U35" s="1"/>
  <c r="S36"/>
  <c r="W34" i="2" l="1"/>
  <c r="J38" i="1"/>
  <c r="X37"/>
  <c r="K35" i="2"/>
  <c r="L35" s="1"/>
  <c r="V35" s="1"/>
  <c r="T35"/>
  <c r="U35" s="1"/>
  <c r="J39"/>
  <c r="X38"/>
  <c r="E36"/>
  <c r="F36"/>
  <c r="S36" s="1"/>
  <c r="G36"/>
  <c r="T36" s="1"/>
  <c r="H35"/>
  <c r="K36" i="1"/>
  <c r="L33"/>
  <c r="V33" s="1"/>
  <c r="W33" s="1"/>
  <c r="G37"/>
  <c r="H37" s="1"/>
  <c r="T36"/>
  <c r="U36" s="1"/>
  <c r="S37"/>
  <c r="U36" i="2" l="1"/>
  <c r="W35"/>
  <c r="J39" i="1"/>
  <c r="X38"/>
  <c r="K36" i="2"/>
  <c r="L36" s="1"/>
  <c r="V36" s="1"/>
  <c r="J40"/>
  <c r="X39"/>
  <c r="E37"/>
  <c r="F37"/>
  <c r="S37" s="1"/>
  <c r="G37"/>
  <c r="H36"/>
  <c r="K37" i="1"/>
  <c r="L34"/>
  <c r="V34" s="1"/>
  <c r="W34" s="1"/>
  <c r="G38"/>
  <c r="H38" s="1"/>
  <c r="T37"/>
  <c r="U37" s="1"/>
  <c r="S38"/>
  <c r="U37" i="2" l="1"/>
  <c r="W36"/>
  <c r="J40" i="1"/>
  <c r="X39"/>
  <c r="K37" i="2"/>
  <c r="L37" s="1"/>
  <c r="V37" s="1"/>
  <c r="T37"/>
  <c r="J41"/>
  <c r="X40"/>
  <c r="E38"/>
  <c r="F38"/>
  <c r="S38" s="1"/>
  <c r="G38"/>
  <c r="H37"/>
  <c r="K38" i="1"/>
  <c r="L35"/>
  <c r="V35" s="1"/>
  <c r="W35" s="1"/>
  <c r="G39"/>
  <c r="H39" s="1"/>
  <c r="T38"/>
  <c r="U38" s="1"/>
  <c r="S39"/>
  <c r="W37" i="2" l="1"/>
  <c r="J41" i="1"/>
  <c r="X40"/>
  <c r="J42" i="2"/>
  <c r="X41"/>
  <c r="K38"/>
  <c r="L38" s="1"/>
  <c r="V38" s="1"/>
  <c r="T38"/>
  <c r="U38" s="1"/>
  <c r="E39"/>
  <c r="F39"/>
  <c r="S39" s="1"/>
  <c r="G39"/>
  <c r="H38"/>
  <c r="K39" i="1"/>
  <c r="L36"/>
  <c r="V36" s="1"/>
  <c r="W36" s="1"/>
  <c r="G40"/>
  <c r="H40" s="1"/>
  <c r="T39"/>
  <c r="U39" s="1"/>
  <c r="S40"/>
  <c r="W38" i="2" l="1"/>
  <c r="J42" i="1"/>
  <c r="X41"/>
  <c r="K40"/>
  <c r="J43" i="2"/>
  <c r="X42"/>
  <c r="K39"/>
  <c r="L39" s="1"/>
  <c r="V39" s="1"/>
  <c r="T39"/>
  <c r="U39" s="1"/>
  <c r="E40"/>
  <c r="F40"/>
  <c r="S40" s="1"/>
  <c r="G40"/>
  <c r="H39"/>
  <c r="L37" i="1"/>
  <c r="V37" s="1"/>
  <c r="W37" s="1"/>
  <c r="G41"/>
  <c r="H41" s="1"/>
  <c r="T40"/>
  <c r="U40" s="1"/>
  <c r="S41"/>
  <c r="W39" i="2" l="1"/>
  <c r="J43" i="1"/>
  <c r="X42"/>
  <c r="J44" i="2"/>
  <c r="X43"/>
  <c r="K40"/>
  <c r="L40" s="1"/>
  <c r="V40" s="1"/>
  <c r="T40"/>
  <c r="U40" s="1"/>
  <c r="E41"/>
  <c r="F41"/>
  <c r="S41" s="1"/>
  <c r="G41"/>
  <c r="H40"/>
  <c r="K41" i="1"/>
  <c r="L38"/>
  <c r="V38" s="1"/>
  <c r="W38" s="1"/>
  <c r="G42"/>
  <c r="H42" s="1"/>
  <c r="T41"/>
  <c r="U41" s="1"/>
  <c r="S42"/>
  <c r="K42" l="1"/>
  <c r="W40" i="2"/>
  <c r="J44" i="1"/>
  <c r="X43"/>
  <c r="J45" i="2"/>
  <c r="X44"/>
  <c r="K41"/>
  <c r="L41" s="1"/>
  <c r="V41" s="1"/>
  <c r="T41"/>
  <c r="U41" s="1"/>
  <c r="E42"/>
  <c r="F42"/>
  <c r="S42" s="1"/>
  <c r="G42"/>
  <c r="H41"/>
  <c r="L39" i="1"/>
  <c r="V39" s="1"/>
  <c r="W39" s="1"/>
  <c r="G43"/>
  <c r="H43" s="1"/>
  <c r="T42"/>
  <c r="U42" s="1"/>
  <c r="S43"/>
  <c r="W41" i="2" l="1"/>
  <c r="J45" i="1"/>
  <c r="X44"/>
  <c r="J46" i="2"/>
  <c r="X45"/>
  <c r="K42"/>
  <c r="L42" s="1"/>
  <c r="V42" s="1"/>
  <c r="T42"/>
  <c r="U42" s="1"/>
  <c r="E43"/>
  <c r="F43"/>
  <c r="S43" s="1"/>
  <c r="G43"/>
  <c r="H42"/>
  <c r="K43" i="1"/>
  <c r="L40"/>
  <c r="V40" s="1"/>
  <c r="W40" s="1"/>
  <c r="G44"/>
  <c r="H44" s="1"/>
  <c r="T43"/>
  <c r="U43" s="1"/>
  <c r="S44"/>
  <c r="K44" l="1"/>
  <c r="W42" i="2"/>
  <c r="J46" i="1"/>
  <c r="X45"/>
  <c r="K43" i="2"/>
  <c r="L43" s="1"/>
  <c r="V43" s="1"/>
  <c r="T43"/>
  <c r="U43" s="1"/>
  <c r="J47"/>
  <c r="X46"/>
  <c r="E44"/>
  <c r="F44"/>
  <c r="S44" s="1"/>
  <c r="G44"/>
  <c r="H43"/>
  <c r="L41" i="1"/>
  <c r="V41" s="1"/>
  <c r="W41" s="1"/>
  <c r="G45"/>
  <c r="H45" s="1"/>
  <c r="T44"/>
  <c r="U44" s="1"/>
  <c r="S45"/>
  <c r="W43" i="2" l="1"/>
  <c r="J47" i="1"/>
  <c r="X46"/>
  <c r="J48" i="2"/>
  <c r="X47"/>
  <c r="K44"/>
  <c r="L44" s="1"/>
  <c r="V44" s="1"/>
  <c r="T44"/>
  <c r="U44" s="1"/>
  <c r="E45"/>
  <c r="F45"/>
  <c r="S45" s="1"/>
  <c r="G45"/>
  <c r="H44"/>
  <c r="K45" i="1"/>
  <c r="L42"/>
  <c r="V42" s="1"/>
  <c r="W42" s="1"/>
  <c r="G46"/>
  <c r="H46" s="1"/>
  <c r="T45"/>
  <c r="U45" s="1"/>
  <c r="S46"/>
  <c r="K46" l="1"/>
  <c r="W44" i="2"/>
  <c r="J48" i="1"/>
  <c r="X47"/>
  <c r="J49" i="2"/>
  <c r="X48"/>
  <c r="K45"/>
  <c r="L45" s="1"/>
  <c r="V45" s="1"/>
  <c r="T45"/>
  <c r="U45" s="1"/>
  <c r="E46"/>
  <c r="F46"/>
  <c r="S46" s="1"/>
  <c r="G46"/>
  <c r="H45"/>
  <c r="L43" i="1"/>
  <c r="V43" s="1"/>
  <c r="W43" s="1"/>
  <c r="G47"/>
  <c r="H47" s="1"/>
  <c r="T46"/>
  <c r="U46" s="1"/>
  <c r="S47"/>
  <c r="W45" i="2" l="1"/>
  <c r="J49" i="1"/>
  <c r="X48"/>
  <c r="K47"/>
  <c r="K48" s="1"/>
  <c r="J50" i="2"/>
  <c r="X49"/>
  <c r="K46"/>
  <c r="L46" s="1"/>
  <c r="V46" s="1"/>
  <c r="T46"/>
  <c r="U46" s="1"/>
  <c r="E47"/>
  <c r="F47"/>
  <c r="S47" s="1"/>
  <c r="G47"/>
  <c r="H46"/>
  <c r="L44" i="1"/>
  <c r="V44" s="1"/>
  <c r="W44" s="1"/>
  <c r="G48"/>
  <c r="H48" s="1"/>
  <c r="T47"/>
  <c r="U47" s="1"/>
  <c r="S48"/>
  <c r="U47" i="2" l="1"/>
  <c r="W46"/>
  <c r="J50" i="1"/>
  <c r="X49"/>
  <c r="K47" i="2"/>
  <c r="L47" s="1"/>
  <c r="V47" s="1"/>
  <c r="T47"/>
  <c r="J51"/>
  <c r="X50"/>
  <c r="E48"/>
  <c r="F48"/>
  <c r="S48" s="1"/>
  <c r="G48"/>
  <c r="H47"/>
  <c r="K49" i="1"/>
  <c r="L45"/>
  <c r="V45" s="1"/>
  <c r="W45" s="1"/>
  <c r="G49"/>
  <c r="H49" s="1"/>
  <c r="T48"/>
  <c r="U48" s="1"/>
  <c r="S49"/>
  <c r="U48" i="2" l="1"/>
  <c r="W47"/>
  <c r="J51" i="1"/>
  <c r="X50"/>
  <c r="K48" i="2"/>
  <c r="L48" s="1"/>
  <c r="V48" s="1"/>
  <c r="T48"/>
  <c r="J52"/>
  <c r="X51"/>
  <c r="E49"/>
  <c r="F49"/>
  <c r="S49" s="1"/>
  <c r="G49"/>
  <c r="H48"/>
  <c r="K50" i="1"/>
  <c r="L46"/>
  <c r="V46" s="1"/>
  <c r="W46" s="1"/>
  <c r="G50"/>
  <c r="H50" s="1"/>
  <c r="T49"/>
  <c r="U49" s="1"/>
  <c r="S50"/>
  <c r="U49" i="2" l="1"/>
  <c r="W48"/>
  <c r="J52" i="1"/>
  <c r="X51"/>
  <c r="K49" i="2"/>
  <c r="L49" s="1"/>
  <c r="V49" s="1"/>
  <c r="T49"/>
  <c r="J53"/>
  <c r="X52"/>
  <c r="E50"/>
  <c r="F50"/>
  <c r="S50" s="1"/>
  <c r="G50"/>
  <c r="H49"/>
  <c r="L47" i="1"/>
  <c r="V47" s="1"/>
  <c r="W47" s="1"/>
  <c r="G51"/>
  <c r="H51" s="1"/>
  <c r="T50"/>
  <c r="U50" s="1"/>
  <c r="S51"/>
  <c r="U50" i="2" l="1"/>
  <c r="W49"/>
  <c r="J53" i="1"/>
  <c r="X52"/>
  <c r="K51"/>
  <c r="K52" s="1"/>
  <c r="K50" i="2"/>
  <c r="L50" s="1"/>
  <c r="V50" s="1"/>
  <c r="T50"/>
  <c r="J54"/>
  <c r="X53"/>
  <c r="E51"/>
  <c r="F51"/>
  <c r="S51" s="1"/>
  <c r="G51"/>
  <c r="H50"/>
  <c r="L48" i="1"/>
  <c r="V48" s="1"/>
  <c r="W48" s="1"/>
  <c r="G52"/>
  <c r="H52" s="1"/>
  <c r="T51"/>
  <c r="U51" s="1"/>
  <c r="S52"/>
  <c r="U51" i="2" l="1"/>
  <c r="W50"/>
  <c r="J54" i="1"/>
  <c r="X53"/>
  <c r="J55" i="2"/>
  <c r="X54"/>
  <c r="K51"/>
  <c r="L51" s="1"/>
  <c r="V51" s="1"/>
  <c r="T51"/>
  <c r="E52"/>
  <c r="F52"/>
  <c r="S52" s="1"/>
  <c r="G52"/>
  <c r="H51"/>
  <c r="L49" i="1"/>
  <c r="V49" s="1"/>
  <c r="W49" s="1"/>
  <c r="G53"/>
  <c r="H53" s="1"/>
  <c r="T52"/>
  <c r="U52" s="1"/>
  <c r="S53"/>
  <c r="W51" i="2" l="1"/>
  <c r="K53" i="1"/>
  <c r="J55"/>
  <c r="X54"/>
  <c r="J56" i="2"/>
  <c r="X55"/>
  <c r="K52"/>
  <c r="L52" s="1"/>
  <c r="V52" s="1"/>
  <c r="T52"/>
  <c r="U52" s="1"/>
  <c r="E53"/>
  <c r="F53"/>
  <c r="S53" s="1"/>
  <c r="G53"/>
  <c r="H52"/>
  <c r="L50" i="1"/>
  <c r="V50" s="1"/>
  <c r="W50" s="1"/>
  <c r="G54"/>
  <c r="H54" s="1"/>
  <c r="T53"/>
  <c r="U53" s="1"/>
  <c r="S54"/>
  <c r="W52" i="2" l="1"/>
  <c r="J56" i="1"/>
  <c r="X55"/>
  <c r="K54"/>
  <c r="J57" i="2"/>
  <c r="X56"/>
  <c r="K53"/>
  <c r="L53" s="1"/>
  <c r="V53" s="1"/>
  <c r="T53"/>
  <c r="U53" s="1"/>
  <c r="E54"/>
  <c r="F54"/>
  <c r="S54" s="1"/>
  <c r="G54"/>
  <c r="H53"/>
  <c r="L51" i="1"/>
  <c r="V51" s="1"/>
  <c r="W51" s="1"/>
  <c r="G55"/>
  <c r="H55" s="1"/>
  <c r="T54"/>
  <c r="U54" s="1"/>
  <c r="S55"/>
  <c r="W53" i="2" l="1"/>
  <c r="J57" i="1"/>
  <c r="X56"/>
  <c r="K55"/>
  <c r="J58" i="2"/>
  <c r="X57"/>
  <c r="K54"/>
  <c r="T54"/>
  <c r="U54" s="1"/>
  <c r="E55"/>
  <c r="F55"/>
  <c r="S55" s="1"/>
  <c r="U55" s="1"/>
  <c r="G55"/>
  <c r="T55" s="1"/>
  <c r="H54"/>
  <c r="L52" i="1"/>
  <c r="V52" s="1"/>
  <c r="W52" s="1"/>
  <c r="G56"/>
  <c r="H56" s="1"/>
  <c r="T55"/>
  <c r="U55" s="1"/>
  <c r="S56"/>
  <c r="W54" i="2" l="1"/>
  <c r="J58" i="1"/>
  <c r="X57"/>
  <c r="K55" i="2"/>
  <c r="L55" s="1"/>
  <c r="L54"/>
  <c r="V54" s="1"/>
  <c r="J59"/>
  <c r="X58"/>
  <c r="E56"/>
  <c r="F56"/>
  <c r="S56" s="1"/>
  <c r="G56"/>
  <c r="H55"/>
  <c r="K56" i="1"/>
  <c r="L53"/>
  <c r="V53" s="1"/>
  <c r="W53" s="1"/>
  <c r="G57"/>
  <c r="H57" s="1"/>
  <c r="T56"/>
  <c r="U56" s="1"/>
  <c r="S57"/>
  <c r="K57" l="1"/>
  <c r="J59"/>
  <c r="X58"/>
  <c r="J60" i="2"/>
  <c r="X59"/>
  <c r="V55"/>
  <c r="W55" s="1"/>
  <c r="K56"/>
  <c r="L56" s="1"/>
  <c r="V56" s="1"/>
  <c r="T56"/>
  <c r="U56" s="1"/>
  <c r="E57"/>
  <c r="F57"/>
  <c r="S57" s="1"/>
  <c r="G57"/>
  <c r="H56"/>
  <c r="L54" i="1"/>
  <c r="V54" s="1"/>
  <c r="W54" s="1"/>
  <c r="G58"/>
  <c r="H58" s="1"/>
  <c r="T57"/>
  <c r="U57" s="1"/>
  <c r="S58"/>
  <c r="K58" l="1"/>
  <c r="W56" i="2"/>
  <c r="J60" i="1"/>
  <c r="X59"/>
  <c r="K57" i="2"/>
  <c r="L57" s="1"/>
  <c r="V57" s="1"/>
  <c r="T57"/>
  <c r="U57" s="1"/>
  <c r="J61"/>
  <c r="X60"/>
  <c r="E58"/>
  <c r="F58"/>
  <c r="S58" s="1"/>
  <c r="G58"/>
  <c r="H57"/>
  <c r="L55" i="1"/>
  <c r="V55" s="1"/>
  <c r="W55" s="1"/>
  <c r="G59"/>
  <c r="H59" s="1"/>
  <c r="T58"/>
  <c r="U58" s="1"/>
  <c r="S59"/>
  <c r="W57" i="2" l="1"/>
  <c r="J61" i="1"/>
  <c r="X60"/>
  <c r="J62" i="2"/>
  <c r="X61"/>
  <c r="K58"/>
  <c r="L58" s="1"/>
  <c r="V58" s="1"/>
  <c r="T58"/>
  <c r="U58" s="1"/>
  <c r="E59"/>
  <c r="F59"/>
  <c r="S59" s="1"/>
  <c r="G59"/>
  <c r="H58"/>
  <c r="K59" i="1"/>
  <c r="L56"/>
  <c r="V56" s="1"/>
  <c r="W56" s="1"/>
  <c r="G60"/>
  <c r="H60" s="1"/>
  <c r="T59"/>
  <c r="U59" s="1"/>
  <c r="S60"/>
  <c r="K60" l="1"/>
  <c r="W58" i="2"/>
  <c r="J62" i="1"/>
  <c r="X61"/>
  <c r="J63" i="2"/>
  <c r="X62"/>
  <c r="K59"/>
  <c r="L59" s="1"/>
  <c r="V59" s="1"/>
  <c r="T59"/>
  <c r="U59" s="1"/>
  <c r="E60"/>
  <c r="F60"/>
  <c r="S60" s="1"/>
  <c r="G60"/>
  <c r="H59"/>
  <c r="L57" i="1"/>
  <c r="V57" s="1"/>
  <c r="W57" s="1"/>
  <c r="G61"/>
  <c r="H61" s="1"/>
  <c r="T60"/>
  <c r="U60" s="1"/>
  <c r="S61"/>
  <c r="W59" i="2" l="1"/>
  <c r="J63" i="1"/>
  <c r="X62"/>
  <c r="K61"/>
  <c r="J64" i="2"/>
  <c r="X63"/>
  <c r="K60"/>
  <c r="L60" s="1"/>
  <c r="V60" s="1"/>
  <c r="T60"/>
  <c r="U60" s="1"/>
  <c r="E61"/>
  <c r="F61"/>
  <c r="S61" s="1"/>
  <c r="G61"/>
  <c r="H60"/>
  <c r="L58" i="1"/>
  <c r="V58" s="1"/>
  <c r="W58" s="1"/>
  <c r="G62"/>
  <c r="H62" s="1"/>
  <c r="T61"/>
  <c r="U61" s="1"/>
  <c r="S62"/>
  <c r="K62" l="1"/>
  <c r="K63" s="1"/>
  <c r="W60" i="2"/>
  <c r="J64" i="1"/>
  <c r="X63"/>
  <c r="K61" i="2"/>
  <c r="L61" s="1"/>
  <c r="V61" s="1"/>
  <c r="T61"/>
  <c r="U61" s="1"/>
  <c r="J65"/>
  <c r="X64"/>
  <c r="E62"/>
  <c r="F62"/>
  <c r="S62" s="1"/>
  <c r="U62" s="1"/>
  <c r="G62"/>
  <c r="T62" s="1"/>
  <c r="H61"/>
  <c r="L59" i="1"/>
  <c r="V59" s="1"/>
  <c r="W59" s="1"/>
  <c r="G63"/>
  <c r="H63" s="1"/>
  <c r="T62"/>
  <c r="U62" s="1"/>
  <c r="S63"/>
  <c r="W61" i="2" l="1"/>
  <c r="J65" i="1"/>
  <c r="X64"/>
  <c r="J66" i="2"/>
  <c r="X65"/>
  <c r="K62"/>
  <c r="L62" s="1"/>
  <c r="V62" s="1"/>
  <c r="E63"/>
  <c r="F63"/>
  <c r="S63" s="1"/>
  <c r="G63"/>
  <c r="H62"/>
  <c r="L60" i="1"/>
  <c r="V60" s="1"/>
  <c r="W60" s="1"/>
  <c r="G64"/>
  <c r="H64" s="1"/>
  <c r="T63"/>
  <c r="U63" s="1"/>
  <c r="S64"/>
  <c r="W62" i="2" l="1"/>
  <c r="J66" i="1"/>
  <c r="X65"/>
  <c r="J67" i="2"/>
  <c r="X66"/>
  <c r="K63"/>
  <c r="L63" s="1"/>
  <c r="V63" s="1"/>
  <c r="T63"/>
  <c r="U63" s="1"/>
  <c r="E64"/>
  <c r="F64"/>
  <c r="S64" s="1"/>
  <c r="G64"/>
  <c r="H63"/>
  <c r="K64" i="1"/>
  <c r="L61"/>
  <c r="V61" s="1"/>
  <c r="W61" s="1"/>
  <c r="G65"/>
  <c r="H65" s="1"/>
  <c r="T64"/>
  <c r="U64" s="1"/>
  <c r="S65"/>
  <c r="W63" i="2" l="1"/>
  <c r="J67" i="1"/>
  <c r="X66"/>
  <c r="K65"/>
  <c r="J68" i="2"/>
  <c r="X67"/>
  <c r="K64"/>
  <c r="L64" s="1"/>
  <c r="V64" s="1"/>
  <c r="T64"/>
  <c r="U64" s="1"/>
  <c r="E65"/>
  <c r="F65"/>
  <c r="S65" s="1"/>
  <c r="G65"/>
  <c r="H64"/>
  <c r="L62" i="1"/>
  <c r="V62" s="1"/>
  <c r="W62" s="1"/>
  <c r="G66"/>
  <c r="H66" s="1"/>
  <c r="T65"/>
  <c r="U65" s="1"/>
  <c r="S66"/>
  <c r="W64" i="2" l="1"/>
  <c r="J68" i="1"/>
  <c r="X67"/>
  <c r="K65" i="2"/>
  <c r="L65" s="1"/>
  <c r="V65" s="1"/>
  <c r="T65"/>
  <c r="U65" s="1"/>
  <c r="J69"/>
  <c r="X68"/>
  <c r="E66"/>
  <c r="F66"/>
  <c r="S66" s="1"/>
  <c r="G66"/>
  <c r="H65"/>
  <c r="K66" i="1"/>
  <c r="L63"/>
  <c r="V63" s="1"/>
  <c r="W63" s="1"/>
  <c r="G67"/>
  <c r="H67" s="1"/>
  <c r="T66"/>
  <c r="U66" s="1"/>
  <c r="S67"/>
  <c r="K67" l="1"/>
  <c r="K68" s="1"/>
  <c r="W65" i="2"/>
  <c r="J69" i="1"/>
  <c r="X68"/>
  <c r="K66" i="2"/>
  <c r="L66" s="1"/>
  <c r="V66" s="1"/>
  <c r="T66"/>
  <c r="U66" s="1"/>
  <c r="J70"/>
  <c r="X69"/>
  <c r="E67"/>
  <c r="F67"/>
  <c r="S67" s="1"/>
  <c r="G67"/>
  <c r="H66"/>
  <c r="L64" i="1"/>
  <c r="V64" s="1"/>
  <c r="W64" s="1"/>
  <c r="G68"/>
  <c r="H68" s="1"/>
  <c r="T67"/>
  <c r="U67" s="1"/>
  <c r="S68"/>
  <c r="W66" i="2" l="1"/>
  <c r="J70" i="1"/>
  <c r="X69"/>
  <c r="K67" i="2"/>
  <c r="L67" s="1"/>
  <c r="V67" s="1"/>
  <c r="T67"/>
  <c r="U67" s="1"/>
  <c r="J71"/>
  <c r="X70"/>
  <c r="E68"/>
  <c r="F68"/>
  <c r="S68" s="1"/>
  <c r="G68"/>
  <c r="H67"/>
  <c r="L65" i="1"/>
  <c r="V65" s="1"/>
  <c r="W65" s="1"/>
  <c r="G69"/>
  <c r="H69" s="1"/>
  <c r="T68"/>
  <c r="U68" s="1"/>
  <c r="S69"/>
  <c r="W67" i="2" l="1"/>
  <c r="J71" i="1"/>
  <c r="X70"/>
  <c r="J72" i="2"/>
  <c r="X71"/>
  <c r="K68"/>
  <c r="L68" s="1"/>
  <c r="V68" s="1"/>
  <c r="T68"/>
  <c r="U68" s="1"/>
  <c r="E69"/>
  <c r="F69"/>
  <c r="S69" s="1"/>
  <c r="G69"/>
  <c r="H68"/>
  <c r="K69" i="1"/>
  <c r="L66"/>
  <c r="V66" s="1"/>
  <c r="W66" s="1"/>
  <c r="G70"/>
  <c r="H70" s="1"/>
  <c r="T69"/>
  <c r="U69" s="1"/>
  <c r="S70"/>
  <c r="U69" i="2" l="1"/>
  <c r="K70" i="1"/>
  <c r="K71" s="1"/>
  <c r="W68" i="2"/>
  <c r="J72" i="1"/>
  <c r="X71"/>
  <c r="K69" i="2"/>
  <c r="L69" s="1"/>
  <c r="V69" s="1"/>
  <c r="T69"/>
  <c r="J73"/>
  <c r="X72"/>
  <c r="E70"/>
  <c r="F70"/>
  <c r="S70" s="1"/>
  <c r="G70"/>
  <c r="H69"/>
  <c r="L67" i="1"/>
  <c r="V67" s="1"/>
  <c r="W67" s="1"/>
  <c r="G71"/>
  <c r="H71" s="1"/>
  <c r="T70"/>
  <c r="U70" s="1"/>
  <c r="S71"/>
  <c r="U70" i="2" l="1"/>
  <c r="W69"/>
  <c r="J73" i="1"/>
  <c r="X72"/>
  <c r="K70" i="2"/>
  <c r="L70" s="1"/>
  <c r="V70" s="1"/>
  <c r="T70"/>
  <c r="J74"/>
  <c r="X73"/>
  <c r="E71"/>
  <c r="F71"/>
  <c r="S71" s="1"/>
  <c r="G71"/>
  <c r="H70"/>
  <c r="L68" i="1"/>
  <c r="V68" s="1"/>
  <c r="W68" s="1"/>
  <c r="G72"/>
  <c r="H72" s="1"/>
  <c r="T71"/>
  <c r="U71" s="1"/>
  <c r="S72"/>
  <c r="W70" i="2" l="1"/>
  <c r="J74" i="1"/>
  <c r="X73"/>
  <c r="K72"/>
  <c r="J75" i="2"/>
  <c r="X74"/>
  <c r="K71"/>
  <c r="L71" s="1"/>
  <c r="V71" s="1"/>
  <c r="T71"/>
  <c r="U71" s="1"/>
  <c r="E72"/>
  <c r="F72"/>
  <c r="S72" s="1"/>
  <c r="G72"/>
  <c r="H71"/>
  <c r="L69" i="1"/>
  <c r="V69" s="1"/>
  <c r="W69" s="1"/>
  <c r="G73"/>
  <c r="H73" s="1"/>
  <c r="T72"/>
  <c r="U72" s="1"/>
  <c r="S73"/>
  <c r="W71" i="2" l="1"/>
  <c r="J75" i="1"/>
  <c r="X74"/>
  <c r="K73"/>
  <c r="K74" s="1"/>
  <c r="J76" i="2"/>
  <c r="X75"/>
  <c r="K72"/>
  <c r="L72" s="1"/>
  <c r="V72" s="1"/>
  <c r="T72"/>
  <c r="U72" s="1"/>
  <c r="E73"/>
  <c r="F73"/>
  <c r="S73" s="1"/>
  <c r="G73"/>
  <c r="H72"/>
  <c r="L70" i="1"/>
  <c r="V70" s="1"/>
  <c r="W70" s="1"/>
  <c r="G74"/>
  <c r="H74" s="1"/>
  <c r="T73"/>
  <c r="U73" s="1"/>
  <c r="S74"/>
  <c r="W72" i="2" l="1"/>
  <c r="J76" i="1"/>
  <c r="X75"/>
  <c r="J77" i="2"/>
  <c r="X76"/>
  <c r="K73"/>
  <c r="L73" s="1"/>
  <c r="V73" s="1"/>
  <c r="T73"/>
  <c r="U73" s="1"/>
  <c r="E74"/>
  <c r="F74"/>
  <c r="S74" s="1"/>
  <c r="G74"/>
  <c r="H73"/>
  <c r="L71" i="1"/>
  <c r="V71" s="1"/>
  <c r="W71" s="1"/>
  <c r="G75"/>
  <c r="H75" s="1"/>
  <c r="T74"/>
  <c r="U74" s="1"/>
  <c r="S75"/>
  <c r="K75" l="1"/>
  <c r="K76" s="1"/>
  <c r="W73" i="2"/>
  <c r="J77" i="1"/>
  <c r="X76"/>
  <c r="J78" i="2"/>
  <c r="X77"/>
  <c r="K74"/>
  <c r="L74" s="1"/>
  <c r="V74" s="1"/>
  <c r="T74"/>
  <c r="U74" s="1"/>
  <c r="E75"/>
  <c r="F75"/>
  <c r="S75" s="1"/>
  <c r="G75"/>
  <c r="H74"/>
  <c r="L72" i="1"/>
  <c r="V72" s="1"/>
  <c r="W72" s="1"/>
  <c r="G76"/>
  <c r="H76" s="1"/>
  <c r="T75"/>
  <c r="U75" s="1"/>
  <c r="S76"/>
  <c r="U76" l="1"/>
  <c r="W74" i="2"/>
  <c r="J78" i="1"/>
  <c r="X77"/>
  <c r="J79" i="2"/>
  <c r="X78"/>
  <c r="K75"/>
  <c r="L75" s="1"/>
  <c r="V75" s="1"/>
  <c r="T75"/>
  <c r="U75" s="1"/>
  <c r="E76"/>
  <c r="F76"/>
  <c r="S76" s="1"/>
  <c r="G76"/>
  <c r="H75"/>
  <c r="L73" i="1"/>
  <c r="V73" s="1"/>
  <c r="W73" s="1"/>
  <c r="G77"/>
  <c r="H77" s="1"/>
  <c r="T76"/>
  <c r="S77"/>
  <c r="U76" i="2" l="1"/>
  <c r="W75"/>
  <c r="J79" i="1"/>
  <c r="X78"/>
  <c r="J80" i="2"/>
  <c r="X79"/>
  <c r="K76"/>
  <c r="L76" s="1"/>
  <c r="V76" s="1"/>
  <c r="T76"/>
  <c r="E77"/>
  <c r="F77"/>
  <c r="S77" s="1"/>
  <c r="G77"/>
  <c r="H76"/>
  <c r="K77" i="1"/>
  <c r="K78" s="1"/>
  <c r="L74"/>
  <c r="V74" s="1"/>
  <c r="W74" s="1"/>
  <c r="G78"/>
  <c r="H78" s="1"/>
  <c r="T77"/>
  <c r="U77" s="1"/>
  <c r="S78"/>
  <c r="U77" i="2" l="1"/>
  <c r="U78" i="1"/>
  <c r="W76" i="2"/>
  <c r="J80" i="1"/>
  <c r="X79"/>
  <c r="K77" i="2"/>
  <c r="L77" s="1"/>
  <c r="V77" s="1"/>
  <c r="T77"/>
  <c r="J81"/>
  <c r="X80"/>
  <c r="E78"/>
  <c r="F78"/>
  <c r="S78" s="1"/>
  <c r="U78" s="1"/>
  <c r="G78"/>
  <c r="T78" s="1"/>
  <c r="H77"/>
  <c r="L75" i="1"/>
  <c r="V75" s="1"/>
  <c r="W75" s="1"/>
  <c r="G79"/>
  <c r="H79" s="1"/>
  <c r="T78"/>
  <c r="S79"/>
  <c r="W77" i="2" l="1"/>
  <c r="U79" i="1"/>
  <c r="J81"/>
  <c r="X80"/>
  <c r="K79"/>
  <c r="J82" i="2"/>
  <c r="X81"/>
  <c r="K78"/>
  <c r="L78" s="1"/>
  <c r="V78" s="1"/>
  <c r="E79"/>
  <c r="F79"/>
  <c r="S79" s="1"/>
  <c r="G79"/>
  <c r="H78"/>
  <c r="L76" i="1"/>
  <c r="V76" s="1"/>
  <c r="W76" s="1"/>
  <c r="G80"/>
  <c r="H80" s="1"/>
  <c r="T79"/>
  <c r="S80"/>
  <c r="U79" i="2" l="1"/>
  <c r="W78"/>
  <c r="J82" i="1"/>
  <c r="X81"/>
  <c r="K80"/>
  <c r="K79" i="2"/>
  <c r="L79" s="1"/>
  <c r="V79" s="1"/>
  <c r="T79"/>
  <c r="J83"/>
  <c r="X82"/>
  <c r="E80"/>
  <c r="F80"/>
  <c r="S80" s="1"/>
  <c r="G80"/>
  <c r="H79"/>
  <c r="L77" i="1"/>
  <c r="V77" s="1"/>
  <c r="W77" s="1"/>
  <c r="G81"/>
  <c r="H81" s="1"/>
  <c r="T80"/>
  <c r="U80" s="1"/>
  <c r="S81"/>
  <c r="W79" i="2" l="1"/>
  <c r="J83" i="1"/>
  <c r="X82"/>
  <c r="J84" i="2"/>
  <c r="X83"/>
  <c r="K80"/>
  <c r="L80" s="1"/>
  <c r="V80" s="1"/>
  <c r="T80"/>
  <c r="U80" s="1"/>
  <c r="E81"/>
  <c r="F81"/>
  <c r="S81" s="1"/>
  <c r="G81"/>
  <c r="H80"/>
  <c r="K81" i="1"/>
  <c r="K82" s="1"/>
  <c r="L78"/>
  <c r="V78" s="1"/>
  <c r="W78" s="1"/>
  <c r="G82"/>
  <c r="H82" s="1"/>
  <c r="T81"/>
  <c r="U81" s="1"/>
  <c r="S82"/>
  <c r="U81" i="2" l="1"/>
  <c r="U82" i="1"/>
  <c r="W80" i="2"/>
  <c r="J84" i="1"/>
  <c r="X83"/>
  <c r="K81" i="2"/>
  <c r="L81" s="1"/>
  <c r="V81" s="1"/>
  <c r="T81"/>
  <c r="J85"/>
  <c r="X84"/>
  <c r="E82"/>
  <c r="F82"/>
  <c r="S82" s="1"/>
  <c r="G82"/>
  <c r="H81"/>
  <c r="L79" i="1"/>
  <c r="V79" s="1"/>
  <c r="W79" s="1"/>
  <c r="G83"/>
  <c r="H83" s="1"/>
  <c r="T82"/>
  <c r="S83"/>
  <c r="U82" i="2" l="1"/>
  <c r="W81"/>
  <c r="J85" i="1"/>
  <c r="X84"/>
  <c r="J86" i="2"/>
  <c r="X85"/>
  <c r="K82"/>
  <c r="L82" s="1"/>
  <c r="V82" s="1"/>
  <c r="T82"/>
  <c r="E83"/>
  <c r="F83"/>
  <c r="S83" s="1"/>
  <c r="G83"/>
  <c r="H82"/>
  <c r="K83" i="1"/>
  <c r="K84" s="1"/>
  <c r="L80"/>
  <c r="V80" s="1"/>
  <c r="W80" s="1"/>
  <c r="G84"/>
  <c r="H84" s="1"/>
  <c r="T83"/>
  <c r="U83" s="1"/>
  <c r="S84"/>
  <c r="U83" i="2" l="1"/>
  <c r="W82"/>
  <c r="J86" i="1"/>
  <c r="X85"/>
  <c r="K83" i="2"/>
  <c r="L83" s="1"/>
  <c r="V83" s="1"/>
  <c r="T83"/>
  <c r="J87"/>
  <c r="X86"/>
  <c r="E84"/>
  <c r="F84"/>
  <c r="S84" s="1"/>
  <c r="G84"/>
  <c r="H83"/>
  <c r="K85" i="1"/>
  <c r="L81"/>
  <c r="V81" s="1"/>
  <c r="W81" s="1"/>
  <c r="G85"/>
  <c r="H85" s="1"/>
  <c r="T84"/>
  <c r="U84" s="1"/>
  <c r="S85"/>
  <c r="W83" i="2" l="1"/>
  <c r="U85" i="1"/>
  <c r="J87"/>
  <c r="X86"/>
  <c r="J88" i="2"/>
  <c r="X87"/>
  <c r="K84"/>
  <c r="L84" s="1"/>
  <c r="V84" s="1"/>
  <c r="T84"/>
  <c r="U84" s="1"/>
  <c r="E85"/>
  <c r="F85"/>
  <c r="S85" s="1"/>
  <c r="G85"/>
  <c r="H84"/>
  <c r="L82" i="1"/>
  <c r="V82" s="1"/>
  <c r="W82" s="1"/>
  <c r="G86"/>
  <c r="H86" s="1"/>
  <c r="T85"/>
  <c r="S86"/>
  <c r="W84" i="2" l="1"/>
  <c r="J88" i="1"/>
  <c r="X87"/>
  <c r="K86"/>
  <c r="K87" s="1"/>
  <c r="J89" i="2"/>
  <c r="X88"/>
  <c r="K85"/>
  <c r="L85" s="1"/>
  <c r="V85" s="1"/>
  <c r="T85"/>
  <c r="U85" s="1"/>
  <c r="E86"/>
  <c r="F86"/>
  <c r="S86" s="1"/>
  <c r="G86"/>
  <c r="H85"/>
  <c r="L83" i="1"/>
  <c r="V83" s="1"/>
  <c r="W83" s="1"/>
  <c r="G87"/>
  <c r="H87" s="1"/>
  <c r="T86"/>
  <c r="U86" s="1"/>
  <c r="S87"/>
  <c r="U86" i="2" l="1"/>
  <c r="W85"/>
  <c r="U87" i="1"/>
  <c r="J89"/>
  <c r="X88"/>
  <c r="K86" i="2"/>
  <c r="L86" s="1"/>
  <c r="V86" s="1"/>
  <c r="T86"/>
  <c r="J90"/>
  <c r="X89"/>
  <c r="E87"/>
  <c r="F87"/>
  <c r="S87" s="1"/>
  <c r="G87"/>
  <c r="H86"/>
  <c r="L84" i="1"/>
  <c r="V84" s="1"/>
  <c r="W84" s="1"/>
  <c r="G88"/>
  <c r="H88" s="1"/>
  <c r="T87"/>
  <c r="S88"/>
  <c r="W86" i="2" l="1"/>
  <c r="J90" i="1"/>
  <c r="X89"/>
  <c r="J91" i="2"/>
  <c r="X90"/>
  <c r="K87"/>
  <c r="L87" s="1"/>
  <c r="V87" s="1"/>
  <c r="T87"/>
  <c r="U87" s="1"/>
  <c r="E88"/>
  <c r="F88"/>
  <c r="S88" s="1"/>
  <c r="G88"/>
  <c r="H87"/>
  <c r="K88" i="1"/>
  <c r="L85"/>
  <c r="V85" s="1"/>
  <c r="W85" s="1"/>
  <c r="G89"/>
  <c r="H89" s="1"/>
  <c r="T88"/>
  <c r="U88" s="1"/>
  <c r="S89"/>
  <c r="U88" i="2" l="1"/>
  <c r="K89" i="1"/>
  <c r="W87" i="2"/>
  <c r="J91" i="1"/>
  <c r="X90"/>
  <c r="K88" i="2"/>
  <c r="L88" s="1"/>
  <c r="V88" s="1"/>
  <c r="T88"/>
  <c r="J92"/>
  <c r="X91"/>
  <c r="E89"/>
  <c r="F89"/>
  <c r="S89" s="1"/>
  <c r="G89"/>
  <c r="H88"/>
  <c r="L86" i="1"/>
  <c r="V86" s="1"/>
  <c r="W86" s="1"/>
  <c r="G90"/>
  <c r="H90" s="1"/>
  <c r="T89"/>
  <c r="U89" s="1"/>
  <c r="S90"/>
  <c r="U89" i="2" l="1"/>
  <c r="W88"/>
  <c r="X91" i="1"/>
  <c r="J92"/>
  <c r="K89" i="2"/>
  <c r="L89" s="1"/>
  <c r="V89" s="1"/>
  <c r="T89"/>
  <c r="J93"/>
  <c r="X92"/>
  <c r="E90"/>
  <c r="F90"/>
  <c r="S90" s="1"/>
  <c r="G90"/>
  <c r="H89"/>
  <c r="K90" i="1"/>
  <c r="K91" s="1"/>
  <c r="L87"/>
  <c r="V87" s="1"/>
  <c r="W87" s="1"/>
  <c r="G91"/>
  <c r="H91" s="1"/>
  <c r="T90"/>
  <c r="U90" s="1"/>
  <c r="S91"/>
  <c r="W89" i="2" l="1"/>
  <c r="X92" i="1"/>
  <c r="J93"/>
  <c r="J94" i="2"/>
  <c r="X93"/>
  <c r="K90"/>
  <c r="L90" s="1"/>
  <c r="V90" s="1"/>
  <c r="T90"/>
  <c r="U90" s="1"/>
  <c r="E91"/>
  <c r="F91"/>
  <c r="S91" s="1"/>
  <c r="G91"/>
  <c r="H90"/>
  <c r="L88" i="1"/>
  <c r="V88" s="1"/>
  <c r="W88" s="1"/>
  <c r="G92"/>
  <c r="H92" s="1"/>
  <c r="T91"/>
  <c r="U91" s="1"/>
  <c r="S92"/>
  <c r="W90" i="2" l="1"/>
  <c r="K92" i="1"/>
  <c r="X93"/>
  <c r="J94"/>
  <c r="J95" i="2"/>
  <c r="X94"/>
  <c r="K91"/>
  <c r="L91" s="1"/>
  <c r="V91" s="1"/>
  <c r="T91"/>
  <c r="U91" s="1"/>
  <c r="E92"/>
  <c r="F92"/>
  <c r="S92" s="1"/>
  <c r="G92"/>
  <c r="H91"/>
  <c r="L89" i="1"/>
  <c r="V89" s="1"/>
  <c r="W89" s="1"/>
  <c r="G93"/>
  <c r="H93" s="1"/>
  <c r="T92"/>
  <c r="U92" s="1"/>
  <c r="S93"/>
  <c r="W91" i="2" l="1"/>
  <c r="X94" i="1"/>
  <c r="J95"/>
  <c r="J96" i="2"/>
  <c r="X95"/>
  <c r="K92"/>
  <c r="L92" s="1"/>
  <c r="V92" s="1"/>
  <c r="T92"/>
  <c r="U92" s="1"/>
  <c r="E93"/>
  <c r="F93"/>
  <c r="S93" s="1"/>
  <c r="G93"/>
  <c r="T93" s="1"/>
  <c r="H92"/>
  <c r="K93" i="1"/>
  <c r="K94" s="1"/>
  <c r="L90"/>
  <c r="BJ90" s="1"/>
  <c r="G94"/>
  <c r="H94" s="1"/>
  <c r="T93"/>
  <c r="U93" s="1"/>
  <c r="S94"/>
  <c r="U93" i="2" l="1"/>
  <c r="W92"/>
  <c r="X95" i="1"/>
  <c r="J96"/>
  <c r="J97" i="2"/>
  <c r="X96"/>
  <c r="K93"/>
  <c r="L93" s="1"/>
  <c r="V93" s="1"/>
  <c r="E94"/>
  <c r="F94"/>
  <c r="S94" s="1"/>
  <c r="G94"/>
  <c r="H93"/>
  <c r="V90" i="1"/>
  <c r="W90" s="1"/>
  <c r="L91"/>
  <c r="G95"/>
  <c r="H95" s="1"/>
  <c r="T94"/>
  <c r="U94" s="1"/>
  <c r="S95"/>
  <c r="V91" l="1"/>
  <c r="W91" s="1"/>
  <c r="BJ91"/>
  <c r="W93" i="2"/>
  <c r="X96" i="1"/>
  <c r="J97"/>
  <c r="K95"/>
  <c r="J98" i="2"/>
  <c r="X97"/>
  <c r="K94"/>
  <c r="L94" s="1"/>
  <c r="V94" s="1"/>
  <c r="T94"/>
  <c r="U94" s="1"/>
  <c r="E95"/>
  <c r="F95"/>
  <c r="S95" s="1"/>
  <c r="G95"/>
  <c r="H94"/>
  <c r="L92" i="1"/>
  <c r="G96"/>
  <c r="H96" s="1"/>
  <c r="T95"/>
  <c r="U95" s="1"/>
  <c r="S96"/>
  <c r="V92" l="1"/>
  <c r="W92" s="1"/>
  <c r="BJ92"/>
  <c r="K96"/>
  <c r="W94" i="2"/>
  <c r="X97" i="1"/>
  <c r="J98"/>
  <c r="J99" i="2"/>
  <c r="X98"/>
  <c r="K95"/>
  <c r="L95" s="1"/>
  <c r="V95" s="1"/>
  <c r="T95"/>
  <c r="U95" s="1"/>
  <c r="F96"/>
  <c r="S96" s="1"/>
  <c r="U96" s="1"/>
  <c r="E96"/>
  <c r="G96"/>
  <c r="T96" s="1"/>
  <c r="H95"/>
  <c r="L93" i="1"/>
  <c r="G97"/>
  <c r="H97" s="1"/>
  <c r="T96"/>
  <c r="U96" s="1"/>
  <c r="S97"/>
  <c r="V93" l="1"/>
  <c r="W93" s="1"/>
  <c r="BJ93"/>
  <c r="K97"/>
  <c r="W95" i="2"/>
  <c r="X98" i="1"/>
  <c r="J99"/>
  <c r="J100" i="2"/>
  <c r="X99"/>
  <c r="K96"/>
  <c r="L96" s="1"/>
  <c r="V96" s="1"/>
  <c r="F97"/>
  <c r="S97" s="1"/>
  <c r="E97"/>
  <c r="G97"/>
  <c r="T97" s="1"/>
  <c r="H96"/>
  <c r="L94" i="1"/>
  <c r="G98"/>
  <c r="H98" s="1"/>
  <c r="T97"/>
  <c r="U97" s="1"/>
  <c r="S98"/>
  <c r="V94" l="1"/>
  <c r="W94" s="1"/>
  <c r="BJ94"/>
  <c r="U97" i="2"/>
  <c r="W96"/>
  <c r="X99" i="1"/>
  <c r="J100"/>
  <c r="K98"/>
  <c r="K97" i="2"/>
  <c r="J101"/>
  <c r="X100"/>
  <c r="F98"/>
  <c r="S98" s="1"/>
  <c r="U98" s="1"/>
  <c r="E98"/>
  <c r="G98"/>
  <c r="T98" s="1"/>
  <c r="H97"/>
  <c r="L95" i="1"/>
  <c r="G99"/>
  <c r="H99" s="1"/>
  <c r="T98"/>
  <c r="U98" s="1"/>
  <c r="S99"/>
  <c r="V95" l="1"/>
  <c r="W95" s="1"/>
  <c r="BJ95"/>
  <c r="K99"/>
  <c r="W97" i="2"/>
  <c r="X100" i="1"/>
  <c r="J101"/>
  <c r="K98" i="2"/>
  <c r="L98" s="1"/>
  <c r="L97"/>
  <c r="V97" s="1"/>
  <c r="J102"/>
  <c r="X101"/>
  <c r="E99"/>
  <c r="F99"/>
  <c r="S99" s="1"/>
  <c r="U99" s="1"/>
  <c r="G99"/>
  <c r="T99" s="1"/>
  <c r="H98"/>
  <c r="L96" i="1"/>
  <c r="G100"/>
  <c r="H100" s="1"/>
  <c r="T99"/>
  <c r="U99" s="1"/>
  <c r="S100"/>
  <c r="V96" l="1"/>
  <c r="W96" s="1"/>
  <c r="BJ96"/>
  <c r="K100"/>
  <c r="K101" s="1"/>
  <c r="X101"/>
  <c r="J102"/>
  <c r="J103" i="2"/>
  <c r="X102"/>
  <c r="V98"/>
  <c r="W98" s="1"/>
  <c r="K99"/>
  <c r="L99" s="1"/>
  <c r="V99" s="1"/>
  <c r="F100"/>
  <c r="S100" s="1"/>
  <c r="E100"/>
  <c r="G100"/>
  <c r="H99"/>
  <c r="L97" i="1"/>
  <c r="G101"/>
  <c r="H101" s="1"/>
  <c r="T100"/>
  <c r="U100" s="1"/>
  <c r="S101"/>
  <c r="V97" l="1"/>
  <c r="W97" s="1"/>
  <c r="BJ97"/>
  <c r="W99" i="2"/>
  <c r="X102" i="1"/>
  <c r="J103"/>
  <c r="J104" i="2"/>
  <c r="X103"/>
  <c r="K100"/>
  <c r="T100"/>
  <c r="U100" s="1"/>
  <c r="F101"/>
  <c r="S101" s="1"/>
  <c r="E101"/>
  <c r="G101"/>
  <c r="T101" s="1"/>
  <c r="H100"/>
  <c r="L98" i="1"/>
  <c r="G102"/>
  <c r="H102" s="1"/>
  <c r="T101"/>
  <c r="U101" s="1"/>
  <c r="S102"/>
  <c r="V98" l="1"/>
  <c r="W98" s="1"/>
  <c r="BJ98"/>
  <c r="U101" i="2"/>
  <c r="X103" i="1"/>
  <c r="J104"/>
  <c r="K102"/>
  <c r="K101" i="2"/>
  <c r="L101" s="1"/>
  <c r="J105"/>
  <c r="X104"/>
  <c r="L100"/>
  <c r="V100" s="1"/>
  <c r="W100" s="1"/>
  <c r="E102"/>
  <c r="F102"/>
  <c r="S102" s="1"/>
  <c r="U102" s="1"/>
  <c r="G102"/>
  <c r="T102" s="1"/>
  <c r="H101"/>
  <c r="L99" i="1"/>
  <c r="G103"/>
  <c r="H103" s="1"/>
  <c r="T102"/>
  <c r="U102" s="1"/>
  <c r="S103"/>
  <c r="V99" l="1"/>
  <c r="W99" s="1"/>
  <c r="BJ99"/>
  <c r="X104"/>
  <c r="J105"/>
  <c r="K103"/>
  <c r="K102" i="2"/>
  <c r="L102" s="1"/>
  <c r="V102" s="1"/>
  <c r="V101"/>
  <c r="W101" s="1"/>
  <c r="J106"/>
  <c r="X105"/>
  <c r="F103"/>
  <c r="S103" s="1"/>
  <c r="E103"/>
  <c r="G103"/>
  <c r="H102"/>
  <c r="L100" i="1"/>
  <c r="G104"/>
  <c r="H104" s="1"/>
  <c r="T103"/>
  <c r="U103" s="1"/>
  <c r="S104"/>
  <c r="V100" l="1"/>
  <c r="W100" s="1"/>
  <c r="BJ100"/>
  <c r="W102" i="2"/>
  <c r="X105" i="1"/>
  <c r="J106"/>
  <c r="K104"/>
  <c r="K103" i="2"/>
  <c r="L103" s="1"/>
  <c r="V103" s="1"/>
  <c r="T103"/>
  <c r="U103" s="1"/>
  <c r="J107"/>
  <c r="X106"/>
  <c r="F104"/>
  <c r="S104" s="1"/>
  <c r="U104" s="1"/>
  <c r="E104"/>
  <c r="G104"/>
  <c r="T104" s="1"/>
  <c r="H103"/>
  <c r="L101" i="1"/>
  <c r="G105"/>
  <c r="H105" s="1"/>
  <c r="T104"/>
  <c r="U104" s="1"/>
  <c r="S105"/>
  <c r="K105" l="1"/>
  <c r="V101"/>
  <c r="W101" s="1"/>
  <c r="BJ101"/>
  <c r="W103" i="2"/>
  <c r="X106" i="1"/>
  <c r="J107"/>
  <c r="J108" i="2"/>
  <c r="X107"/>
  <c r="K104"/>
  <c r="L104" s="1"/>
  <c r="V104" s="1"/>
  <c r="W104" s="1"/>
  <c r="F105"/>
  <c r="S105" s="1"/>
  <c r="E105"/>
  <c r="G105"/>
  <c r="H104"/>
  <c r="L102" i="1"/>
  <c r="G106"/>
  <c r="H106" s="1"/>
  <c r="T105"/>
  <c r="U105" s="1"/>
  <c r="S106"/>
  <c r="V102" l="1"/>
  <c r="W102" s="1"/>
  <c r="BJ102"/>
  <c r="X107"/>
  <c r="J108"/>
  <c r="K106"/>
  <c r="J109" i="2"/>
  <c r="X108"/>
  <c r="K105"/>
  <c r="L105" s="1"/>
  <c r="V105" s="1"/>
  <c r="T105"/>
  <c r="U105" s="1"/>
  <c r="E106"/>
  <c r="F106"/>
  <c r="S106" s="1"/>
  <c r="G106"/>
  <c r="H105"/>
  <c r="L103" i="1"/>
  <c r="G107"/>
  <c r="H107" s="1"/>
  <c r="T106"/>
  <c r="U106" s="1"/>
  <c r="S107"/>
  <c r="V103" l="1"/>
  <c r="W103" s="1"/>
  <c r="BJ103"/>
  <c r="W105" i="2"/>
  <c r="X108" i="1"/>
  <c r="J109"/>
  <c r="K107"/>
  <c r="K106" i="2"/>
  <c r="L106" s="1"/>
  <c r="V106" s="1"/>
  <c r="T106"/>
  <c r="U106" s="1"/>
  <c r="J110"/>
  <c r="X109"/>
  <c r="E107"/>
  <c r="F107"/>
  <c r="S107" s="1"/>
  <c r="G107"/>
  <c r="H106"/>
  <c r="L104" i="1"/>
  <c r="G108"/>
  <c r="H108" s="1"/>
  <c r="T107"/>
  <c r="U107" s="1"/>
  <c r="S108"/>
  <c r="V104" l="1"/>
  <c r="W104" s="1"/>
  <c r="BJ104"/>
  <c r="W106" i="2"/>
  <c r="X109" i="1"/>
  <c r="J110"/>
  <c r="K108"/>
  <c r="J111" i="2"/>
  <c r="X110"/>
  <c r="K107"/>
  <c r="L107" s="1"/>
  <c r="V107" s="1"/>
  <c r="T107"/>
  <c r="U107" s="1"/>
  <c r="E108"/>
  <c r="F108"/>
  <c r="S108" s="1"/>
  <c r="G108"/>
  <c r="H107"/>
  <c r="L105" i="1"/>
  <c r="G109"/>
  <c r="H109" s="1"/>
  <c r="T108"/>
  <c r="U108" s="1"/>
  <c r="S109"/>
  <c r="V105" l="1"/>
  <c r="W105" s="1"/>
  <c r="BJ105"/>
  <c r="W107" i="2"/>
  <c r="X110" i="1"/>
  <c r="J111"/>
  <c r="K109"/>
  <c r="K108" i="2"/>
  <c r="L108" s="1"/>
  <c r="V108" s="1"/>
  <c r="T108"/>
  <c r="U108" s="1"/>
  <c r="J112"/>
  <c r="X111"/>
  <c r="E109"/>
  <c r="F109"/>
  <c r="S109" s="1"/>
  <c r="G109"/>
  <c r="H108"/>
  <c r="L106" i="1"/>
  <c r="G110"/>
  <c r="H110" s="1"/>
  <c r="T109"/>
  <c r="U109" s="1"/>
  <c r="S110"/>
  <c r="V106" l="1"/>
  <c r="W106" s="1"/>
  <c r="BJ106"/>
  <c r="K110"/>
  <c r="W108" i="2"/>
  <c r="X111" i="1"/>
  <c r="J112"/>
  <c r="K109" i="2"/>
  <c r="L109" s="1"/>
  <c r="V109" s="1"/>
  <c r="T109"/>
  <c r="U109" s="1"/>
  <c r="J113"/>
  <c r="X112"/>
  <c r="E110"/>
  <c r="F110"/>
  <c r="S110" s="1"/>
  <c r="G110"/>
  <c r="H109"/>
  <c r="L107" i="1"/>
  <c r="G111"/>
  <c r="H111" s="1"/>
  <c r="T110"/>
  <c r="U110" s="1"/>
  <c r="S111"/>
  <c r="V107" l="1"/>
  <c r="W107" s="1"/>
  <c r="BJ107"/>
  <c r="W109" i="2"/>
  <c r="X112" i="1"/>
  <c r="J113"/>
  <c r="K111"/>
  <c r="J114" i="2"/>
  <c r="X113"/>
  <c r="K110"/>
  <c r="L110" s="1"/>
  <c r="V110" s="1"/>
  <c r="T110"/>
  <c r="U110" s="1"/>
  <c r="E111"/>
  <c r="F111"/>
  <c r="S111" s="1"/>
  <c r="G111"/>
  <c r="H110"/>
  <c r="L108" i="1"/>
  <c r="G112"/>
  <c r="H112" s="1"/>
  <c r="T111"/>
  <c r="U111" s="1"/>
  <c r="S112"/>
  <c r="V108" l="1"/>
  <c r="W108" s="1"/>
  <c r="BJ108"/>
  <c r="W110" i="2"/>
  <c r="X113" i="1"/>
  <c r="J114"/>
  <c r="K112"/>
  <c r="J115" i="2"/>
  <c r="X114"/>
  <c r="K111"/>
  <c r="L111" s="1"/>
  <c r="V111" s="1"/>
  <c r="T111"/>
  <c r="U111" s="1"/>
  <c r="E112"/>
  <c r="F112"/>
  <c r="S112" s="1"/>
  <c r="G112"/>
  <c r="H111"/>
  <c r="L109" i="1"/>
  <c r="G113"/>
  <c r="H113" s="1"/>
  <c r="T112"/>
  <c r="U112" s="1"/>
  <c r="S113"/>
  <c r="V109" l="1"/>
  <c r="W109" s="1"/>
  <c r="BJ109"/>
  <c r="W111" i="2"/>
  <c r="X114" i="1"/>
  <c r="J115"/>
  <c r="K113"/>
  <c r="J116" i="2"/>
  <c r="X115"/>
  <c r="K112"/>
  <c r="L112" s="1"/>
  <c r="V112" s="1"/>
  <c r="T112"/>
  <c r="U112" s="1"/>
  <c r="E113"/>
  <c r="F113"/>
  <c r="S113" s="1"/>
  <c r="G113"/>
  <c r="H112"/>
  <c r="L110" i="1"/>
  <c r="G114"/>
  <c r="H114" s="1"/>
  <c r="T113"/>
  <c r="U113" s="1"/>
  <c r="S114"/>
  <c r="V110" l="1"/>
  <c r="W110" s="1"/>
  <c r="BJ110"/>
  <c r="K114"/>
  <c r="W112" i="2"/>
  <c r="X115" i="1"/>
  <c r="J116"/>
  <c r="K113" i="2"/>
  <c r="L113" s="1"/>
  <c r="V113" s="1"/>
  <c r="T113"/>
  <c r="U113" s="1"/>
  <c r="J117"/>
  <c r="X116"/>
  <c r="E114"/>
  <c r="F114"/>
  <c r="S114" s="1"/>
  <c r="G114"/>
  <c r="H113"/>
  <c r="L111" i="1"/>
  <c r="G115"/>
  <c r="H115" s="1"/>
  <c r="T114"/>
  <c r="U114" s="1"/>
  <c r="S115"/>
  <c r="K115" l="1"/>
  <c r="V111"/>
  <c r="W111" s="1"/>
  <c r="BJ111"/>
  <c r="W113" i="2"/>
  <c r="X116" i="1"/>
  <c r="J117"/>
  <c r="K114" i="2"/>
  <c r="L114" s="1"/>
  <c r="V114" s="1"/>
  <c r="T114"/>
  <c r="U114" s="1"/>
  <c r="J118"/>
  <c r="X117"/>
  <c r="E115"/>
  <c r="F115"/>
  <c r="S115" s="1"/>
  <c r="G115"/>
  <c r="H114"/>
  <c r="L112" i="1"/>
  <c r="G116"/>
  <c r="H116" s="1"/>
  <c r="T115"/>
  <c r="U115" s="1"/>
  <c r="S116"/>
  <c r="V112" l="1"/>
  <c r="W112" s="1"/>
  <c r="BJ112"/>
  <c r="W114" i="2"/>
  <c r="X117" i="1"/>
  <c r="J118"/>
  <c r="K116"/>
  <c r="K115" i="2"/>
  <c r="L115" s="1"/>
  <c r="V115" s="1"/>
  <c r="T115"/>
  <c r="U115" s="1"/>
  <c r="J119"/>
  <c r="X118"/>
  <c r="E116"/>
  <c r="F116"/>
  <c r="S116" s="1"/>
  <c r="G116"/>
  <c r="H115"/>
  <c r="L113" i="1"/>
  <c r="G117"/>
  <c r="H117" s="1"/>
  <c r="T116"/>
  <c r="U116" s="1"/>
  <c r="S117"/>
  <c r="V113" l="1"/>
  <c r="W113" s="1"/>
  <c r="BJ113"/>
  <c r="W115" i="2"/>
  <c r="X118" i="1"/>
  <c r="J119"/>
  <c r="K117"/>
  <c r="K116" i="2"/>
  <c r="L116" s="1"/>
  <c r="V116" s="1"/>
  <c r="T116"/>
  <c r="U116" s="1"/>
  <c r="J120"/>
  <c r="X119"/>
  <c r="E117"/>
  <c r="F117"/>
  <c r="S117" s="1"/>
  <c r="G117"/>
  <c r="H116"/>
  <c r="L114" i="1"/>
  <c r="G118"/>
  <c r="H118" s="1"/>
  <c r="T117"/>
  <c r="U117" s="1"/>
  <c r="S118"/>
  <c r="V114" l="1"/>
  <c r="W114" s="1"/>
  <c r="BJ114"/>
  <c r="K118"/>
  <c r="W116" i="2"/>
  <c r="X119" i="1"/>
  <c r="J120"/>
  <c r="K117" i="2"/>
  <c r="L117" s="1"/>
  <c r="V117" s="1"/>
  <c r="T117"/>
  <c r="U117" s="1"/>
  <c r="J121"/>
  <c r="X120"/>
  <c r="E118"/>
  <c r="F118"/>
  <c r="S118" s="1"/>
  <c r="G118"/>
  <c r="H117"/>
  <c r="L115" i="1"/>
  <c r="G119"/>
  <c r="H119" s="1"/>
  <c r="T118"/>
  <c r="U118" s="1"/>
  <c r="S119"/>
  <c r="V115" l="1"/>
  <c r="W115" s="1"/>
  <c r="BJ115"/>
  <c r="W117" i="2"/>
  <c r="X120" i="1"/>
  <c r="J121"/>
  <c r="K119"/>
  <c r="K118" i="2"/>
  <c r="L118" s="1"/>
  <c r="V118" s="1"/>
  <c r="T118"/>
  <c r="U118" s="1"/>
  <c r="J122"/>
  <c r="X121"/>
  <c r="E119"/>
  <c r="F119"/>
  <c r="S119" s="1"/>
  <c r="G119"/>
  <c r="H118"/>
  <c r="L116" i="1"/>
  <c r="G120"/>
  <c r="H120" s="1"/>
  <c r="T119"/>
  <c r="U119" s="1"/>
  <c r="S120"/>
  <c r="V116" l="1"/>
  <c r="W116" s="1"/>
  <c r="BJ116"/>
  <c r="W118" i="2"/>
  <c r="X121" i="1"/>
  <c r="J122"/>
  <c r="K120"/>
  <c r="J123" i="2"/>
  <c r="X122"/>
  <c r="K119"/>
  <c r="L119" s="1"/>
  <c r="V119" s="1"/>
  <c r="T119"/>
  <c r="U119" s="1"/>
  <c r="E120"/>
  <c r="F120"/>
  <c r="S120" s="1"/>
  <c r="G120"/>
  <c r="H119"/>
  <c r="L117" i="1"/>
  <c r="G121"/>
  <c r="H121" s="1"/>
  <c r="T120"/>
  <c r="U120" s="1"/>
  <c r="S121"/>
  <c r="V117" l="1"/>
  <c r="W117" s="1"/>
  <c r="BJ117"/>
  <c r="W119" i="2"/>
  <c r="X122" i="1"/>
  <c r="J123"/>
  <c r="K121"/>
  <c r="K120" i="2"/>
  <c r="L120" s="1"/>
  <c r="V120" s="1"/>
  <c r="T120"/>
  <c r="U120" s="1"/>
  <c r="J124"/>
  <c r="X123"/>
  <c r="E121"/>
  <c r="F121"/>
  <c r="S121" s="1"/>
  <c r="G121"/>
  <c r="H120"/>
  <c r="L118" i="1"/>
  <c r="G122"/>
  <c r="H122" s="1"/>
  <c r="T121"/>
  <c r="U121" s="1"/>
  <c r="S122"/>
  <c r="K122" l="1"/>
  <c r="V118"/>
  <c r="W118" s="1"/>
  <c r="BJ118"/>
  <c r="W120" i="2"/>
  <c r="X123" i="1"/>
  <c r="J124"/>
  <c r="J125" i="2"/>
  <c r="X124"/>
  <c r="K121"/>
  <c r="L121" s="1"/>
  <c r="V121" s="1"/>
  <c r="T121"/>
  <c r="U121" s="1"/>
  <c r="E122"/>
  <c r="F122"/>
  <c r="S122" s="1"/>
  <c r="G122"/>
  <c r="H121"/>
  <c r="L119" i="1"/>
  <c r="G123"/>
  <c r="H123" s="1"/>
  <c r="T122"/>
  <c r="U122" s="1"/>
  <c r="S123"/>
  <c r="V119" l="1"/>
  <c r="W119" s="1"/>
  <c r="BJ119"/>
  <c r="W121" i="2"/>
  <c r="X124" i="1"/>
  <c r="J125"/>
  <c r="K123"/>
  <c r="J126" i="2"/>
  <c r="X125"/>
  <c r="K122"/>
  <c r="L122" s="1"/>
  <c r="V122" s="1"/>
  <c r="T122"/>
  <c r="U122" s="1"/>
  <c r="E123"/>
  <c r="F123"/>
  <c r="S123" s="1"/>
  <c r="G123"/>
  <c r="H122"/>
  <c r="L120" i="1"/>
  <c r="G124"/>
  <c r="H124" s="1"/>
  <c r="T123"/>
  <c r="U123" s="1"/>
  <c r="S124"/>
  <c r="V120" l="1"/>
  <c r="W120" s="1"/>
  <c r="BJ120"/>
  <c r="W122" i="2"/>
  <c r="X125" i="1"/>
  <c r="J126"/>
  <c r="K124"/>
  <c r="K123" i="2"/>
  <c r="L123" s="1"/>
  <c r="V123" s="1"/>
  <c r="T123"/>
  <c r="U123" s="1"/>
  <c r="J127"/>
  <c r="X126"/>
  <c r="E124"/>
  <c r="F124"/>
  <c r="S124" s="1"/>
  <c r="G124"/>
  <c r="H123"/>
  <c r="L121" i="1"/>
  <c r="G125"/>
  <c r="H125" s="1"/>
  <c r="T124"/>
  <c r="U124" s="1"/>
  <c r="S125"/>
  <c r="V121" l="1"/>
  <c r="W121" s="1"/>
  <c r="BJ121"/>
  <c r="K125"/>
  <c r="W123" i="2"/>
  <c r="X126" i="1"/>
  <c r="J127"/>
  <c r="J128" i="2"/>
  <c r="X127"/>
  <c r="K124"/>
  <c r="L124" s="1"/>
  <c r="V124" s="1"/>
  <c r="T124"/>
  <c r="U124" s="1"/>
  <c r="E125"/>
  <c r="F125"/>
  <c r="S125" s="1"/>
  <c r="G125"/>
  <c r="H124"/>
  <c r="L122" i="1"/>
  <c r="G126"/>
  <c r="H126" s="1"/>
  <c r="T125"/>
  <c r="U125" s="1"/>
  <c r="S126"/>
  <c r="V122" l="1"/>
  <c r="W122" s="1"/>
  <c r="BJ122"/>
  <c r="W124" i="2"/>
  <c r="X127" i="1"/>
  <c r="J128"/>
  <c r="K126"/>
  <c r="J129" i="2"/>
  <c r="X128"/>
  <c r="K125"/>
  <c r="L125" s="1"/>
  <c r="V125" s="1"/>
  <c r="T125"/>
  <c r="U125" s="1"/>
  <c r="E126"/>
  <c r="F126"/>
  <c r="S126" s="1"/>
  <c r="G126"/>
  <c r="H125"/>
  <c r="L123" i="1"/>
  <c r="G127"/>
  <c r="H127" s="1"/>
  <c r="T126"/>
  <c r="U126" s="1"/>
  <c r="S127"/>
  <c r="V123" l="1"/>
  <c r="W123" s="1"/>
  <c r="BJ123"/>
  <c r="W125" i="2"/>
  <c r="X128" i="1"/>
  <c r="J129"/>
  <c r="K127"/>
  <c r="K126" i="2"/>
  <c r="L126" s="1"/>
  <c r="V126" s="1"/>
  <c r="T126"/>
  <c r="U126" s="1"/>
  <c r="J130"/>
  <c r="X129"/>
  <c r="E127"/>
  <c r="F127"/>
  <c r="S127" s="1"/>
  <c r="G127"/>
  <c r="H126"/>
  <c r="L124" i="1"/>
  <c r="G128"/>
  <c r="H128" s="1"/>
  <c r="T127"/>
  <c r="U127" s="1"/>
  <c r="S128"/>
  <c r="V124" l="1"/>
  <c r="W124" s="1"/>
  <c r="BJ124"/>
  <c r="K128"/>
  <c r="W126" i="2"/>
  <c r="X129" i="1"/>
  <c r="J130"/>
  <c r="K127" i="2"/>
  <c r="L127" s="1"/>
  <c r="V127" s="1"/>
  <c r="T127"/>
  <c r="U127" s="1"/>
  <c r="J131"/>
  <c r="X130"/>
  <c r="E128"/>
  <c r="F128"/>
  <c r="S128" s="1"/>
  <c r="G128"/>
  <c r="H127"/>
  <c r="L125" i="1"/>
  <c r="G129"/>
  <c r="H129" s="1"/>
  <c r="T128"/>
  <c r="U128" s="1"/>
  <c r="S129"/>
  <c r="K129" l="1"/>
  <c r="V125"/>
  <c r="W125" s="1"/>
  <c r="BJ125"/>
  <c r="W127" i="2"/>
  <c r="X130" i="1"/>
  <c r="J131"/>
  <c r="K128" i="2"/>
  <c r="L128" s="1"/>
  <c r="V128" s="1"/>
  <c r="T128"/>
  <c r="U128" s="1"/>
  <c r="J132"/>
  <c r="X131"/>
  <c r="E129"/>
  <c r="F129"/>
  <c r="S129" s="1"/>
  <c r="G129"/>
  <c r="H128"/>
  <c r="L126" i="1"/>
  <c r="G130"/>
  <c r="H130" s="1"/>
  <c r="T129"/>
  <c r="U129" s="1"/>
  <c r="S130"/>
  <c r="V126" l="1"/>
  <c r="W126" s="1"/>
  <c r="BJ126"/>
  <c r="K130"/>
  <c r="W128" i="2"/>
  <c r="X131" i="1"/>
  <c r="J132"/>
  <c r="J133" i="2"/>
  <c r="X132"/>
  <c r="K129"/>
  <c r="L129" s="1"/>
  <c r="V129" s="1"/>
  <c r="T129"/>
  <c r="U129" s="1"/>
  <c r="E130"/>
  <c r="F130"/>
  <c r="S130" s="1"/>
  <c r="G130"/>
  <c r="H129"/>
  <c r="L127" i="1"/>
  <c r="G131"/>
  <c r="H131" s="1"/>
  <c r="T130"/>
  <c r="U130" s="1"/>
  <c r="S131"/>
  <c r="V127" l="1"/>
  <c r="W127" s="1"/>
  <c r="BJ127"/>
  <c r="W129" i="2"/>
  <c r="X132" i="1"/>
  <c r="J133"/>
  <c r="K131"/>
  <c r="J134" i="2"/>
  <c r="X133"/>
  <c r="K130"/>
  <c r="L130" s="1"/>
  <c r="V130" s="1"/>
  <c r="T130"/>
  <c r="U130" s="1"/>
  <c r="E131"/>
  <c r="F131"/>
  <c r="S131" s="1"/>
  <c r="G131"/>
  <c r="H130"/>
  <c r="L128" i="1"/>
  <c r="G132"/>
  <c r="H132" s="1"/>
  <c r="T131"/>
  <c r="U131" s="1"/>
  <c r="S132"/>
  <c r="V128" l="1"/>
  <c r="W128" s="1"/>
  <c r="BJ128"/>
  <c r="W130" i="2"/>
  <c r="X133" i="1"/>
  <c r="J134"/>
  <c r="K132"/>
  <c r="J135" i="2"/>
  <c r="X134"/>
  <c r="K131"/>
  <c r="T131"/>
  <c r="U131" s="1"/>
  <c r="E132"/>
  <c r="F132"/>
  <c r="S132" s="1"/>
  <c r="U132" s="1"/>
  <c r="G132"/>
  <c r="T132" s="1"/>
  <c r="H131"/>
  <c r="L129" i="1"/>
  <c r="G133"/>
  <c r="H133" s="1"/>
  <c r="T132"/>
  <c r="U132" s="1"/>
  <c r="S133"/>
  <c r="V129" l="1"/>
  <c r="W129" s="1"/>
  <c r="BJ129"/>
  <c r="W131" i="2"/>
  <c r="X134" i="1"/>
  <c r="J135"/>
  <c r="K133"/>
  <c r="K132" i="2"/>
  <c r="L132" s="1"/>
  <c r="L131"/>
  <c r="V131" s="1"/>
  <c r="J136"/>
  <c r="X135"/>
  <c r="E133"/>
  <c r="F133"/>
  <c r="S133" s="1"/>
  <c r="G133"/>
  <c r="H132"/>
  <c r="L130" i="1"/>
  <c r="G134"/>
  <c r="H134" s="1"/>
  <c r="T133"/>
  <c r="U133" s="1"/>
  <c r="S134"/>
  <c r="V130" l="1"/>
  <c r="W130" s="1"/>
  <c r="BJ130"/>
  <c r="U133" i="2"/>
  <c r="W132"/>
  <c r="X135" i="1"/>
  <c r="J136"/>
  <c r="K134"/>
  <c r="V132" i="2"/>
  <c r="J137"/>
  <c r="X136"/>
  <c r="K133"/>
  <c r="L133" s="1"/>
  <c r="V133" s="1"/>
  <c r="T133"/>
  <c r="E134"/>
  <c r="F134"/>
  <c r="S134" s="1"/>
  <c r="G134"/>
  <c r="H133"/>
  <c r="L131" i="1"/>
  <c r="G135"/>
  <c r="H135" s="1"/>
  <c r="T134"/>
  <c r="U134" s="1"/>
  <c r="S135"/>
  <c r="V131" l="1"/>
  <c r="W131" s="1"/>
  <c r="BJ131"/>
  <c r="W133" i="2"/>
  <c r="X136" i="1"/>
  <c r="J137"/>
  <c r="K135"/>
  <c r="K134" i="2"/>
  <c r="T134"/>
  <c r="U134" s="1"/>
  <c r="J138"/>
  <c r="X137"/>
  <c r="E135"/>
  <c r="F135"/>
  <c r="S135" s="1"/>
  <c r="U135" s="1"/>
  <c r="G135"/>
  <c r="T135" s="1"/>
  <c r="H134"/>
  <c r="L132" i="1"/>
  <c r="G136"/>
  <c r="H136" s="1"/>
  <c r="T135"/>
  <c r="U135" s="1"/>
  <c r="S136"/>
  <c r="K136" l="1"/>
  <c r="V132"/>
  <c r="W132" s="1"/>
  <c r="BJ132"/>
  <c r="X137"/>
  <c r="J138"/>
  <c r="K135" i="2"/>
  <c r="L135" s="1"/>
  <c r="J139"/>
  <c r="X138"/>
  <c r="L134"/>
  <c r="V134" s="1"/>
  <c r="W134" s="1"/>
  <c r="E136"/>
  <c r="F136"/>
  <c r="S136" s="1"/>
  <c r="G136"/>
  <c r="H135"/>
  <c r="L133" i="1"/>
  <c r="G137"/>
  <c r="H137" s="1"/>
  <c r="T136"/>
  <c r="U136" s="1"/>
  <c r="S137"/>
  <c r="V133" l="1"/>
  <c r="W133" s="1"/>
  <c r="BJ133"/>
  <c r="U136" i="2"/>
  <c r="W135"/>
  <c r="K137" i="1"/>
  <c r="X138"/>
  <c r="J139"/>
  <c r="V135" i="2"/>
  <c r="J140"/>
  <c r="X139"/>
  <c r="K136"/>
  <c r="L136" s="1"/>
  <c r="V136" s="1"/>
  <c r="T136"/>
  <c r="E137"/>
  <c r="F137"/>
  <c r="S137" s="1"/>
  <c r="G137"/>
  <c r="H136"/>
  <c r="L134" i="1"/>
  <c r="G138"/>
  <c r="H138" s="1"/>
  <c r="T137"/>
  <c r="U137" s="1"/>
  <c r="S138"/>
  <c r="V134" l="1"/>
  <c r="W134" s="1"/>
  <c r="BJ134"/>
  <c r="K138"/>
  <c r="W136" i="2"/>
  <c r="X139" i="1"/>
  <c r="J140"/>
  <c r="K137" i="2"/>
  <c r="L137" s="1"/>
  <c r="V137" s="1"/>
  <c r="T137"/>
  <c r="U137" s="1"/>
  <c r="J141"/>
  <c r="X140"/>
  <c r="E138"/>
  <c r="F138"/>
  <c r="S138" s="1"/>
  <c r="G138"/>
  <c r="H137"/>
  <c r="L135" i="1"/>
  <c r="G139"/>
  <c r="H139" s="1"/>
  <c r="T138"/>
  <c r="U138" s="1"/>
  <c r="S139"/>
  <c r="V135" l="1"/>
  <c r="W135" s="1"/>
  <c r="BJ135"/>
  <c r="K139"/>
  <c r="W137" i="2"/>
  <c r="X140" i="1"/>
  <c r="J141"/>
  <c r="J142" i="2"/>
  <c r="X141"/>
  <c r="K138"/>
  <c r="L138" s="1"/>
  <c r="V138" s="1"/>
  <c r="T138"/>
  <c r="U138" s="1"/>
  <c r="E139"/>
  <c r="F139"/>
  <c r="S139" s="1"/>
  <c r="G139"/>
  <c r="H138"/>
  <c r="L136" i="1"/>
  <c r="G140"/>
  <c r="H140" s="1"/>
  <c r="T139"/>
  <c r="U139" s="1"/>
  <c r="S140"/>
  <c r="V136" l="1"/>
  <c r="W136" s="1"/>
  <c r="BJ136"/>
  <c r="W138" i="2"/>
  <c r="X141" i="1"/>
  <c r="J142"/>
  <c r="K140"/>
  <c r="K139" i="2"/>
  <c r="L139" s="1"/>
  <c r="V139" s="1"/>
  <c r="T139"/>
  <c r="U139" s="1"/>
  <c r="J143"/>
  <c r="X142"/>
  <c r="E140"/>
  <c r="F140"/>
  <c r="S140" s="1"/>
  <c r="G140"/>
  <c r="H139"/>
  <c r="L137" i="1"/>
  <c r="G141"/>
  <c r="H141" s="1"/>
  <c r="T140"/>
  <c r="U140" s="1"/>
  <c r="S141"/>
  <c r="V137" l="1"/>
  <c r="W137" s="1"/>
  <c r="BJ137"/>
  <c r="W139" i="2"/>
  <c r="X142" i="1"/>
  <c r="J143"/>
  <c r="J144" i="2"/>
  <c r="X143"/>
  <c r="K140"/>
  <c r="L140" s="1"/>
  <c r="V140" s="1"/>
  <c r="T140"/>
  <c r="U140" s="1"/>
  <c r="E141"/>
  <c r="F141"/>
  <c r="S141" s="1"/>
  <c r="G141"/>
  <c r="H140"/>
  <c r="K141" i="1"/>
  <c r="L138"/>
  <c r="G142"/>
  <c r="H142" s="1"/>
  <c r="T141"/>
  <c r="U141" s="1"/>
  <c r="S142"/>
  <c r="V138" l="1"/>
  <c r="W138" s="1"/>
  <c r="BJ138"/>
  <c r="W140" i="2"/>
  <c r="K142" i="1"/>
  <c r="X143"/>
  <c r="J144"/>
  <c r="K141" i="2"/>
  <c r="L141" s="1"/>
  <c r="V141" s="1"/>
  <c r="T141"/>
  <c r="U141" s="1"/>
  <c r="J145"/>
  <c r="X144"/>
  <c r="E142"/>
  <c r="F142"/>
  <c r="S142" s="1"/>
  <c r="G142"/>
  <c r="H141"/>
  <c r="L139" i="1"/>
  <c r="G143"/>
  <c r="H143" s="1"/>
  <c r="T142"/>
  <c r="U142" s="1"/>
  <c r="S143"/>
  <c r="V139" l="1"/>
  <c r="W139" s="1"/>
  <c r="BJ139"/>
  <c r="W141" i="2"/>
  <c r="X144" i="1"/>
  <c r="J145"/>
  <c r="K143"/>
  <c r="K144" s="1"/>
  <c r="J146" i="2"/>
  <c r="X145"/>
  <c r="K142"/>
  <c r="L142" s="1"/>
  <c r="V142" s="1"/>
  <c r="T142"/>
  <c r="U142" s="1"/>
  <c r="E143"/>
  <c r="F143"/>
  <c r="S143" s="1"/>
  <c r="G143"/>
  <c r="H142"/>
  <c r="L140" i="1"/>
  <c r="G144"/>
  <c r="H144" s="1"/>
  <c r="T143"/>
  <c r="U143" s="1"/>
  <c r="S144"/>
  <c r="V140" l="1"/>
  <c r="W140" s="1"/>
  <c r="BJ140"/>
  <c r="W142" i="2"/>
  <c r="X145" i="1"/>
  <c r="J146"/>
  <c r="J147" i="2"/>
  <c r="X146"/>
  <c r="K143"/>
  <c r="L143" s="1"/>
  <c r="V143" s="1"/>
  <c r="T143"/>
  <c r="U143" s="1"/>
  <c r="E144"/>
  <c r="F144"/>
  <c r="S144" s="1"/>
  <c r="G144"/>
  <c r="H143"/>
  <c r="L141" i="1"/>
  <c r="G145"/>
  <c r="H145" s="1"/>
  <c r="T144"/>
  <c r="U144" s="1"/>
  <c r="S145"/>
  <c r="V141" l="1"/>
  <c r="W141" s="1"/>
  <c r="BJ141"/>
  <c r="W143" i="2"/>
  <c r="X146" i="1"/>
  <c r="J147"/>
  <c r="K145"/>
  <c r="K144" i="2"/>
  <c r="L144" s="1"/>
  <c r="V144" s="1"/>
  <c r="T144"/>
  <c r="U144" s="1"/>
  <c r="J148"/>
  <c r="X147"/>
  <c r="E145"/>
  <c r="F145"/>
  <c r="S145" s="1"/>
  <c r="G145"/>
  <c r="H144"/>
  <c r="L142" i="1"/>
  <c r="G146"/>
  <c r="H146" s="1"/>
  <c r="T145"/>
  <c r="U145" s="1"/>
  <c r="S146"/>
  <c r="V142" l="1"/>
  <c r="W142" s="1"/>
  <c r="BJ142"/>
  <c r="W144" i="2"/>
  <c r="X147" i="1"/>
  <c r="J148"/>
  <c r="K146"/>
  <c r="J149" i="2"/>
  <c r="X148"/>
  <c r="K145"/>
  <c r="L145" s="1"/>
  <c r="V145" s="1"/>
  <c r="T145"/>
  <c r="U145" s="1"/>
  <c r="E146"/>
  <c r="F146"/>
  <c r="S146" s="1"/>
  <c r="G146"/>
  <c r="H145"/>
  <c r="L143" i="1"/>
  <c r="G147"/>
  <c r="H147" s="1"/>
  <c r="T146"/>
  <c r="U146" s="1"/>
  <c r="S147"/>
  <c r="V143" l="1"/>
  <c r="W143" s="1"/>
  <c r="BJ143"/>
  <c r="K147"/>
  <c r="W145" i="2"/>
  <c r="X148" i="1"/>
  <c r="J149"/>
  <c r="J150" i="2"/>
  <c r="X149"/>
  <c r="K146"/>
  <c r="L146" s="1"/>
  <c r="V146" s="1"/>
  <c r="T146"/>
  <c r="U146" s="1"/>
  <c r="E147"/>
  <c r="F147"/>
  <c r="S147" s="1"/>
  <c r="G147"/>
  <c r="H146"/>
  <c r="L144" i="1"/>
  <c r="G148"/>
  <c r="H148" s="1"/>
  <c r="T147"/>
  <c r="U147" s="1"/>
  <c r="S148"/>
  <c r="V144" l="1"/>
  <c r="W144" s="1"/>
  <c r="BJ144"/>
  <c r="W146" i="2"/>
  <c r="X149" i="1"/>
  <c r="J150"/>
  <c r="K148"/>
  <c r="J151" i="2"/>
  <c r="X150"/>
  <c r="K147"/>
  <c r="L147" s="1"/>
  <c r="V147" s="1"/>
  <c r="T147"/>
  <c r="U147" s="1"/>
  <c r="E148"/>
  <c r="F148"/>
  <c r="S148" s="1"/>
  <c r="G148"/>
  <c r="H147"/>
  <c r="L145" i="1"/>
  <c r="G149"/>
  <c r="H149" s="1"/>
  <c r="T148"/>
  <c r="U148" s="1"/>
  <c r="S149"/>
  <c r="V145" l="1"/>
  <c r="W145" s="1"/>
  <c r="BJ145"/>
  <c r="K149"/>
  <c r="W147" i="2"/>
  <c r="X150" i="1"/>
  <c r="J151"/>
  <c r="J152" i="2"/>
  <c r="X151"/>
  <c r="K148"/>
  <c r="L148" s="1"/>
  <c r="V148" s="1"/>
  <c r="T148"/>
  <c r="U148" s="1"/>
  <c r="E149"/>
  <c r="F149"/>
  <c r="S149" s="1"/>
  <c r="G149"/>
  <c r="H148"/>
  <c r="L146" i="1"/>
  <c r="G150"/>
  <c r="H150" s="1"/>
  <c r="T149"/>
  <c r="U149" s="1"/>
  <c r="S150"/>
  <c r="V146" l="1"/>
  <c r="W146" s="1"/>
  <c r="BJ146"/>
  <c r="W148" i="2"/>
  <c r="X151" i="1"/>
  <c r="J152"/>
  <c r="K150"/>
  <c r="K149" i="2"/>
  <c r="L149" s="1"/>
  <c r="V149" s="1"/>
  <c r="T149"/>
  <c r="U149" s="1"/>
  <c r="J153"/>
  <c r="X152"/>
  <c r="E150"/>
  <c r="F150"/>
  <c r="S150" s="1"/>
  <c r="G150"/>
  <c r="H149"/>
  <c r="L147" i="1"/>
  <c r="G151"/>
  <c r="H151" s="1"/>
  <c r="T150"/>
  <c r="U150" s="1"/>
  <c r="S151"/>
  <c r="K151" l="1"/>
  <c r="V147"/>
  <c r="W147" s="1"/>
  <c r="BJ147"/>
  <c r="W149" i="2"/>
  <c r="X152" i="1"/>
  <c r="J153"/>
  <c r="K150" i="2"/>
  <c r="L150" s="1"/>
  <c r="V150" s="1"/>
  <c r="T150"/>
  <c r="U150" s="1"/>
  <c r="J154"/>
  <c r="X153"/>
  <c r="E151"/>
  <c r="F151"/>
  <c r="S151" s="1"/>
  <c r="G151"/>
  <c r="H150"/>
  <c r="L148" i="1"/>
  <c r="G152"/>
  <c r="H152" s="1"/>
  <c r="T151"/>
  <c r="U151" s="1"/>
  <c r="S152"/>
  <c r="V148" l="1"/>
  <c r="W148" s="1"/>
  <c r="BJ148"/>
  <c r="U151" i="2"/>
  <c r="W150"/>
  <c r="X153" i="1"/>
  <c r="J154"/>
  <c r="K151" i="2"/>
  <c r="L151" s="1"/>
  <c r="V151" s="1"/>
  <c r="T151"/>
  <c r="J155"/>
  <c r="X154"/>
  <c r="E152"/>
  <c r="F152"/>
  <c r="S152" s="1"/>
  <c r="G152"/>
  <c r="H151"/>
  <c r="K152" i="1"/>
  <c r="L149"/>
  <c r="G153"/>
  <c r="H153" s="1"/>
  <c r="T152"/>
  <c r="U152" s="1"/>
  <c r="S153"/>
  <c r="V149" l="1"/>
  <c r="W149" s="1"/>
  <c r="BJ149"/>
  <c r="K153"/>
  <c r="W151" i="2"/>
  <c r="X154" i="1"/>
  <c r="J155"/>
  <c r="J156" i="2"/>
  <c r="X155"/>
  <c r="K152"/>
  <c r="T152"/>
  <c r="U152" s="1"/>
  <c r="E153"/>
  <c r="F153"/>
  <c r="S153" s="1"/>
  <c r="U153" s="1"/>
  <c r="G153"/>
  <c r="T153" s="1"/>
  <c r="H152"/>
  <c r="L150" i="1"/>
  <c r="G154"/>
  <c r="H154" s="1"/>
  <c r="T153"/>
  <c r="U153" s="1"/>
  <c r="S154"/>
  <c r="V150" l="1"/>
  <c r="W150" s="1"/>
  <c r="BJ150"/>
  <c r="K154"/>
  <c r="K153" i="2"/>
  <c r="L153" s="1"/>
  <c r="X155" i="1"/>
  <c r="J156"/>
  <c r="J157" i="2"/>
  <c r="X156"/>
  <c r="L152"/>
  <c r="V152" s="1"/>
  <c r="W152" s="1"/>
  <c r="E154"/>
  <c r="F154"/>
  <c r="S154" s="1"/>
  <c r="G154"/>
  <c r="H153"/>
  <c r="L151" i="1"/>
  <c r="G155"/>
  <c r="H155" s="1"/>
  <c r="T154"/>
  <c r="U154" s="1"/>
  <c r="S155"/>
  <c r="V151" l="1"/>
  <c r="W151" s="1"/>
  <c r="BJ151"/>
  <c r="U154" i="2"/>
  <c r="K155" i="1"/>
  <c r="W153" i="2"/>
  <c r="X156" i="1"/>
  <c r="J157"/>
  <c r="V153" i="2"/>
  <c r="J158"/>
  <c r="X157"/>
  <c r="K154"/>
  <c r="L154" s="1"/>
  <c r="V154" s="1"/>
  <c r="T154"/>
  <c r="E155"/>
  <c r="F155"/>
  <c r="S155" s="1"/>
  <c r="G155"/>
  <c r="H154"/>
  <c r="L152" i="1"/>
  <c r="G156"/>
  <c r="H156" s="1"/>
  <c r="T155"/>
  <c r="U155" s="1"/>
  <c r="S156"/>
  <c r="V152" l="1"/>
  <c r="W152" s="1"/>
  <c r="BJ152"/>
  <c r="W154" i="2"/>
  <c r="K156" i="1"/>
  <c r="X157"/>
  <c r="J158"/>
  <c r="K155" i="2"/>
  <c r="L155" s="1"/>
  <c r="V155" s="1"/>
  <c r="T155"/>
  <c r="U155" s="1"/>
  <c r="J159"/>
  <c r="X158"/>
  <c r="E156"/>
  <c r="F156"/>
  <c r="S156" s="1"/>
  <c r="G156"/>
  <c r="H155"/>
  <c r="L153" i="1"/>
  <c r="G157"/>
  <c r="H157" s="1"/>
  <c r="T156"/>
  <c r="U156" s="1"/>
  <c r="S157"/>
  <c r="V153" l="1"/>
  <c r="W153" s="1"/>
  <c r="BJ153"/>
  <c r="W155" i="2"/>
  <c r="X158" i="1"/>
  <c r="J159"/>
  <c r="J160" i="2"/>
  <c r="X159"/>
  <c r="K156"/>
  <c r="L156" s="1"/>
  <c r="V156" s="1"/>
  <c r="T156"/>
  <c r="U156" s="1"/>
  <c r="F157"/>
  <c r="S157" s="1"/>
  <c r="E157"/>
  <c r="G157"/>
  <c r="H156"/>
  <c r="K157" i="1"/>
  <c r="L154"/>
  <c r="G158"/>
  <c r="H158" s="1"/>
  <c r="T157"/>
  <c r="U157" s="1"/>
  <c r="S158"/>
  <c r="V154" l="1"/>
  <c r="W154" s="1"/>
  <c r="BJ154"/>
  <c r="K158"/>
  <c r="W156" i="2"/>
  <c r="X159" i="1"/>
  <c r="J160"/>
  <c r="K157" i="2"/>
  <c r="L157" s="1"/>
  <c r="V157" s="1"/>
  <c r="T157"/>
  <c r="U157" s="1"/>
  <c r="J161"/>
  <c r="X160"/>
  <c r="F158"/>
  <c r="S158" s="1"/>
  <c r="U158" s="1"/>
  <c r="E158"/>
  <c r="G158"/>
  <c r="T158" s="1"/>
  <c r="H157"/>
  <c r="L155" i="1"/>
  <c r="G159"/>
  <c r="H159" s="1"/>
  <c r="T158"/>
  <c r="U158" s="1"/>
  <c r="S159"/>
  <c r="V155" l="1"/>
  <c r="W155" s="1"/>
  <c r="BJ155"/>
  <c r="W157" i="2"/>
  <c r="X160" i="1"/>
  <c r="J161"/>
  <c r="K159"/>
  <c r="J162" i="2"/>
  <c r="X161"/>
  <c r="K158"/>
  <c r="L158" s="1"/>
  <c r="V158" s="1"/>
  <c r="E159"/>
  <c r="F159"/>
  <c r="S159" s="1"/>
  <c r="G159"/>
  <c r="H158"/>
  <c r="L156" i="1"/>
  <c r="G160"/>
  <c r="H160" s="1"/>
  <c r="T159"/>
  <c r="U159" s="1"/>
  <c r="S160"/>
  <c r="V156" l="1"/>
  <c r="W156" s="1"/>
  <c r="BJ156"/>
  <c r="K160"/>
  <c r="W158" i="2"/>
  <c r="X161" i="1"/>
  <c r="J162"/>
  <c r="J163" i="2"/>
  <c r="X162"/>
  <c r="K159"/>
  <c r="L159" s="1"/>
  <c r="V159" s="1"/>
  <c r="T159"/>
  <c r="U159" s="1"/>
  <c r="F160"/>
  <c r="S160" s="1"/>
  <c r="U160" s="1"/>
  <c r="E160"/>
  <c r="G160"/>
  <c r="T160" s="1"/>
  <c r="H159"/>
  <c r="L157" i="1"/>
  <c r="G161"/>
  <c r="H161" s="1"/>
  <c r="T160"/>
  <c r="U160" s="1"/>
  <c r="S161"/>
  <c r="V157" l="1"/>
  <c r="W157" s="1"/>
  <c r="BJ157"/>
  <c r="W159" i="2"/>
  <c r="X162" i="1"/>
  <c r="J163"/>
  <c r="J164" i="2"/>
  <c r="X163"/>
  <c r="K160"/>
  <c r="L160" s="1"/>
  <c r="V160" s="1"/>
  <c r="E161"/>
  <c r="F161"/>
  <c r="S161" s="1"/>
  <c r="G161"/>
  <c r="H160"/>
  <c r="K161" i="1"/>
  <c r="K162" s="1"/>
  <c r="L158"/>
  <c r="G162"/>
  <c r="H162" s="1"/>
  <c r="T161"/>
  <c r="U161" s="1"/>
  <c r="S162"/>
  <c r="V158" l="1"/>
  <c r="W158" s="1"/>
  <c r="BJ158"/>
  <c r="W160" i="2"/>
  <c r="X163" i="1"/>
  <c r="J164"/>
  <c r="J165" i="2"/>
  <c r="X164"/>
  <c r="K161"/>
  <c r="L161" s="1"/>
  <c r="V161" s="1"/>
  <c r="T161"/>
  <c r="U161" s="1"/>
  <c r="E162"/>
  <c r="F162"/>
  <c r="S162" s="1"/>
  <c r="G162"/>
  <c r="H161"/>
  <c r="L159" i="1"/>
  <c r="G163"/>
  <c r="H163" s="1"/>
  <c r="T162"/>
  <c r="U162" s="1"/>
  <c r="S163"/>
  <c r="V159" l="1"/>
  <c r="W159" s="1"/>
  <c r="BJ159"/>
  <c r="K163"/>
  <c r="W161" i="2"/>
  <c r="X164" i="1"/>
  <c r="J165"/>
  <c r="K162" i="2"/>
  <c r="L162" s="1"/>
  <c r="V162" s="1"/>
  <c r="T162"/>
  <c r="U162" s="1"/>
  <c r="J166"/>
  <c r="X165"/>
  <c r="E163"/>
  <c r="F163"/>
  <c r="S163" s="1"/>
  <c r="G163"/>
  <c r="H162"/>
  <c r="L160" i="1"/>
  <c r="G164"/>
  <c r="H164" s="1"/>
  <c r="T163"/>
  <c r="U163" s="1"/>
  <c r="S164"/>
  <c r="V160" l="1"/>
  <c r="W160" s="1"/>
  <c r="BJ160"/>
  <c r="W162" i="2"/>
  <c r="X165" i="1"/>
  <c r="J166"/>
  <c r="K164"/>
  <c r="J167" i="2"/>
  <c r="X166"/>
  <c r="K163"/>
  <c r="L163" s="1"/>
  <c r="V163" s="1"/>
  <c r="T163"/>
  <c r="U163" s="1"/>
  <c r="E164"/>
  <c r="F164"/>
  <c r="S164" s="1"/>
  <c r="G164"/>
  <c r="H163"/>
  <c r="L161" i="1"/>
  <c r="G165"/>
  <c r="H165" s="1"/>
  <c r="T164"/>
  <c r="U164" s="1"/>
  <c r="S165"/>
  <c r="V161" l="1"/>
  <c r="W161" s="1"/>
  <c r="BJ161"/>
  <c r="W163" i="2"/>
  <c r="X166" i="1"/>
  <c r="J167"/>
  <c r="K165"/>
  <c r="J168" i="2"/>
  <c r="X167"/>
  <c r="K164"/>
  <c r="L164" s="1"/>
  <c r="V164" s="1"/>
  <c r="T164"/>
  <c r="U164" s="1"/>
  <c r="E165"/>
  <c r="F165"/>
  <c r="S165" s="1"/>
  <c r="G165"/>
  <c r="H164"/>
  <c r="L162" i="1"/>
  <c r="G166"/>
  <c r="H166" s="1"/>
  <c r="T165"/>
  <c r="U165" s="1"/>
  <c r="S166"/>
  <c r="K166" l="1"/>
  <c r="V162"/>
  <c r="W162" s="1"/>
  <c r="BJ162"/>
  <c r="W164" i="2"/>
  <c r="X167" i="1"/>
  <c r="J168"/>
  <c r="K165" i="2"/>
  <c r="L165" s="1"/>
  <c r="V165" s="1"/>
  <c r="T165"/>
  <c r="U165" s="1"/>
  <c r="J169"/>
  <c r="X168"/>
  <c r="E166"/>
  <c r="F166"/>
  <c r="S166" s="1"/>
  <c r="G166"/>
  <c r="H165"/>
  <c r="L163" i="1"/>
  <c r="G167"/>
  <c r="H167" s="1"/>
  <c r="T166"/>
  <c r="U166" s="1"/>
  <c r="S167"/>
  <c r="V163" l="1"/>
  <c r="W163" s="1"/>
  <c r="BJ163"/>
  <c r="W165" i="2"/>
  <c r="X168" i="1"/>
  <c r="J169"/>
  <c r="K167"/>
  <c r="J170" i="2"/>
  <c r="X169"/>
  <c r="K166"/>
  <c r="L166" s="1"/>
  <c r="V166" s="1"/>
  <c r="T166"/>
  <c r="U166" s="1"/>
  <c r="E167"/>
  <c r="F167"/>
  <c r="S167" s="1"/>
  <c r="G167"/>
  <c r="H166"/>
  <c r="L164" i="1"/>
  <c r="G168"/>
  <c r="H168" s="1"/>
  <c r="T167"/>
  <c r="U167" s="1"/>
  <c r="S168"/>
  <c r="K168" l="1"/>
  <c r="V164"/>
  <c r="W164" s="1"/>
  <c r="BJ164"/>
  <c r="W166" i="2"/>
  <c r="X169" i="1"/>
  <c r="J170"/>
  <c r="J171" i="2"/>
  <c r="X170"/>
  <c r="K167"/>
  <c r="L167" s="1"/>
  <c r="V167" s="1"/>
  <c r="T167"/>
  <c r="U167" s="1"/>
  <c r="E168"/>
  <c r="F168"/>
  <c r="S168" s="1"/>
  <c r="G168"/>
  <c r="H167"/>
  <c r="L165" i="1"/>
  <c r="G169"/>
  <c r="H169" s="1"/>
  <c r="T168"/>
  <c r="U168" s="1"/>
  <c r="S169"/>
  <c r="V165" l="1"/>
  <c r="W165" s="1"/>
  <c r="BJ165"/>
  <c r="W167" i="2"/>
  <c r="X170" i="1"/>
  <c r="J171"/>
  <c r="J172" i="2"/>
  <c r="X171"/>
  <c r="K168"/>
  <c r="L168" s="1"/>
  <c r="V168" s="1"/>
  <c r="T168"/>
  <c r="U168" s="1"/>
  <c r="E169"/>
  <c r="F169"/>
  <c r="S169" s="1"/>
  <c r="G169"/>
  <c r="H168"/>
  <c r="K169" i="1"/>
  <c r="L166"/>
  <c r="G170"/>
  <c r="H170" s="1"/>
  <c r="T169"/>
  <c r="U169" s="1"/>
  <c r="S170"/>
  <c r="V166" l="1"/>
  <c r="W166" s="1"/>
  <c r="BJ166"/>
  <c r="K170"/>
  <c r="W168" i="2"/>
  <c r="X171" i="1"/>
  <c r="J172"/>
  <c r="J173" i="2"/>
  <c r="X172"/>
  <c r="K169"/>
  <c r="L169" s="1"/>
  <c r="V169" s="1"/>
  <c r="T169"/>
  <c r="U169" s="1"/>
  <c r="E170"/>
  <c r="F170"/>
  <c r="S170" s="1"/>
  <c r="G170"/>
  <c r="H169"/>
  <c r="L167" i="1"/>
  <c r="G171"/>
  <c r="H171" s="1"/>
  <c r="T170"/>
  <c r="U170" s="1"/>
  <c r="S171"/>
  <c r="V167" l="1"/>
  <c r="W167" s="1"/>
  <c r="BJ167"/>
  <c r="W169" i="2"/>
  <c r="K171" i="1"/>
  <c r="X172"/>
  <c r="J173"/>
  <c r="K170" i="2"/>
  <c r="L170" s="1"/>
  <c r="V170" s="1"/>
  <c r="T170"/>
  <c r="U170" s="1"/>
  <c r="J174"/>
  <c r="X173"/>
  <c r="E171"/>
  <c r="F171"/>
  <c r="S171" s="1"/>
  <c r="G171"/>
  <c r="H170"/>
  <c r="L168" i="1"/>
  <c r="G172"/>
  <c r="H172" s="1"/>
  <c r="T171"/>
  <c r="U171" s="1"/>
  <c r="S172"/>
  <c r="V168" l="1"/>
  <c r="W168" s="1"/>
  <c r="BJ168"/>
  <c r="W170" i="2"/>
  <c r="X173" i="1"/>
  <c r="J174"/>
  <c r="J175" i="2"/>
  <c r="X174"/>
  <c r="K171"/>
  <c r="L171" s="1"/>
  <c r="V171" s="1"/>
  <c r="T171"/>
  <c r="U171" s="1"/>
  <c r="E172"/>
  <c r="F172"/>
  <c r="S172" s="1"/>
  <c r="G172"/>
  <c r="H171"/>
  <c r="K172" i="1"/>
  <c r="L169"/>
  <c r="G173"/>
  <c r="H173" s="1"/>
  <c r="T172"/>
  <c r="U172" s="1"/>
  <c r="S173"/>
  <c r="V169" l="1"/>
  <c r="W169" s="1"/>
  <c r="BJ169"/>
  <c r="K173"/>
  <c r="W171" i="2"/>
  <c r="X174" i="1"/>
  <c r="J175"/>
  <c r="K172" i="2"/>
  <c r="L172" s="1"/>
  <c r="V172" s="1"/>
  <c r="T172"/>
  <c r="U172" s="1"/>
  <c r="J176"/>
  <c r="X175"/>
  <c r="E173"/>
  <c r="F173"/>
  <c r="S173" s="1"/>
  <c r="G173"/>
  <c r="H172"/>
  <c r="L170" i="1"/>
  <c r="G174"/>
  <c r="H174" s="1"/>
  <c r="T173"/>
  <c r="U173" s="1"/>
  <c r="S174"/>
  <c r="V170" l="1"/>
  <c r="W170" s="1"/>
  <c r="BJ170"/>
  <c r="W172" i="2"/>
  <c r="X175" i="1"/>
  <c r="J176"/>
  <c r="K174"/>
  <c r="K175" s="1"/>
  <c r="J177" i="2"/>
  <c r="X176"/>
  <c r="K173"/>
  <c r="L173" s="1"/>
  <c r="V173" s="1"/>
  <c r="T173"/>
  <c r="U173" s="1"/>
  <c r="E174"/>
  <c r="F174"/>
  <c r="S174" s="1"/>
  <c r="G174"/>
  <c r="H173"/>
  <c r="L171" i="1"/>
  <c r="G175"/>
  <c r="H175" s="1"/>
  <c r="T174"/>
  <c r="U174" s="1"/>
  <c r="S175"/>
  <c r="V171" l="1"/>
  <c r="W171" s="1"/>
  <c r="BJ171"/>
  <c r="W173" i="2"/>
  <c r="X176" i="1"/>
  <c r="J177"/>
  <c r="J178" i="2"/>
  <c r="X177"/>
  <c r="K174"/>
  <c r="L174" s="1"/>
  <c r="V174" s="1"/>
  <c r="T174"/>
  <c r="U174" s="1"/>
  <c r="E175"/>
  <c r="F175"/>
  <c r="S175" s="1"/>
  <c r="G175"/>
  <c r="H174"/>
  <c r="L172" i="1"/>
  <c r="G176"/>
  <c r="H176" s="1"/>
  <c r="T175"/>
  <c r="U175" s="1"/>
  <c r="S176"/>
  <c r="V172" l="1"/>
  <c r="W172" s="1"/>
  <c r="BJ172"/>
  <c r="W174" i="2"/>
  <c r="X177" i="1"/>
  <c r="J178"/>
  <c r="J179" i="2"/>
  <c r="X178"/>
  <c r="K175"/>
  <c r="L175" s="1"/>
  <c r="V175" s="1"/>
  <c r="T175"/>
  <c r="U175" s="1"/>
  <c r="E176"/>
  <c r="F176"/>
  <c r="S176" s="1"/>
  <c r="G176"/>
  <c r="H175"/>
  <c r="K176" i="1"/>
  <c r="L173"/>
  <c r="G177"/>
  <c r="H177" s="1"/>
  <c r="T176"/>
  <c r="U176" s="1"/>
  <c r="S177"/>
  <c r="V173" l="1"/>
  <c r="W173" s="1"/>
  <c r="BJ173"/>
  <c r="K177"/>
  <c r="W175" i="2"/>
  <c r="X178" i="1"/>
  <c r="J179"/>
  <c r="J180" i="2"/>
  <c r="X179"/>
  <c r="K176"/>
  <c r="L176" s="1"/>
  <c r="V176" s="1"/>
  <c r="T176"/>
  <c r="U176" s="1"/>
  <c r="F177"/>
  <c r="S177" s="1"/>
  <c r="E177"/>
  <c r="G177"/>
  <c r="H176"/>
  <c r="L174" i="1"/>
  <c r="G178"/>
  <c r="H178" s="1"/>
  <c r="T177"/>
  <c r="U177" s="1"/>
  <c r="S178"/>
  <c r="V174" l="1"/>
  <c r="W174" s="1"/>
  <c r="BJ174"/>
  <c r="W176" i="2"/>
  <c r="X179" i="1"/>
  <c r="J180"/>
  <c r="K178"/>
  <c r="J181" i="2"/>
  <c r="X180"/>
  <c r="K177"/>
  <c r="L177" s="1"/>
  <c r="V177" s="1"/>
  <c r="T177"/>
  <c r="U177" s="1"/>
  <c r="F178"/>
  <c r="S178" s="1"/>
  <c r="U178" s="1"/>
  <c r="E178"/>
  <c r="G178"/>
  <c r="T178" s="1"/>
  <c r="H177"/>
  <c r="L175" i="1"/>
  <c r="G179"/>
  <c r="H179" s="1"/>
  <c r="T178"/>
  <c r="U178" s="1"/>
  <c r="S179"/>
  <c r="V175" l="1"/>
  <c r="W175" s="1"/>
  <c r="BJ175"/>
  <c r="K179"/>
  <c r="K180" s="1"/>
  <c r="W177" i="2"/>
  <c r="X180" i="1"/>
  <c r="J181"/>
  <c r="K178" i="2"/>
  <c r="L178" s="1"/>
  <c r="V178" s="1"/>
  <c r="J182"/>
  <c r="X181"/>
  <c r="F179"/>
  <c r="S179" s="1"/>
  <c r="E179"/>
  <c r="G179"/>
  <c r="H178"/>
  <c r="L176" i="1"/>
  <c r="G180"/>
  <c r="H180" s="1"/>
  <c r="T179"/>
  <c r="U179" s="1"/>
  <c r="S180"/>
  <c r="V176" l="1"/>
  <c r="W176" s="1"/>
  <c r="BJ176"/>
  <c r="W178" i="2"/>
  <c r="X181" i="1"/>
  <c r="J182"/>
  <c r="J183" i="2"/>
  <c r="X182"/>
  <c r="K179"/>
  <c r="L179" s="1"/>
  <c r="V179" s="1"/>
  <c r="T179"/>
  <c r="U179" s="1"/>
  <c r="F180"/>
  <c r="S180" s="1"/>
  <c r="E180"/>
  <c r="G180"/>
  <c r="H179"/>
  <c r="L177" i="1"/>
  <c r="G181"/>
  <c r="H181" s="1"/>
  <c r="T180"/>
  <c r="U180" s="1"/>
  <c r="S181"/>
  <c r="V177" l="1"/>
  <c r="W177" s="1"/>
  <c r="BJ177"/>
  <c r="W179" i="2"/>
  <c r="X182" i="1"/>
  <c r="J183"/>
  <c r="K181"/>
  <c r="K180" i="2"/>
  <c r="T180"/>
  <c r="U180" s="1"/>
  <c r="J184"/>
  <c r="X183"/>
  <c r="E181"/>
  <c r="F181"/>
  <c r="S181" s="1"/>
  <c r="U181" s="1"/>
  <c r="G181"/>
  <c r="T181" s="1"/>
  <c r="H180"/>
  <c r="L178" i="1"/>
  <c r="G182"/>
  <c r="H182" s="1"/>
  <c r="T181"/>
  <c r="U181" s="1"/>
  <c r="S182"/>
  <c r="V178" l="1"/>
  <c r="W178" s="1"/>
  <c r="BJ178"/>
  <c r="X183"/>
  <c r="J184"/>
  <c r="K182"/>
  <c r="K181" i="2"/>
  <c r="L181" s="1"/>
  <c r="J185"/>
  <c r="X184"/>
  <c r="L180"/>
  <c r="V180" s="1"/>
  <c r="W180" s="1"/>
  <c r="F182"/>
  <c r="S182" s="1"/>
  <c r="E182"/>
  <c r="G182"/>
  <c r="H181"/>
  <c r="L179" i="1"/>
  <c r="G183"/>
  <c r="H183" s="1"/>
  <c r="T182"/>
  <c r="U182" s="1"/>
  <c r="S183"/>
  <c r="V179" l="1"/>
  <c r="W179" s="1"/>
  <c r="BJ179"/>
  <c r="K183"/>
  <c r="X184"/>
  <c r="J185"/>
  <c r="V181" i="2"/>
  <c r="W181" s="1"/>
  <c r="J186"/>
  <c r="X185"/>
  <c r="K182"/>
  <c r="L182" s="1"/>
  <c r="V182" s="1"/>
  <c r="T182"/>
  <c r="U182" s="1"/>
  <c r="E183"/>
  <c r="F183"/>
  <c r="S183" s="1"/>
  <c r="G183"/>
  <c r="H182"/>
  <c r="L180" i="1"/>
  <c r="G184"/>
  <c r="H184" s="1"/>
  <c r="T183"/>
  <c r="U183" s="1"/>
  <c r="S184"/>
  <c r="V180" l="1"/>
  <c r="W180" s="1"/>
  <c r="BJ180"/>
  <c r="K184"/>
  <c r="W182" i="2"/>
  <c r="X185" i="1"/>
  <c r="J186"/>
  <c r="K183" i="2"/>
  <c r="L183" s="1"/>
  <c r="V183" s="1"/>
  <c r="T183"/>
  <c r="U183" s="1"/>
  <c r="J187"/>
  <c r="X186"/>
  <c r="F184"/>
  <c r="S184" s="1"/>
  <c r="E184"/>
  <c r="G184"/>
  <c r="H183"/>
  <c r="L181" i="1"/>
  <c r="G185"/>
  <c r="H185" s="1"/>
  <c r="T184"/>
  <c r="U184" s="1"/>
  <c r="S185"/>
  <c r="V181" l="1"/>
  <c r="W181" s="1"/>
  <c r="BJ181"/>
  <c r="U184" i="2"/>
  <c r="W183"/>
  <c r="X186" i="1"/>
  <c r="J187"/>
  <c r="K184" i="2"/>
  <c r="T184"/>
  <c r="J188"/>
  <c r="X187"/>
  <c r="F185"/>
  <c r="S185" s="1"/>
  <c r="U185" s="1"/>
  <c r="E185"/>
  <c r="G185"/>
  <c r="T185" s="1"/>
  <c r="H184"/>
  <c r="K185" i="1"/>
  <c r="L182"/>
  <c r="G186"/>
  <c r="H186" s="1"/>
  <c r="T185"/>
  <c r="U185" s="1"/>
  <c r="S186"/>
  <c r="V182" l="1"/>
  <c r="W182" s="1"/>
  <c r="BJ182"/>
  <c r="K185" i="2"/>
  <c r="L185" s="1"/>
  <c r="X187" i="1"/>
  <c r="J188"/>
  <c r="K186"/>
  <c r="J189" i="2"/>
  <c r="X188"/>
  <c r="L184"/>
  <c r="V184" s="1"/>
  <c r="W184" s="1"/>
  <c r="F186"/>
  <c r="S186" s="1"/>
  <c r="E186"/>
  <c r="G186"/>
  <c r="T186" s="1"/>
  <c r="H185"/>
  <c r="L183" i="1"/>
  <c r="G187"/>
  <c r="H187" s="1"/>
  <c r="T186"/>
  <c r="U186" s="1"/>
  <c r="S187"/>
  <c r="V183" l="1"/>
  <c r="W183" s="1"/>
  <c r="BJ183"/>
  <c r="U186" i="2"/>
  <c r="X188" i="1"/>
  <c r="J189"/>
  <c r="J190" i="2"/>
  <c r="X189"/>
  <c r="K186"/>
  <c r="L186" s="1"/>
  <c r="V186" s="1"/>
  <c r="V185"/>
  <c r="W185" s="1"/>
  <c r="F187"/>
  <c r="S187" s="1"/>
  <c r="E187"/>
  <c r="G187"/>
  <c r="H186"/>
  <c r="K187" i="1"/>
  <c r="L184"/>
  <c r="G188"/>
  <c r="H188" s="1"/>
  <c r="T187"/>
  <c r="U187" s="1"/>
  <c r="S188"/>
  <c r="V184" l="1"/>
  <c r="W184" s="1"/>
  <c r="BJ184"/>
  <c r="W186" i="2"/>
  <c r="K188" i="1"/>
  <c r="X189"/>
  <c r="J190"/>
  <c r="K187" i="2"/>
  <c r="L187" s="1"/>
  <c r="V187" s="1"/>
  <c r="T187"/>
  <c r="U187" s="1"/>
  <c r="J191"/>
  <c r="X190"/>
  <c r="F188"/>
  <c r="S188" s="1"/>
  <c r="E188"/>
  <c r="G188"/>
  <c r="H187"/>
  <c r="L185" i="1"/>
  <c r="G189"/>
  <c r="H189" s="1"/>
  <c r="T188"/>
  <c r="U188" s="1"/>
  <c r="S189"/>
  <c r="K189" l="1"/>
  <c r="V185"/>
  <c r="W185" s="1"/>
  <c r="BJ185"/>
  <c r="W187" i="2"/>
  <c r="X190" i="1"/>
  <c r="J191"/>
  <c r="K188" i="2"/>
  <c r="L188" s="1"/>
  <c r="V188" s="1"/>
  <c r="T188"/>
  <c r="U188" s="1"/>
  <c r="J192"/>
  <c r="X191"/>
  <c r="E189"/>
  <c r="F189"/>
  <c r="S189" s="1"/>
  <c r="G189"/>
  <c r="T189" s="1"/>
  <c r="H188"/>
  <c r="L186" i="1"/>
  <c r="G190"/>
  <c r="H190" s="1"/>
  <c r="T189"/>
  <c r="U189" s="1"/>
  <c r="S190"/>
  <c r="V186" l="1"/>
  <c r="W186" s="1"/>
  <c r="BJ186"/>
  <c r="U189" i="2"/>
  <c r="W188"/>
  <c r="X191" i="1"/>
  <c r="J192"/>
  <c r="K190"/>
  <c r="K189" i="2"/>
  <c r="L189" s="1"/>
  <c r="V189" s="1"/>
  <c r="J193"/>
  <c r="X192"/>
  <c r="E190"/>
  <c r="F190"/>
  <c r="S190" s="1"/>
  <c r="G190"/>
  <c r="H189"/>
  <c r="L187" i="1"/>
  <c r="G191"/>
  <c r="H191" s="1"/>
  <c r="T190"/>
  <c r="U190" s="1"/>
  <c r="S191"/>
  <c r="V187" l="1"/>
  <c r="W187" s="1"/>
  <c r="BJ187"/>
  <c r="W189" i="2"/>
  <c r="X192" i="1"/>
  <c r="J193"/>
  <c r="K191"/>
  <c r="K192" s="1"/>
  <c r="J194" i="2"/>
  <c r="X193"/>
  <c r="K190"/>
  <c r="L190" s="1"/>
  <c r="V190" s="1"/>
  <c r="T190"/>
  <c r="U190" s="1"/>
  <c r="E191"/>
  <c r="F191"/>
  <c r="S191" s="1"/>
  <c r="U191" s="1"/>
  <c r="G191"/>
  <c r="T191" s="1"/>
  <c r="H190"/>
  <c r="L188" i="1"/>
  <c r="G192"/>
  <c r="H192" s="1"/>
  <c r="T191"/>
  <c r="U191" s="1"/>
  <c r="S192"/>
  <c r="V188" l="1"/>
  <c r="W188" s="1"/>
  <c r="BJ188"/>
  <c r="W190" i="2"/>
  <c r="X193" i="1"/>
  <c r="J194"/>
  <c r="J195" i="2"/>
  <c r="X194"/>
  <c r="K191"/>
  <c r="L191" s="1"/>
  <c r="V191" s="1"/>
  <c r="F192"/>
  <c r="S192" s="1"/>
  <c r="E192"/>
  <c r="G192"/>
  <c r="H191"/>
  <c r="K193" i="1"/>
  <c r="L189"/>
  <c r="G193"/>
  <c r="H193" s="1"/>
  <c r="T192"/>
  <c r="U192" s="1"/>
  <c r="S193"/>
  <c r="V189" l="1"/>
  <c r="W189" s="1"/>
  <c r="BJ189"/>
  <c r="W191" i="2"/>
  <c r="X194" i="1"/>
  <c r="J195"/>
  <c r="J196" i="2"/>
  <c r="X195"/>
  <c r="K192"/>
  <c r="L192" s="1"/>
  <c r="V192" s="1"/>
  <c r="T192"/>
  <c r="U192" s="1"/>
  <c r="F193"/>
  <c r="S193" s="1"/>
  <c r="E193"/>
  <c r="G193"/>
  <c r="T193" s="1"/>
  <c r="H192"/>
  <c r="L190" i="1"/>
  <c r="G194"/>
  <c r="H194" s="1"/>
  <c r="T193"/>
  <c r="U193" s="1"/>
  <c r="S194"/>
  <c r="V190" l="1"/>
  <c r="W190" s="1"/>
  <c r="BJ190"/>
  <c r="U193" i="2"/>
  <c r="W192"/>
  <c r="K194" i="1"/>
  <c r="X195"/>
  <c r="J196"/>
  <c r="J197" i="2"/>
  <c r="X196"/>
  <c r="K193"/>
  <c r="L193" s="1"/>
  <c r="V193" s="1"/>
  <c r="E194"/>
  <c r="F194"/>
  <c r="S194" s="1"/>
  <c r="G194"/>
  <c r="T194" s="1"/>
  <c r="H193"/>
  <c r="L191" i="1"/>
  <c r="G195"/>
  <c r="H195" s="1"/>
  <c r="T194"/>
  <c r="U194" s="1"/>
  <c r="S195"/>
  <c r="V191" l="1"/>
  <c r="W191" s="1"/>
  <c r="BJ191"/>
  <c r="U194" i="2"/>
  <c r="W193"/>
  <c r="X196" i="1"/>
  <c r="J197"/>
  <c r="K195"/>
  <c r="K194" i="2"/>
  <c r="L194" s="1"/>
  <c r="V194" s="1"/>
  <c r="J198"/>
  <c r="X197"/>
  <c r="F195"/>
  <c r="S195" s="1"/>
  <c r="E195"/>
  <c r="G195"/>
  <c r="H194"/>
  <c r="L192" i="1"/>
  <c r="G196"/>
  <c r="H196" s="1"/>
  <c r="T195"/>
  <c r="U195" s="1"/>
  <c r="S196"/>
  <c r="V192" l="1"/>
  <c r="W192" s="1"/>
  <c r="BJ192"/>
  <c r="K196"/>
  <c r="W194" i="2"/>
  <c r="X197" i="1"/>
  <c r="J198"/>
  <c r="K195" i="2"/>
  <c r="L195" s="1"/>
  <c r="V195" s="1"/>
  <c r="T195"/>
  <c r="U195" s="1"/>
  <c r="J199"/>
  <c r="X198"/>
  <c r="E196"/>
  <c r="F196"/>
  <c r="S196" s="1"/>
  <c r="G196"/>
  <c r="H195"/>
  <c r="L193" i="1"/>
  <c r="G197"/>
  <c r="H197" s="1"/>
  <c r="T196"/>
  <c r="U196" s="1"/>
  <c r="S197"/>
  <c r="V193" l="1"/>
  <c r="W193" s="1"/>
  <c r="BJ193"/>
  <c r="W195" i="2"/>
  <c r="X198" i="1"/>
  <c r="J199"/>
  <c r="K197"/>
  <c r="K196" i="2"/>
  <c r="L196" s="1"/>
  <c r="V196" s="1"/>
  <c r="T196"/>
  <c r="U196" s="1"/>
  <c r="J200"/>
  <c r="X199"/>
  <c r="F197"/>
  <c r="S197" s="1"/>
  <c r="E197"/>
  <c r="G197"/>
  <c r="H196"/>
  <c r="L194" i="1"/>
  <c r="G198"/>
  <c r="H198" s="1"/>
  <c r="T197"/>
  <c r="U197" s="1"/>
  <c r="S198"/>
  <c r="K198" l="1"/>
  <c r="V194"/>
  <c r="W194" s="1"/>
  <c r="BJ194"/>
  <c r="W196" i="2"/>
  <c r="X199" i="1"/>
  <c r="J200"/>
  <c r="J201" i="2"/>
  <c r="X200"/>
  <c r="K197"/>
  <c r="L197" s="1"/>
  <c r="V197" s="1"/>
  <c r="T197"/>
  <c r="U197" s="1"/>
  <c r="F198"/>
  <c r="S198" s="1"/>
  <c r="E198"/>
  <c r="G198"/>
  <c r="H197"/>
  <c r="L195" i="1"/>
  <c r="G199"/>
  <c r="H199" s="1"/>
  <c r="T198"/>
  <c r="U198" s="1"/>
  <c r="S199"/>
  <c r="V195" l="1"/>
  <c r="W195" s="1"/>
  <c r="BJ195"/>
  <c r="W197" i="2"/>
  <c r="X200" i="1"/>
  <c r="J201"/>
  <c r="K199"/>
  <c r="J202" i="2"/>
  <c r="X201"/>
  <c r="K198"/>
  <c r="T198"/>
  <c r="U198" s="1"/>
  <c r="E199"/>
  <c r="F199"/>
  <c r="S199" s="1"/>
  <c r="U199" s="1"/>
  <c r="G199"/>
  <c r="T199" s="1"/>
  <c r="H198"/>
  <c r="L196" i="1"/>
  <c r="G200"/>
  <c r="H200" s="1"/>
  <c r="T199"/>
  <c r="U199" s="1"/>
  <c r="S200"/>
  <c r="V196" l="1"/>
  <c r="W196" s="1"/>
  <c r="BJ196"/>
  <c r="K200"/>
  <c r="W198" i="2"/>
  <c r="X201" i="1"/>
  <c r="J202"/>
  <c r="K199" i="2"/>
  <c r="L199" s="1"/>
  <c r="L198"/>
  <c r="V198" s="1"/>
  <c r="J203"/>
  <c r="X202"/>
  <c r="E200"/>
  <c r="F200"/>
  <c r="S200" s="1"/>
  <c r="G200"/>
  <c r="H199"/>
  <c r="L197" i="1"/>
  <c r="G201"/>
  <c r="H201" s="1"/>
  <c r="T200"/>
  <c r="U200" s="1"/>
  <c r="S201"/>
  <c r="V197" l="1"/>
  <c r="W197" s="1"/>
  <c r="BJ197"/>
  <c r="W199" i="2"/>
  <c r="K201" i="1"/>
  <c r="X202"/>
  <c r="J203"/>
  <c r="V199" i="2"/>
  <c r="J204"/>
  <c r="X203"/>
  <c r="K200"/>
  <c r="L200" s="1"/>
  <c r="V200" s="1"/>
  <c r="T200"/>
  <c r="U200" s="1"/>
  <c r="E201"/>
  <c r="F201"/>
  <c r="S201" s="1"/>
  <c r="G201"/>
  <c r="H200"/>
  <c r="L198" i="1"/>
  <c r="G202"/>
  <c r="H202" s="1"/>
  <c r="T201"/>
  <c r="U201" s="1"/>
  <c r="S202"/>
  <c r="V198" l="1"/>
  <c r="W198" s="1"/>
  <c r="BJ198"/>
  <c r="W200" i="2"/>
  <c r="X203" i="1"/>
  <c r="J204"/>
  <c r="K202"/>
  <c r="K203" s="1"/>
  <c r="J205" i="2"/>
  <c r="X204"/>
  <c r="K201"/>
  <c r="L201" s="1"/>
  <c r="V201" s="1"/>
  <c r="T201"/>
  <c r="U201" s="1"/>
  <c r="F202"/>
  <c r="S202" s="1"/>
  <c r="E202"/>
  <c r="G202"/>
  <c r="H201"/>
  <c r="L199" i="1"/>
  <c r="G203"/>
  <c r="H203" s="1"/>
  <c r="T202"/>
  <c r="U202" s="1"/>
  <c r="S203"/>
  <c r="V199" l="1"/>
  <c r="W199" s="1"/>
  <c r="BJ199"/>
  <c r="W201" i="2"/>
  <c r="X204" i="1"/>
  <c r="J205"/>
  <c r="J206" i="2"/>
  <c r="X205"/>
  <c r="K202"/>
  <c r="L202" s="1"/>
  <c r="V202" s="1"/>
  <c r="T202"/>
  <c r="U202" s="1"/>
  <c r="F203"/>
  <c r="S203" s="1"/>
  <c r="E203"/>
  <c r="G203"/>
  <c r="H202"/>
  <c r="L200" i="1"/>
  <c r="G204"/>
  <c r="H204" s="1"/>
  <c r="T203"/>
  <c r="U203" s="1"/>
  <c r="S204"/>
  <c r="V200" l="1"/>
  <c r="W200" s="1"/>
  <c r="BJ200"/>
  <c r="W202" i="2"/>
  <c r="K204" i="1"/>
  <c r="X205"/>
  <c r="J206"/>
  <c r="K203" i="2"/>
  <c r="L203" s="1"/>
  <c r="V203" s="1"/>
  <c r="T203"/>
  <c r="U203" s="1"/>
  <c r="J207"/>
  <c r="X206"/>
  <c r="F204"/>
  <c r="S204" s="1"/>
  <c r="E204"/>
  <c r="G204"/>
  <c r="H203"/>
  <c r="L201" i="1"/>
  <c r="G205"/>
  <c r="H205" s="1"/>
  <c r="T204"/>
  <c r="U204" s="1"/>
  <c r="S205"/>
  <c r="K205" l="1"/>
  <c r="V201"/>
  <c r="W201" s="1"/>
  <c r="BJ201"/>
  <c r="W203" i="2"/>
  <c r="X206" i="1"/>
  <c r="J207"/>
  <c r="K204" i="2"/>
  <c r="T204"/>
  <c r="U204" s="1"/>
  <c r="J208"/>
  <c r="X207"/>
  <c r="E205"/>
  <c r="F205"/>
  <c r="S205" s="1"/>
  <c r="U205" s="1"/>
  <c r="G205"/>
  <c r="T205" s="1"/>
  <c r="H204"/>
  <c r="L202" i="1"/>
  <c r="G206"/>
  <c r="H206" s="1"/>
  <c r="T205"/>
  <c r="U205" s="1"/>
  <c r="S206"/>
  <c r="V202" l="1"/>
  <c r="W202" s="1"/>
  <c r="BJ202"/>
  <c r="K205" i="2"/>
  <c r="L205" s="1"/>
  <c r="X207" i="1"/>
  <c r="J208"/>
  <c r="K206"/>
  <c r="L204" i="2"/>
  <c r="V204" s="1"/>
  <c r="W204" s="1"/>
  <c r="J209"/>
  <c r="X208"/>
  <c r="F206"/>
  <c r="S206" s="1"/>
  <c r="E206"/>
  <c r="G206"/>
  <c r="H205"/>
  <c r="L203" i="1"/>
  <c r="G207"/>
  <c r="H207" s="1"/>
  <c r="T206"/>
  <c r="U206" s="1"/>
  <c r="S207"/>
  <c r="V203" l="1"/>
  <c r="W203" s="1"/>
  <c r="BJ203"/>
  <c r="X208"/>
  <c r="J209"/>
  <c r="K207"/>
  <c r="J210" i="2"/>
  <c r="X209"/>
  <c r="K206"/>
  <c r="T206"/>
  <c r="U206" s="1"/>
  <c r="V205"/>
  <c r="W205" s="1"/>
  <c r="F207"/>
  <c r="S207" s="1"/>
  <c r="U207" s="1"/>
  <c r="E207"/>
  <c r="G207"/>
  <c r="T207" s="1"/>
  <c r="H206"/>
  <c r="L204" i="1"/>
  <c r="G208"/>
  <c r="H208" s="1"/>
  <c r="T207"/>
  <c r="U207" s="1"/>
  <c r="S208"/>
  <c r="V204" l="1"/>
  <c r="W204" s="1"/>
  <c r="BJ204"/>
  <c r="X209"/>
  <c r="J210"/>
  <c r="K207" i="2"/>
  <c r="L207" s="1"/>
  <c r="J211"/>
  <c r="X210"/>
  <c r="L206"/>
  <c r="V206" s="1"/>
  <c r="W206" s="1"/>
  <c r="E208"/>
  <c r="F208"/>
  <c r="S208" s="1"/>
  <c r="G208"/>
  <c r="T208" s="1"/>
  <c r="H207"/>
  <c r="K208" i="1"/>
  <c r="L205"/>
  <c r="G209"/>
  <c r="H209" s="1"/>
  <c r="T208"/>
  <c r="U208" s="1"/>
  <c r="S209"/>
  <c r="V205" l="1"/>
  <c r="W205" s="1"/>
  <c r="BJ205"/>
  <c r="U208" i="2"/>
  <c r="X210" i="1"/>
  <c r="J211"/>
  <c r="K209"/>
  <c r="K208" i="2"/>
  <c r="L208" s="1"/>
  <c r="V208" s="1"/>
  <c r="J212"/>
  <c r="X211"/>
  <c r="V207"/>
  <c r="W207" s="1"/>
  <c r="F209"/>
  <c r="S209" s="1"/>
  <c r="E209"/>
  <c r="G209"/>
  <c r="H208"/>
  <c r="L206" i="1"/>
  <c r="G210"/>
  <c r="H210" s="1"/>
  <c r="T209"/>
  <c r="U209" s="1"/>
  <c r="S210"/>
  <c r="V206" l="1"/>
  <c r="W206" s="1"/>
  <c r="BJ206"/>
  <c r="W208" i="2"/>
  <c r="X211" i="1"/>
  <c r="J212"/>
  <c r="K210"/>
  <c r="K211" s="1"/>
  <c r="J213" i="2"/>
  <c r="X212"/>
  <c r="K209"/>
  <c r="L209" s="1"/>
  <c r="V209" s="1"/>
  <c r="T209"/>
  <c r="U209" s="1"/>
  <c r="F210"/>
  <c r="S210" s="1"/>
  <c r="U210" s="1"/>
  <c r="E210"/>
  <c r="G210"/>
  <c r="T210" s="1"/>
  <c r="H209"/>
  <c r="L207" i="1"/>
  <c r="G211"/>
  <c r="H211" s="1"/>
  <c r="T210"/>
  <c r="U210" s="1"/>
  <c r="S211"/>
  <c r="V207" l="1"/>
  <c r="W207" s="1"/>
  <c r="BJ207"/>
  <c r="W209" i="2"/>
  <c r="X212" i="1"/>
  <c r="J213"/>
  <c r="J214" i="2"/>
  <c r="X213"/>
  <c r="K210"/>
  <c r="E211"/>
  <c r="F211"/>
  <c r="S211" s="1"/>
  <c r="G211"/>
  <c r="T211" s="1"/>
  <c r="H210"/>
  <c r="L208" i="1"/>
  <c r="G212"/>
  <c r="H212" s="1"/>
  <c r="T211"/>
  <c r="U211" s="1"/>
  <c r="S212"/>
  <c r="V208" l="1"/>
  <c r="W208" s="1"/>
  <c r="BJ208"/>
  <c r="U211" i="2"/>
  <c r="K212" i="1"/>
  <c r="K211" i="2"/>
  <c r="L211" s="1"/>
  <c r="X213" i="1"/>
  <c r="J214"/>
  <c r="L210" i="2"/>
  <c r="V210" s="1"/>
  <c r="W210" s="1"/>
  <c r="J215"/>
  <c r="X214"/>
  <c r="E212"/>
  <c r="F212"/>
  <c r="S212" s="1"/>
  <c r="G212"/>
  <c r="H211"/>
  <c r="L209" i="1"/>
  <c r="G213"/>
  <c r="H213" s="1"/>
  <c r="T212"/>
  <c r="U212" s="1"/>
  <c r="S213"/>
  <c r="V209" l="1"/>
  <c r="W209" s="1"/>
  <c r="BJ209"/>
  <c r="W211" i="2"/>
  <c r="X214" i="1"/>
  <c r="J215"/>
  <c r="K213"/>
  <c r="V211" i="2"/>
  <c r="J216"/>
  <c r="X215"/>
  <c r="K212"/>
  <c r="L212" s="1"/>
  <c r="V212" s="1"/>
  <c r="T212"/>
  <c r="U212" s="1"/>
  <c r="E213"/>
  <c r="F213"/>
  <c r="S213" s="1"/>
  <c r="G213"/>
  <c r="H212"/>
  <c r="L210" i="1"/>
  <c r="G214"/>
  <c r="H214" s="1"/>
  <c r="T213"/>
  <c r="U213" s="1"/>
  <c r="S214"/>
  <c r="V210" l="1"/>
  <c r="W210" s="1"/>
  <c r="BJ210"/>
  <c r="W212" i="2"/>
  <c r="K214" i="1"/>
  <c r="X215"/>
  <c r="J216"/>
  <c r="K213" i="2"/>
  <c r="L213" s="1"/>
  <c r="V213" s="1"/>
  <c r="T213"/>
  <c r="U213" s="1"/>
  <c r="J217"/>
  <c r="X216"/>
  <c r="F214"/>
  <c r="S214" s="1"/>
  <c r="E214"/>
  <c r="G214"/>
  <c r="H213"/>
  <c r="L211" i="1"/>
  <c r="G215"/>
  <c r="H215" s="1"/>
  <c r="T214"/>
  <c r="U214" s="1"/>
  <c r="S215"/>
  <c r="V211" l="1"/>
  <c r="W211" s="1"/>
  <c r="BJ211"/>
  <c r="W213" i="2"/>
  <c r="X216" i="1"/>
  <c r="J217"/>
  <c r="K215"/>
  <c r="K214" i="2"/>
  <c r="L214" s="1"/>
  <c r="V214" s="1"/>
  <c r="T214"/>
  <c r="U214" s="1"/>
  <c r="J218"/>
  <c r="X217"/>
  <c r="E215"/>
  <c r="F215"/>
  <c r="S215" s="1"/>
  <c r="G215"/>
  <c r="H214"/>
  <c r="L212" i="1"/>
  <c r="G216"/>
  <c r="H216" s="1"/>
  <c r="T215"/>
  <c r="U215" s="1"/>
  <c r="S216"/>
  <c r="K216" l="1"/>
  <c r="V212"/>
  <c r="W212" s="1"/>
  <c r="BJ212"/>
  <c r="W214" i="2"/>
  <c r="X217" i="1"/>
  <c r="J218"/>
  <c r="K215" i="2"/>
  <c r="L215" s="1"/>
  <c r="V215" s="1"/>
  <c r="T215"/>
  <c r="U215" s="1"/>
  <c r="J219"/>
  <c r="X218"/>
  <c r="F216"/>
  <c r="S216" s="1"/>
  <c r="E216"/>
  <c r="G216"/>
  <c r="H215"/>
  <c r="L213" i="1"/>
  <c r="G217"/>
  <c r="H217" s="1"/>
  <c r="T216"/>
  <c r="U216" s="1"/>
  <c r="S217"/>
  <c r="V213" l="1"/>
  <c r="W213" s="1"/>
  <c r="BJ213"/>
  <c r="W215" i="2"/>
  <c r="X218" i="1"/>
  <c r="J219"/>
  <c r="J220" i="2"/>
  <c r="X219"/>
  <c r="K216"/>
  <c r="L216" s="1"/>
  <c r="V216" s="1"/>
  <c r="T216"/>
  <c r="U216" s="1"/>
  <c r="E217"/>
  <c r="F217"/>
  <c r="S217" s="1"/>
  <c r="G217"/>
  <c r="H216"/>
  <c r="K217" i="1"/>
  <c r="L214"/>
  <c r="G218"/>
  <c r="H218" s="1"/>
  <c r="T217"/>
  <c r="U217" s="1"/>
  <c r="S218"/>
  <c r="V214" l="1"/>
  <c r="W214" s="1"/>
  <c r="BJ214"/>
  <c r="W216" i="2"/>
  <c r="X219" i="1"/>
  <c r="J220"/>
  <c r="K218"/>
  <c r="K219" s="1"/>
  <c r="J221" i="2"/>
  <c r="X220"/>
  <c r="K217"/>
  <c r="L217" s="1"/>
  <c r="V217" s="1"/>
  <c r="T217"/>
  <c r="U217" s="1"/>
  <c r="E218"/>
  <c r="F218"/>
  <c r="S218" s="1"/>
  <c r="G218"/>
  <c r="H217"/>
  <c r="L215" i="1"/>
  <c r="G219"/>
  <c r="H219" s="1"/>
  <c r="T218"/>
  <c r="U218" s="1"/>
  <c r="S219"/>
  <c r="V215" l="1"/>
  <c r="W215" s="1"/>
  <c r="BJ215"/>
  <c r="U218" i="2"/>
  <c r="W217"/>
  <c r="X220" i="1"/>
  <c r="J221"/>
  <c r="K218" i="2"/>
  <c r="L218" s="1"/>
  <c r="V218" s="1"/>
  <c r="T218"/>
  <c r="J222"/>
  <c r="X221"/>
  <c r="E219"/>
  <c r="F219"/>
  <c r="S219" s="1"/>
  <c r="U219" s="1"/>
  <c r="G219"/>
  <c r="T219" s="1"/>
  <c r="H218"/>
  <c r="L216" i="1"/>
  <c r="G220"/>
  <c r="H220" s="1"/>
  <c r="T219"/>
  <c r="U219" s="1"/>
  <c r="S220"/>
  <c r="V216" l="1"/>
  <c r="W216" s="1"/>
  <c r="BJ216"/>
  <c r="K220"/>
  <c r="W218" i="2"/>
  <c r="X221" i="1"/>
  <c r="J222"/>
  <c r="J223" i="2"/>
  <c r="X222"/>
  <c r="K219"/>
  <c r="L219" s="1"/>
  <c r="V219" s="1"/>
  <c r="E220"/>
  <c r="F220"/>
  <c r="S220" s="1"/>
  <c r="G220"/>
  <c r="H219"/>
  <c r="L217" i="1"/>
  <c r="G221"/>
  <c r="H221" s="1"/>
  <c r="T220"/>
  <c r="U220" s="1"/>
  <c r="S221"/>
  <c r="V217" l="1"/>
  <c r="W217" s="1"/>
  <c r="BJ217"/>
  <c r="W219" i="2"/>
  <c r="X222" i="1"/>
  <c r="J223"/>
  <c r="K221"/>
  <c r="K222" s="1"/>
  <c r="J224" i="2"/>
  <c r="X223"/>
  <c r="K220"/>
  <c r="L220" s="1"/>
  <c r="V220" s="1"/>
  <c r="T220"/>
  <c r="U220" s="1"/>
  <c r="E221"/>
  <c r="F221"/>
  <c r="S221" s="1"/>
  <c r="U221" s="1"/>
  <c r="G221"/>
  <c r="T221" s="1"/>
  <c r="H220"/>
  <c r="L218" i="1"/>
  <c r="G222"/>
  <c r="H222" s="1"/>
  <c r="T221"/>
  <c r="U221" s="1"/>
  <c r="S222"/>
  <c r="V218" l="1"/>
  <c r="W218" s="1"/>
  <c r="BJ218"/>
  <c r="U222"/>
  <c r="W220" i="2"/>
  <c r="X223" i="1"/>
  <c r="J224"/>
  <c r="J225" i="2"/>
  <c r="X224"/>
  <c r="K221"/>
  <c r="L221" s="1"/>
  <c r="V221" s="1"/>
  <c r="F222"/>
  <c r="S222" s="1"/>
  <c r="E222"/>
  <c r="G222"/>
  <c r="H221"/>
  <c r="L219" i="1"/>
  <c r="G223"/>
  <c r="H223" s="1"/>
  <c r="T222"/>
  <c r="S223"/>
  <c r="V219" l="1"/>
  <c r="W219" s="1"/>
  <c r="BJ219"/>
  <c r="W221" i="2"/>
  <c r="X224" i="1"/>
  <c r="J225"/>
  <c r="K223"/>
  <c r="K222" i="2"/>
  <c r="L222" s="1"/>
  <c r="V222" s="1"/>
  <c r="T222"/>
  <c r="U222" s="1"/>
  <c r="J226"/>
  <c r="X225"/>
  <c r="F223"/>
  <c r="S223" s="1"/>
  <c r="U223" s="1"/>
  <c r="E223"/>
  <c r="G223"/>
  <c r="T223" s="1"/>
  <c r="H222"/>
  <c r="L220" i="1"/>
  <c r="G224"/>
  <c r="H224" s="1"/>
  <c r="T223"/>
  <c r="U223" s="1"/>
  <c r="S224"/>
  <c r="K224" l="1"/>
  <c r="V220"/>
  <c r="W220" s="1"/>
  <c r="BJ220"/>
  <c r="W222" i="2"/>
  <c r="X225" i="1"/>
  <c r="J226"/>
  <c r="J227" i="2"/>
  <c r="X226"/>
  <c r="K223"/>
  <c r="L223" s="1"/>
  <c r="V223" s="1"/>
  <c r="E224"/>
  <c r="F224"/>
  <c r="S224" s="1"/>
  <c r="G224"/>
  <c r="T224" s="1"/>
  <c r="H223"/>
  <c r="L221" i="1"/>
  <c r="G225"/>
  <c r="H225" s="1"/>
  <c r="T224"/>
  <c r="U224" s="1"/>
  <c r="S225"/>
  <c r="V221" l="1"/>
  <c r="W221" s="1"/>
  <c r="BJ221"/>
  <c r="U224" i="2"/>
  <c r="W223"/>
  <c r="X226" i="1"/>
  <c r="J227"/>
  <c r="K225"/>
  <c r="K224" i="2"/>
  <c r="L224" s="1"/>
  <c r="V224" s="1"/>
  <c r="J228"/>
  <c r="X227"/>
  <c r="F225"/>
  <c r="S225" s="1"/>
  <c r="E225"/>
  <c r="G225"/>
  <c r="H224"/>
  <c r="L222" i="1"/>
  <c r="G226"/>
  <c r="H226" s="1"/>
  <c r="T225"/>
  <c r="U225" s="1"/>
  <c r="S226"/>
  <c r="V222" l="1"/>
  <c r="W222" s="1"/>
  <c r="BJ222"/>
  <c r="K226"/>
  <c r="W224" i="2"/>
  <c r="X227" i="1"/>
  <c r="J228"/>
  <c r="J229" i="2"/>
  <c r="X228"/>
  <c r="K225"/>
  <c r="L225" s="1"/>
  <c r="V225" s="1"/>
  <c r="T225"/>
  <c r="U225" s="1"/>
  <c r="F226"/>
  <c r="S226" s="1"/>
  <c r="U226" s="1"/>
  <c r="E226"/>
  <c r="G226"/>
  <c r="T226" s="1"/>
  <c r="H225"/>
  <c r="L223" i="1"/>
  <c r="G227"/>
  <c r="H227" s="1"/>
  <c r="T226"/>
  <c r="U226" s="1"/>
  <c r="S227"/>
  <c r="V223" l="1"/>
  <c r="W223" s="1"/>
  <c r="BJ223"/>
  <c r="W225" i="2"/>
  <c r="K227" i="1"/>
  <c r="X228"/>
  <c r="J229"/>
  <c r="K226" i="2"/>
  <c r="L226" s="1"/>
  <c r="V226" s="1"/>
  <c r="J230"/>
  <c r="X229"/>
  <c r="F227"/>
  <c r="S227" s="1"/>
  <c r="E227"/>
  <c r="G227"/>
  <c r="H226"/>
  <c r="L224" i="1"/>
  <c r="G228"/>
  <c r="H228" s="1"/>
  <c r="T227"/>
  <c r="U227" s="1"/>
  <c r="S228"/>
  <c r="V224" l="1"/>
  <c r="W224" s="1"/>
  <c r="BJ224"/>
  <c r="W226" i="2"/>
  <c r="X229" i="1"/>
  <c r="J230"/>
  <c r="K228"/>
  <c r="J231" i="2"/>
  <c r="X230"/>
  <c r="K227"/>
  <c r="L227" s="1"/>
  <c r="V227" s="1"/>
  <c r="T227"/>
  <c r="U227" s="1"/>
  <c r="F228"/>
  <c r="S228" s="1"/>
  <c r="U228" s="1"/>
  <c r="E228"/>
  <c r="G228"/>
  <c r="T228" s="1"/>
  <c r="H227"/>
  <c r="L225" i="1"/>
  <c r="G229"/>
  <c r="H229" s="1"/>
  <c r="T228"/>
  <c r="U228" s="1"/>
  <c r="S229"/>
  <c r="V225" l="1"/>
  <c r="W225" s="1"/>
  <c r="BJ225"/>
  <c r="W227" i="2"/>
  <c r="X230" i="1"/>
  <c r="J231"/>
  <c r="K229"/>
  <c r="K228" i="2"/>
  <c r="L228" s="1"/>
  <c r="V228" s="1"/>
  <c r="J232"/>
  <c r="X231"/>
  <c r="E229"/>
  <c r="F229"/>
  <c r="S229" s="1"/>
  <c r="U229" s="1"/>
  <c r="G229"/>
  <c r="T229" s="1"/>
  <c r="H228"/>
  <c r="L226" i="1"/>
  <c r="G230"/>
  <c r="H230" s="1"/>
  <c r="T229"/>
  <c r="U229" s="1"/>
  <c r="S230"/>
  <c r="V226" l="1"/>
  <c r="W226" s="1"/>
  <c r="BJ226"/>
  <c r="W228" i="2"/>
  <c r="X231" i="1"/>
  <c r="J232"/>
  <c r="K230"/>
  <c r="K229" i="2"/>
  <c r="L229" s="1"/>
  <c r="V229" s="1"/>
  <c r="J233"/>
  <c r="X232"/>
  <c r="F230"/>
  <c r="S230" s="1"/>
  <c r="E230"/>
  <c r="G230"/>
  <c r="H229"/>
  <c r="L227" i="1"/>
  <c r="G231"/>
  <c r="H231" s="1"/>
  <c r="T230"/>
  <c r="U230" s="1"/>
  <c r="S231"/>
  <c r="V227" l="1"/>
  <c r="W227" s="1"/>
  <c r="BJ227"/>
  <c r="K231"/>
  <c r="W229" i="2"/>
  <c r="X232" i="1"/>
  <c r="J233"/>
  <c r="J234" i="2"/>
  <c r="X233"/>
  <c r="K230"/>
  <c r="L230" s="1"/>
  <c r="V230" s="1"/>
  <c r="T230"/>
  <c r="U230" s="1"/>
  <c r="F231"/>
  <c r="S231" s="1"/>
  <c r="E231"/>
  <c r="G231"/>
  <c r="T231" s="1"/>
  <c r="H230"/>
  <c r="L228" i="1"/>
  <c r="G232"/>
  <c r="H232" s="1"/>
  <c r="T231"/>
  <c r="U231" s="1"/>
  <c r="S232"/>
  <c r="V228" l="1"/>
  <c r="W228" s="1"/>
  <c r="BJ228"/>
  <c r="U231" i="2"/>
  <c r="K232" i="1"/>
  <c r="W230" i="2"/>
  <c r="X233" i="1"/>
  <c r="J234"/>
  <c r="J235" i="2"/>
  <c r="X234"/>
  <c r="K231"/>
  <c r="L231" s="1"/>
  <c r="V231" s="1"/>
  <c r="F232"/>
  <c r="S232" s="1"/>
  <c r="E232"/>
  <c r="G232"/>
  <c r="H231"/>
  <c r="L229" i="1"/>
  <c r="G233"/>
  <c r="H233" s="1"/>
  <c r="T232"/>
  <c r="U232" s="1"/>
  <c r="S233"/>
  <c r="V229" l="1"/>
  <c r="W229" s="1"/>
  <c r="BJ229"/>
  <c r="W231" i="2"/>
  <c r="K233" i="1"/>
  <c r="X234"/>
  <c r="J235"/>
  <c r="J236" i="2"/>
  <c r="X235"/>
  <c r="K232"/>
  <c r="L232" s="1"/>
  <c r="V232" s="1"/>
  <c r="T232"/>
  <c r="U232" s="1"/>
  <c r="F233"/>
  <c r="S233" s="1"/>
  <c r="U233" s="1"/>
  <c r="E233"/>
  <c r="G233"/>
  <c r="T233" s="1"/>
  <c r="H232"/>
  <c r="L230" i="1"/>
  <c r="G234"/>
  <c r="H234" s="1"/>
  <c r="T233"/>
  <c r="U233" s="1"/>
  <c r="S234"/>
  <c r="V230" l="1"/>
  <c r="W230" s="1"/>
  <c r="BJ230"/>
  <c r="W232" i="2"/>
  <c r="X235" i="1"/>
  <c r="J236"/>
  <c r="K234"/>
  <c r="K235" s="1"/>
  <c r="J237" i="2"/>
  <c r="X236"/>
  <c r="K233"/>
  <c r="L233" s="1"/>
  <c r="V233" s="1"/>
  <c r="E234"/>
  <c r="F234"/>
  <c r="S234" s="1"/>
  <c r="G234"/>
  <c r="T234" s="1"/>
  <c r="H233"/>
  <c r="L231" i="1"/>
  <c r="G235"/>
  <c r="H235" s="1"/>
  <c r="T234"/>
  <c r="U234" s="1"/>
  <c r="S235"/>
  <c r="V231" l="1"/>
  <c r="W231" s="1"/>
  <c r="BJ231"/>
  <c r="U234" i="2"/>
  <c r="W233"/>
  <c r="X236" i="1"/>
  <c r="J237"/>
  <c r="K234" i="2"/>
  <c r="L234" s="1"/>
  <c r="V234" s="1"/>
  <c r="J238"/>
  <c r="X237"/>
  <c r="E235"/>
  <c r="F235"/>
  <c r="S235" s="1"/>
  <c r="G235"/>
  <c r="H234"/>
  <c r="L232" i="1"/>
  <c r="G236"/>
  <c r="H236" s="1"/>
  <c r="T235"/>
  <c r="U235" s="1"/>
  <c r="S236"/>
  <c r="V232" l="1"/>
  <c r="W232" s="1"/>
  <c r="BJ232"/>
  <c r="W234" i="2"/>
  <c r="X237" i="1"/>
  <c r="J238"/>
  <c r="K236"/>
  <c r="J239" i="2"/>
  <c r="X238"/>
  <c r="K235"/>
  <c r="L235" s="1"/>
  <c r="V235" s="1"/>
  <c r="T235"/>
  <c r="U235" s="1"/>
  <c r="F236"/>
  <c r="S236" s="1"/>
  <c r="U236" s="1"/>
  <c r="E236"/>
  <c r="G236"/>
  <c r="T236" s="1"/>
  <c r="H235"/>
  <c r="L233" i="1"/>
  <c r="G237"/>
  <c r="H237" s="1"/>
  <c r="T236"/>
  <c r="U236" s="1"/>
  <c r="S237"/>
  <c r="V233" l="1"/>
  <c r="W233" s="1"/>
  <c r="BJ233"/>
  <c r="K237"/>
  <c r="W235" i="2"/>
  <c r="X238" i="1"/>
  <c r="J239"/>
  <c r="K236" i="2"/>
  <c r="L236" s="1"/>
  <c r="V236" s="1"/>
  <c r="J240"/>
  <c r="X239"/>
  <c r="E237"/>
  <c r="F237"/>
  <c r="S237" s="1"/>
  <c r="G237"/>
  <c r="H236"/>
  <c r="L234" i="1"/>
  <c r="G238"/>
  <c r="H238" s="1"/>
  <c r="T237"/>
  <c r="U237" s="1"/>
  <c r="S238"/>
  <c r="V234" l="1"/>
  <c r="W234" s="1"/>
  <c r="BJ234"/>
  <c r="W236" i="2"/>
  <c r="X239" i="1"/>
  <c r="J240"/>
  <c r="J241" i="2"/>
  <c r="X240"/>
  <c r="K237"/>
  <c r="T237"/>
  <c r="U237" s="1"/>
  <c r="E238"/>
  <c r="F238"/>
  <c r="S238" s="1"/>
  <c r="U238" s="1"/>
  <c r="G238"/>
  <c r="T238" s="1"/>
  <c r="H237"/>
  <c r="K238" i="1"/>
  <c r="L235"/>
  <c r="G239"/>
  <c r="H239" s="1"/>
  <c r="T238"/>
  <c r="U238" s="1"/>
  <c r="S239"/>
  <c r="V235" l="1"/>
  <c r="W235" s="1"/>
  <c r="BJ235"/>
  <c r="X240"/>
  <c r="J241"/>
  <c r="K239"/>
  <c r="K238" i="2"/>
  <c r="L238" s="1"/>
  <c r="J242"/>
  <c r="X241"/>
  <c r="L237"/>
  <c r="V237" s="1"/>
  <c r="W237" s="1"/>
  <c r="F239"/>
  <c r="S239" s="1"/>
  <c r="E239"/>
  <c r="G239"/>
  <c r="H238"/>
  <c r="L236" i="1"/>
  <c r="G240"/>
  <c r="H240" s="1"/>
  <c r="T239"/>
  <c r="U239" s="1"/>
  <c r="S240"/>
  <c r="V236" l="1"/>
  <c r="W236" s="1"/>
  <c r="BJ236"/>
  <c r="X241"/>
  <c r="J242"/>
  <c r="K240"/>
  <c r="J243" i="2"/>
  <c r="X242"/>
  <c r="K239"/>
  <c r="T239"/>
  <c r="U239" s="1"/>
  <c r="V238"/>
  <c r="W238" s="1"/>
  <c r="F240"/>
  <c r="S240" s="1"/>
  <c r="U240" s="1"/>
  <c r="E240"/>
  <c r="G240"/>
  <c r="T240" s="1"/>
  <c r="H239"/>
  <c r="L237" i="1"/>
  <c r="G241"/>
  <c r="H241" s="1"/>
  <c r="T240"/>
  <c r="U240" s="1"/>
  <c r="S241"/>
  <c r="V237" l="1"/>
  <c r="W237" s="1"/>
  <c r="BJ237"/>
  <c r="X242"/>
  <c r="J243"/>
  <c r="K241"/>
  <c r="K240" i="2"/>
  <c r="L240" s="1"/>
  <c r="J244"/>
  <c r="X243"/>
  <c r="L239"/>
  <c r="V239" s="1"/>
  <c r="W239" s="1"/>
  <c r="E241"/>
  <c r="F241"/>
  <c r="S241" s="1"/>
  <c r="G241"/>
  <c r="H240"/>
  <c r="L238" i="1"/>
  <c r="G242"/>
  <c r="H242" s="1"/>
  <c r="T241"/>
  <c r="U241" s="1"/>
  <c r="S242"/>
  <c r="V238" l="1"/>
  <c r="W238" s="1"/>
  <c r="BJ238"/>
  <c r="W240" i="2"/>
  <c r="K242" i="1"/>
  <c r="X243"/>
  <c r="J244"/>
  <c r="V240" i="2"/>
  <c r="J245"/>
  <c r="X244"/>
  <c r="K241"/>
  <c r="L241" s="1"/>
  <c r="V241" s="1"/>
  <c r="T241"/>
  <c r="U241" s="1"/>
  <c r="E242"/>
  <c r="F242"/>
  <c r="S242" s="1"/>
  <c r="G242"/>
  <c r="H241"/>
  <c r="L239" i="1"/>
  <c r="G243"/>
  <c r="H243" s="1"/>
  <c r="T242"/>
  <c r="U242" s="1"/>
  <c r="S243"/>
  <c r="V239" l="1"/>
  <c r="W239" s="1"/>
  <c r="BJ239"/>
  <c r="K243"/>
  <c r="W241" i="2"/>
  <c r="X244" i="1"/>
  <c r="J245"/>
  <c r="J246" i="2"/>
  <c r="X245"/>
  <c r="K242"/>
  <c r="L242" s="1"/>
  <c r="V242" s="1"/>
  <c r="T242"/>
  <c r="U242" s="1"/>
  <c r="E243"/>
  <c r="F243"/>
  <c r="S243" s="1"/>
  <c r="G243"/>
  <c r="H242"/>
  <c r="L240" i="1"/>
  <c r="G244"/>
  <c r="H244" s="1"/>
  <c r="T243"/>
  <c r="U243" s="1"/>
  <c r="S244"/>
  <c r="V240" l="1"/>
  <c r="W240" s="1"/>
  <c r="BJ240"/>
  <c r="W242" i="2"/>
  <c r="X245" i="1"/>
  <c r="J246"/>
  <c r="K244"/>
  <c r="K245" s="1"/>
  <c r="J247" i="2"/>
  <c r="X246"/>
  <c r="K243"/>
  <c r="L243" s="1"/>
  <c r="V243" s="1"/>
  <c r="T243"/>
  <c r="U243" s="1"/>
  <c r="E244"/>
  <c r="F244"/>
  <c r="S244" s="1"/>
  <c r="G244"/>
  <c r="H243"/>
  <c r="L241" i="1"/>
  <c r="G245"/>
  <c r="H245" s="1"/>
  <c r="T244"/>
  <c r="U244" s="1"/>
  <c r="S245"/>
  <c r="V241" l="1"/>
  <c r="W241" s="1"/>
  <c r="BJ241"/>
  <c r="W243" i="2"/>
  <c r="X246" i="1"/>
  <c r="J247"/>
  <c r="J248" i="2"/>
  <c r="X247"/>
  <c r="K244"/>
  <c r="L244" s="1"/>
  <c r="V244" s="1"/>
  <c r="T244"/>
  <c r="U244" s="1"/>
  <c r="E245"/>
  <c r="F245"/>
  <c r="S245" s="1"/>
  <c r="G245"/>
  <c r="H244"/>
  <c r="L242" i="1"/>
  <c r="G246"/>
  <c r="H246" s="1"/>
  <c r="T245"/>
  <c r="U245" s="1"/>
  <c r="S246"/>
  <c r="V242" l="1"/>
  <c r="W242" s="1"/>
  <c r="BJ242"/>
  <c r="W244" i="2"/>
  <c r="X247" i="1"/>
  <c r="J248"/>
  <c r="K246"/>
  <c r="K245" i="2"/>
  <c r="L245" s="1"/>
  <c r="V245" s="1"/>
  <c r="T245"/>
  <c r="U245" s="1"/>
  <c r="J249"/>
  <c r="X248"/>
  <c r="E246"/>
  <c r="F246"/>
  <c r="S246" s="1"/>
  <c r="G246"/>
  <c r="H245"/>
  <c r="L243" i="1"/>
  <c r="G247"/>
  <c r="H247" s="1"/>
  <c r="T246"/>
  <c r="U246" s="1"/>
  <c r="S247"/>
  <c r="V243" l="1"/>
  <c r="W243" s="1"/>
  <c r="BJ243"/>
  <c r="W245" i="2"/>
  <c r="X248" i="1"/>
  <c r="J249"/>
  <c r="J250" i="2"/>
  <c r="X249"/>
  <c r="K246"/>
  <c r="L246" s="1"/>
  <c r="V246" s="1"/>
  <c r="T246"/>
  <c r="U246" s="1"/>
  <c r="E247"/>
  <c r="F247"/>
  <c r="S247" s="1"/>
  <c r="G247"/>
  <c r="H246"/>
  <c r="K247" i="1"/>
  <c r="L244"/>
  <c r="G248"/>
  <c r="H248" s="1"/>
  <c r="T247"/>
  <c r="U247" s="1"/>
  <c r="S248"/>
  <c r="V244" l="1"/>
  <c r="W244" s="1"/>
  <c r="BJ244"/>
  <c r="W246" i="2"/>
  <c r="X249" i="1"/>
  <c r="J250"/>
  <c r="K248"/>
  <c r="K249" s="1"/>
  <c r="J251" i="2"/>
  <c r="X250"/>
  <c r="K247"/>
  <c r="L247" s="1"/>
  <c r="V247" s="1"/>
  <c r="T247"/>
  <c r="U247" s="1"/>
  <c r="E248"/>
  <c r="F248"/>
  <c r="S248" s="1"/>
  <c r="G248"/>
  <c r="H247"/>
  <c r="L245" i="1"/>
  <c r="G249"/>
  <c r="H249" s="1"/>
  <c r="T248"/>
  <c r="U248" s="1"/>
  <c r="S249"/>
  <c r="V245" l="1"/>
  <c r="W245" s="1"/>
  <c r="BJ245"/>
  <c r="U248" i="2"/>
  <c r="W247"/>
  <c r="X250" i="1"/>
  <c r="J251"/>
  <c r="K248" i="2"/>
  <c r="L248" s="1"/>
  <c r="V248" s="1"/>
  <c r="T248"/>
  <c r="J252"/>
  <c r="X251"/>
  <c r="E249"/>
  <c r="F249"/>
  <c r="S249" s="1"/>
  <c r="G249"/>
  <c r="H248"/>
  <c r="L246" i="1"/>
  <c r="G250"/>
  <c r="H250" s="1"/>
  <c r="T249"/>
  <c r="U249" s="1"/>
  <c r="S250"/>
  <c r="V246" l="1"/>
  <c r="W246" s="1"/>
  <c r="BJ246"/>
  <c r="W248" i="2"/>
  <c r="X251" i="1"/>
  <c r="J252"/>
  <c r="J253" i="2"/>
  <c r="X252"/>
  <c r="K249"/>
  <c r="L249" s="1"/>
  <c r="V249" s="1"/>
  <c r="T249"/>
  <c r="U249" s="1"/>
  <c r="F250"/>
  <c r="S250" s="1"/>
  <c r="E250"/>
  <c r="G250"/>
  <c r="H249"/>
  <c r="K250" i="1"/>
  <c r="L247"/>
  <c r="G251"/>
  <c r="H251" s="1"/>
  <c r="T250"/>
  <c r="U250" s="1"/>
  <c r="S251"/>
  <c r="V247" l="1"/>
  <c r="W247" s="1"/>
  <c r="BJ247"/>
  <c r="K251"/>
  <c r="W249" i="2"/>
  <c r="X252" i="1"/>
  <c r="J253"/>
  <c r="J254" i="2"/>
  <c r="X253"/>
  <c r="K250"/>
  <c r="L250" s="1"/>
  <c r="V250" s="1"/>
  <c r="T250"/>
  <c r="U250" s="1"/>
  <c r="E251"/>
  <c r="F251"/>
  <c r="S251" s="1"/>
  <c r="U251" s="1"/>
  <c r="G251"/>
  <c r="T251" s="1"/>
  <c r="H250"/>
  <c r="L248" i="1"/>
  <c r="G252"/>
  <c r="H252" s="1"/>
  <c r="T251"/>
  <c r="U251" s="1"/>
  <c r="S252"/>
  <c r="V248" l="1"/>
  <c r="W248" s="1"/>
  <c r="BJ248"/>
  <c r="K252"/>
  <c r="K253" s="1"/>
  <c r="W250" i="2"/>
  <c r="X253" i="1"/>
  <c r="J254"/>
  <c r="J255" i="2"/>
  <c r="X254"/>
  <c r="K251"/>
  <c r="L251" s="1"/>
  <c r="V251" s="1"/>
  <c r="F252"/>
  <c r="S252" s="1"/>
  <c r="E252"/>
  <c r="G252"/>
  <c r="H251"/>
  <c r="L249" i="1"/>
  <c r="G253"/>
  <c r="H253" s="1"/>
  <c r="T252"/>
  <c r="U252" s="1"/>
  <c r="S253"/>
  <c r="V249" l="1"/>
  <c r="W249" s="1"/>
  <c r="BJ249"/>
  <c r="W251" i="2"/>
  <c r="X254" i="1"/>
  <c r="J255"/>
  <c r="J256" i="2"/>
  <c r="X255"/>
  <c r="K252"/>
  <c r="T252"/>
  <c r="U252" s="1"/>
  <c r="F253"/>
  <c r="S253" s="1"/>
  <c r="E253"/>
  <c r="G253"/>
  <c r="T253" s="1"/>
  <c r="H252"/>
  <c r="L250" i="1"/>
  <c r="G254"/>
  <c r="H254" s="1"/>
  <c r="T253"/>
  <c r="U253" s="1"/>
  <c r="S254"/>
  <c r="V250" l="1"/>
  <c r="W250" s="1"/>
  <c r="BJ250"/>
  <c r="U253" i="2"/>
  <c r="K254" i="1"/>
  <c r="X255"/>
  <c r="J256"/>
  <c r="K253" i="2"/>
  <c r="L253" s="1"/>
  <c r="L252"/>
  <c r="V252" s="1"/>
  <c r="W252" s="1"/>
  <c r="J257"/>
  <c r="X256"/>
  <c r="E254"/>
  <c r="F254"/>
  <c r="S254" s="1"/>
  <c r="U254" s="1"/>
  <c r="G254"/>
  <c r="T254" s="1"/>
  <c r="H253"/>
  <c r="L251" i="1"/>
  <c r="G255"/>
  <c r="H255" s="1"/>
  <c r="T254"/>
  <c r="U254" s="1"/>
  <c r="S255"/>
  <c r="V251" l="1"/>
  <c r="W251" s="1"/>
  <c r="BJ251"/>
  <c r="K255"/>
  <c r="X256"/>
  <c r="J257"/>
  <c r="J258" i="2"/>
  <c r="X257"/>
  <c r="V253"/>
  <c r="W253" s="1"/>
  <c r="K254"/>
  <c r="L254" s="1"/>
  <c r="V254" s="1"/>
  <c r="F255"/>
  <c r="S255" s="1"/>
  <c r="E255"/>
  <c r="G255"/>
  <c r="H254"/>
  <c r="L252" i="1"/>
  <c r="G256"/>
  <c r="H256" s="1"/>
  <c r="T255"/>
  <c r="U255" s="1"/>
  <c r="S256"/>
  <c r="V252" l="1"/>
  <c r="W252" s="1"/>
  <c r="BJ252"/>
  <c r="U255" i="2"/>
  <c r="W254"/>
  <c r="X257" i="1"/>
  <c r="J258"/>
  <c r="K255" i="2"/>
  <c r="L255" s="1"/>
  <c r="V255" s="1"/>
  <c r="T255"/>
  <c r="J259"/>
  <c r="X258"/>
  <c r="F256"/>
  <c r="S256" s="1"/>
  <c r="U256" s="1"/>
  <c r="E256"/>
  <c r="G256"/>
  <c r="T256" s="1"/>
  <c r="H255"/>
  <c r="K256" i="1"/>
  <c r="L253"/>
  <c r="G257"/>
  <c r="H257" s="1"/>
  <c r="T256"/>
  <c r="U256" s="1"/>
  <c r="S257"/>
  <c r="V253" l="1"/>
  <c r="W253" s="1"/>
  <c r="BJ253"/>
  <c r="K257"/>
  <c r="K258" s="1"/>
  <c r="W255" i="2"/>
  <c r="X258" i="1"/>
  <c r="J259"/>
  <c r="K256" i="2"/>
  <c r="L256" s="1"/>
  <c r="V256" s="1"/>
  <c r="J260"/>
  <c r="X259"/>
  <c r="E257"/>
  <c r="F257"/>
  <c r="S257" s="1"/>
  <c r="G257"/>
  <c r="T257" s="1"/>
  <c r="H256"/>
  <c r="L254" i="1"/>
  <c r="G258"/>
  <c r="H258" s="1"/>
  <c r="T257"/>
  <c r="U257" s="1"/>
  <c r="S258"/>
  <c r="V254" l="1"/>
  <c r="W254" s="1"/>
  <c r="BJ254"/>
  <c r="U257" i="2"/>
  <c r="W256"/>
  <c r="X259" i="1"/>
  <c r="J260"/>
  <c r="J261" i="2"/>
  <c r="X260"/>
  <c r="K257"/>
  <c r="L257" s="1"/>
  <c r="V257" s="1"/>
  <c r="E258"/>
  <c r="F258"/>
  <c r="S258" s="1"/>
  <c r="G258"/>
  <c r="H257"/>
  <c r="L255" i="1"/>
  <c r="G259"/>
  <c r="H259" s="1"/>
  <c r="T258"/>
  <c r="U258" s="1"/>
  <c r="S259"/>
  <c r="V255" l="1"/>
  <c r="W255" s="1"/>
  <c r="BJ255"/>
  <c r="W257" i="2"/>
  <c r="X260" i="1"/>
  <c r="J261"/>
  <c r="K259"/>
  <c r="J262" i="2"/>
  <c r="X261"/>
  <c r="K258"/>
  <c r="L258" s="1"/>
  <c r="V258" s="1"/>
  <c r="T258"/>
  <c r="U258" s="1"/>
  <c r="E259"/>
  <c r="F259"/>
  <c r="S259" s="1"/>
  <c r="U259" s="1"/>
  <c r="G259"/>
  <c r="T259" s="1"/>
  <c r="H258"/>
  <c r="L256" i="1"/>
  <c r="G260"/>
  <c r="H260" s="1"/>
  <c r="T259"/>
  <c r="U259" s="1"/>
  <c r="S260"/>
  <c r="V256" l="1"/>
  <c r="W256" s="1"/>
  <c r="BJ256"/>
  <c r="W258" i="2"/>
  <c r="X261" i="1"/>
  <c r="J262"/>
  <c r="K260"/>
  <c r="K259" i="2"/>
  <c r="L259" s="1"/>
  <c r="V259" s="1"/>
  <c r="J263"/>
  <c r="X262"/>
  <c r="F260"/>
  <c r="S260" s="1"/>
  <c r="E260"/>
  <c r="G260"/>
  <c r="H259"/>
  <c r="L257" i="1"/>
  <c r="G261"/>
  <c r="H261" s="1"/>
  <c r="T260"/>
  <c r="U260" s="1"/>
  <c r="S261"/>
  <c r="V257" l="1"/>
  <c r="W257" s="1"/>
  <c r="BJ257"/>
  <c r="K261"/>
  <c r="W259" i="2"/>
  <c r="X262" i="1"/>
  <c r="J263"/>
  <c r="J264" i="2"/>
  <c r="X263"/>
  <c r="K260"/>
  <c r="L260" s="1"/>
  <c r="V260" s="1"/>
  <c r="T260"/>
  <c r="U260" s="1"/>
  <c r="F261"/>
  <c r="S261" s="1"/>
  <c r="U261" s="1"/>
  <c r="E261"/>
  <c r="G261"/>
  <c r="T261" s="1"/>
  <c r="H260"/>
  <c r="L258" i="1"/>
  <c r="G262"/>
  <c r="H262" s="1"/>
  <c r="T261"/>
  <c r="U261" s="1"/>
  <c r="S262"/>
  <c r="V258" l="1"/>
  <c r="W258" s="1"/>
  <c r="BJ258"/>
  <c r="W260" i="2"/>
  <c r="X263" i="1"/>
  <c r="J264"/>
  <c r="K262"/>
  <c r="J265" i="2"/>
  <c r="X264"/>
  <c r="K261"/>
  <c r="L261" s="1"/>
  <c r="V261" s="1"/>
  <c r="E262"/>
  <c r="F262"/>
  <c r="S262" s="1"/>
  <c r="G262"/>
  <c r="H261"/>
  <c r="L259" i="1"/>
  <c r="G263"/>
  <c r="H263" s="1"/>
  <c r="T262"/>
  <c r="U262" s="1"/>
  <c r="S263"/>
  <c r="V259" l="1"/>
  <c r="W259" s="1"/>
  <c r="BJ259"/>
  <c r="W261" i="2"/>
  <c r="X264" i="1"/>
  <c r="J265"/>
  <c r="J266" i="2"/>
  <c r="X265"/>
  <c r="K262"/>
  <c r="L262" s="1"/>
  <c r="V262" s="1"/>
  <c r="T262"/>
  <c r="U262" s="1"/>
  <c r="F263"/>
  <c r="S263" s="1"/>
  <c r="E263"/>
  <c r="G263"/>
  <c r="H262"/>
  <c r="K263" i="1"/>
  <c r="L260"/>
  <c r="G264"/>
  <c r="H264" s="1"/>
  <c r="T263"/>
  <c r="U263" s="1"/>
  <c r="S264"/>
  <c r="K264" l="1"/>
  <c r="V260"/>
  <c r="W260" s="1"/>
  <c r="BJ260"/>
  <c r="W262" i="2"/>
  <c r="X265" i="1"/>
  <c r="J266"/>
  <c r="K263" i="2"/>
  <c r="L263" s="1"/>
  <c r="V263" s="1"/>
  <c r="T263"/>
  <c r="U263" s="1"/>
  <c r="J267"/>
  <c r="X266"/>
  <c r="E264"/>
  <c r="F264"/>
  <c r="S264" s="1"/>
  <c r="U264" s="1"/>
  <c r="G264"/>
  <c r="T264" s="1"/>
  <c r="H263"/>
  <c r="L261" i="1"/>
  <c r="G265"/>
  <c r="H265" s="1"/>
  <c r="T264"/>
  <c r="U264" s="1"/>
  <c r="S265"/>
  <c r="V261" l="1"/>
  <c r="W261" s="1"/>
  <c r="BJ261"/>
  <c r="W263" i="2"/>
  <c r="X266" i="1"/>
  <c r="J267"/>
  <c r="K265"/>
  <c r="J268" i="2"/>
  <c r="X267"/>
  <c r="K264"/>
  <c r="L264" s="1"/>
  <c r="V264" s="1"/>
  <c r="F265"/>
  <c r="S265" s="1"/>
  <c r="E265"/>
  <c r="G265"/>
  <c r="H264"/>
  <c r="L262" i="1"/>
  <c r="G266"/>
  <c r="H266" s="1"/>
  <c r="T265"/>
  <c r="U265" s="1"/>
  <c r="S266"/>
  <c r="V262" l="1"/>
  <c r="W262" s="1"/>
  <c r="BJ262"/>
  <c r="W264" i="2"/>
  <c r="X267" i="1"/>
  <c r="J268"/>
  <c r="J269" i="2"/>
  <c r="X268"/>
  <c r="K265"/>
  <c r="L265" s="1"/>
  <c r="V265" s="1"/>
  <c r="T265"/>
  <c r="U265" s="1"/>
  <c r="E266"/>
  <c r="F266"/>
  <c r="S266" s="1"/>
  <c r="G266"/>
  <c r="H265"/>
  <c r="K266" i="1"/>
  <c r="L263"/>
  <c r="G267"/>
  <c r="H267" s="1"/>
  <c r="T266"/>
  <c r="U266" s="1"/>
  <c r="S267"/>
  <c r="V263" l="1"/>
  <c r="W263" s="1"/>
  <c r="BJ263"/>
  <c r="K267"/>
  <c r="W265" i="2"/>
  <c r="X268" i="1"/>
  <c r="J269"/>
  <c r="J270" i="2"/>
  <c r="X269"/>
  <c r="K266"/>
  <c r="L266" s="1"/>
  <c r="V266" s="1"/>
  <c r="T266"/>
  <c r="U266" s="1"/>
  <c r="F267"/>
  <c r="S267" s="1"/>
  <c r="E267"/>
  <c r="G267"/>
  <c r="H266"/>
  <c r="L264" i="1"/>
  <c r="G268"/>
  <c r="H268" s="1"/>
  <c r="T267"/>
  <c r="U267" s="1"/>
  <c r="S268"/>
  <c r="V264" l="1"/>
  <c r="W264" s="1"/>
  <c r="BJ264"/>
  <c r="W266" i="2"/>
  <c r="K268" i="1"/>
  <c r="X269"/>
  <c r="J270"/>
  <c r="K267" i="2"/>
  <c r="T267"/>
  <c r="U267" s="1"/>
  <c r="J271"/>
  <c r="X270"/>
  <c r="E268"/>
  <c r="F268"/>
  <c r="S268" s="1"/>
  <c r="U268" s="1"/>
  <c r="G268"/>
  <c r="T268" s="1"/>
  <c r="H267"/>
  <c r="L265" i="1"/>
  <c r="G269"/>
  <c r="H269" s="1"/>
  <c r="T268"/>
  <c r="U268" s="1"/>
  <c r="S269"/>
  <c r="V265" l="1"/>
  <c r="W265" s="1"/>
  <c r="BJ265"/>
  <c r="K269"/>
  <c r="K268" i="2"/>
  <c r="L268" s="1"/>
  <c r="X270" i="1"/>
  <c r="J271"/>
  <c r="L267" i="2"/>
  <c r="V267" s="1"/>
  <c r="W267" s="1"/>
  <c r="J272"/>
  <c r="X271"/>
  <c r="F269"/>
  <c r="S269" s="1"/>
  <c r="E269"/>
  <c r="G269"/>
  <c r="H268"/>
  <c r="L266" i="1"/>
  <c r="G270"/>
  <c r="H270" s="1"/>
  <c r="T269"/>
  <c r="U269" s="1"/>
  <c r="S270"/>
  <c r="V266" l="1"/>
  <c r="W266" s="1"/>
  <c r="BJ266"/>
  <c r="X271"/>
  <c r="J272"/>
  <c r="K270"/>
  <c r="J273" i="2"/>
  <c r="X272"/>
  <c r="K269"/>
  <c r="T269"/>
  <c r="U269" s="1"/>
  <c r="V268"/>
  <c r="W268" s="1"/>
  <c r="F270"/>
  <c r="S270" s="1"/>
  <c r="U270" s="1"/>
  <c r="E270"/>
  <c r="G270"/>
  <c r="T270" s="1"/>
  <c r="H269"/>
  <c r="L267" i="1"/>
  <c r="G271"/>
  <c r="H271" s="1"/>
  <c r="T270"/>
  <c r="U270" s="1"/>
  <c r="S271"/>
  <c r="V267" l="1"/>
  <c r="W267" s="1"/>
  <c r="BJ267"/>
  <c r="K271"/>
  <c r="X272"/>
  <c r="J273"/>
  <c r="K270" i="2"/>
  <c r="L270" s="1"/>
  <c r="J274"/>
  <c r="X273"/>
  <c r="L269"/>
  <c r="V269" s="1"/>
  <c r="W269" s="1"/>
  <c r="F271"/>
  <c r="S271" s="1"/>
  <c r="E271"/>
  <c r="G271"/>
  <c r="T271" s="1"/>
  <c r="H270"/>
  <c r="L268" i="1"/>
  <c r="G272"/>
  <c r="H272" s="1"/>
  <c r="T271"/>
  <c r="U271" s="1"/>
  <c r="S272"/>
  <c r="V268" l="1"/>
  <c r="W268" s="1"/>
  <c r="BJ268"/>
  <c r="U271" i="2"/>
  <c r="X273" i="1"/>
  <c r="J274"/>
  <c r="K272"/>
  <c r="K271" i="2"/>
  <c r="L271" s="1"/>
  <c r="V271" s="1"/>
  <c r="J275"/>
  <c r="X274"/>
  <c r="V270"/>
  <c r="W270" s="1"/>
  <c r="F272"/>
  <c r="S272" s="1"/>
  <c r="E272"/>
  <c r="G272"/>
  <c r="H271"/>
  <c r="L269" i="1"/>
  <c r="G273"/>
  <c r="H273" s="1"/>
  <c r="T272"/>
  <c r="U272" s="1"/>
  <c r="S273"/>
  <c r="V269" l="1"/>
  <c r="W269" s="1"/>
  <c r="BJ269"/>
  <c r="W271" i="2"/>
  <c r="X274" i="1"/>
  <c r="J275"/>
  <c r="K273"/>
  <c r="J276" i="2"/>
  <c r="X275"/>
  <c r="K272"/>
  <c r="T272"/>
  <c r="U272" s="1"/>
  <c r="F273"/>
  <c r="S273" s="1"/>
  <c r="U273" s="1"/>
  <c r="E273"/>
  <c r="G273"/>
  <c r="T273" s="1"/>
  <c r="H272"/>
  <c r="L270" i="1"/>
  <c r="G274"/>
  <c r="H274" s="1"/>
  <c r="T273"/>
  <c r="U273" s="1"/>
  <c r="S274"/>
  <c r="V270" l="1"/>
  <c r="W270" s="1"/>
  <c r="BJ270"/>
  <c r="K274"/>
  <c r="X275"/>
  <c r="J276"/>
  <c r="K273" i="2"/>
  <c r="L273" s="1"/>
  <c r="J277"/>
  <c r="X276"/>
  <c r="L272"/>
  <c r="V272" s="1"/>
  <c r="W272" s="1"/>
  <c r="F274"/>
  <c r="S274" s="1"/>
  <c r="E274"/>
  <c r="G274"/>
  <c r="H273"/>
  <c r="L271" i="1"/>
  <c r="G275"/>
  <c r="H275" s="1"/>
  <c r="T274"/>
  <c r="U274" s="1"/>
  <c r="S275"/>
  <c r="V271" l="1"/>
  <c r="W271" s="1"/>
  <c r="BJ271"/>
  <c r="K275"/>
  <c r="X276"/>
  <c r="J277"/>
  <c r="J278" i="2"/>
  <c r="X277"/>
  <c r="K274"/>
  <c r="L274" s="1"/>
  <c r="V274" s="1"/>
  <c r="T274"/>
  <c r="U274" s="1"/>
  <c r="V273"/>
  <c r="W273" s="1"/>
  <c r="E275"/>
  <c r="F275"/>
  <c r="S275" s="1"/>
  <c r="U275" s="1"/>
  <c r="G275"/>
  <c r="T275" s="1"/>
  <c r="H274"/>
  <c r="L272" i="1"/>
  <c r="G276"/>
  <c r="H276" s="1"/>
  <c r="T275"/>
  <c r="U275" s="1"/>
  <c r="S276"/>
  <c r="V272" l="1"/>
  <c r="W272" s="1"/>
  <c r="BJ272"/>
  <c r="W274" i="2"/>
  <c r="X277" i="1"/>
  <c r="J278"/>
  <c r="J279" i="2"/>
  <c r="X278"/>
  <c r="K275"/>
  <c r="L275" s="1"/>
  <c r="V275" s="1"/>
  <c r="E276"/>
  <c r="F276"/>
  <c r="S276" s="1"/>
  <c r="G276"/>
  <c r="H275"/>
  <c r="K276" i="1"/>
  <c r="L273"/>
  <c r="G277"/>
  <c r="H277" s="1"/>
  <c r="T276"/>
  <c r="U276" s="1"/>
  <c r="S277"/>
  <c r="V273" l="1"/>
  <c r="W273" s="1"/>
  <c r="BJ273"/>
  <c r="W275" i="2"/>
  <c r="X278" i="1"/>
  <c r="J279"/>
  <c r="K277"/>
  <c r="K278" s="1"/>
  <c r="J280" i="2"/>
  <c r="X279"/>
  <c r="K276"/>
  <c r="T276"/>
  <c r="U276" s="1"/>
  <c r="E277"/>
  <c r="F277"/>
  <c r="S277" s="1"/>
  <c r="G277"/>
  <c r="T277" s="1"/>
  <c r="H276"/>
  <c r="L274" i="1"/>
  <c r="G278"/>
  <c r="H278" s="1"/>
  <c r="T277"/>
  <c r="U277" s="1"/>
  <c r="S278"/>
  <c r="V274" l="1"/>
  <c r="W274" s="1"/>
  <c r="BJ274"/>
  <c r="U277" i="2"/>
  <c r="X279" i="1"/>
  <c r="J280"/>
  <c r="K277" i="2"/>
  <c r="L277" s="1"/>
  <c r="J281"/>
  <c r="X280"/>
  <c r="L276"/>
  <c r="V276" s="1"/>
  <c r="W276" s="1"/>
  <c r="F278"/>
  <c r="S278" s="1"/>
  <c r="E278"/>
  <c r="G278"/>
  <c r="H277"/>
  <c r="L275" i="1"/>
  <c r="G279"/>
  <c r="H279" s="1"/>
  <c r="T278"/>
  <c r="U278" s="1"/>
  <c r="S279"/>
  <c r="V275" l="1"/>
  <c r="W275" s="1"/>
  <c r="BJ275"/>
  <c r="W277" i="2"/>
  <c r="X280" i="1"/>
  <c r="J281"/>
  <c r="K279"/>
  <c r="V277" i="2"/>
  <c r="J282"/>
  <c r="X281"/>
  <c r="K278"/>
  <c r="T278"/>
  <c r="U278" s="1"/>
  <c r="E279"/>
  <c r="F279"/>
  <c r="S279" s="1"/>
  <c r="U279" s="1"/>
  <c r="G279"/>
  <c r="T279" s="1"/>
  <c r="H278"/>
  <c r="L276" i="1"/>
  <c r="G280"/>
  <c r="H280" s="1"/>
  <c r="T279"/>
  <c r="U279" s="1"/>
  <c r="S280"/>
  <c r="V276" l="1"/>
  <c r="W276" s="1"/>
  <c r="BJ276"/>
  <c r="K280"/>
  <c r="X281"/>
  <c r="J282"/>
  <c r="K279" i="2"/>
  <c r="L279" s="1"/>
  <c r="J283"/>
  <c r="X282"/>
  <c r="L278"/>
  <c r="V278" s="1"/>
  <c r="W278" s="1"/>
  <c r="F280"/>
  <c r="S280" s="1"/>
  <c r="E280"/>
  <c r="G280"/>
  <c r="T280" s="1"/>
  <c r="H279"/>
  <c r="L277" i="1"/>
  <c r="G281"/>
  <c r="H281" s="1"/>
  <c r="T280"/>
  <c r="U280" s="1"/>
  <c r="S281"/>
  <c r="V277" l="1"/>
  <c r="W277" s="1"/>
  <c r="BJ277"/>
  <c r="U280" i="2"/>
  <c r="X282" i="1"/>
  <c r="J283"/>
  <c r="K281"/>
  <c r="K280" i="2"/>
  <c r="L280" s="1"/>
  <c r="V280" s="1"/>
  <c r="J284"/>
  <c r="X283"/>
  <c r="V279"/>
  <c r="W279" s="1"/>
  <c r="F281"/>
  <c r="S281" s="1"/>
  <c r="E281"/>
  <c r="G281"/>
  <c r="H280"/>
  <c r="L278" i="1"/>
  <c r="G282"/>
  <c r="H282" s="1"/>
  <c r="T281"/>
  <c r="U281" s="1"/>
  <c r="S282"/>
  <c r="V278" l="1"/>
  <c r="W278" s="1"/>
  <c r="BJ278"/>
  <c r="W280" i="2"/>
  <c r="J284" i="1"/>
  <c r="X283"/>
  <c r="J285" i="2"/>
  <c r="X284"/>
  <c r="K281"/>
  <c r="L281" s="1"/>
  <c r="V281" s="1"/>
  <c r="T281"/>
  <c r="U281" s="1"/>
  <c r="E282"/>
  <c r="F282"/>
  <c r="S282" s="1"/>
  <c r="U282" s="1"/>
  <c r="G282"/>
  <c r="T282" s="1"/>
  <c r="H281"/>
  <c r="K282" i="1"/>
  <c r="L279"/>
  <c r="G283"/>
  <c r="H283" s="1"/>
  <c r="T282"/>
  <c r="U282" s="1"/>
  <c r="S283"/>
  <c r="V279" l="1"/>
  <c r="W279" s="1"/>
  <c r="BJ279"/>
  <c r="K283"/>
  <c r="W281" i="2"/>
  <c r="J285" i="1"/>
  <c r="X284"/>
  <c r="J286" i="2"/>
  <c r="X285"/>
  <c r="K282"/>
  <c r="L282" s="1"/>
  <c r="V282" s="1"/>
  <c r="F283"/>
  <c r="S283" s="1"/>
  <c r="E283"/>
  <c r="G283"/>
  <c r="H282"/>
  <c r="L280" i="1"/>
  <c r="G284"/>
  <c r="H284" s="1"/>
  <c r="T283"/>
  <c r="U283" s="1"/>
  <c r="S284"/>
  <c r="V280" l="1"/>
  <c r="W280" s="1"/>
  <c r="BJ280"/>
  <c r="K284"/>
  <c r="W282" i="2"/>
  <c r="J286" i="1"/>
  <c r="X285"/>
  <c r="K283" i="2"/>
  <c r="L283" s="1"/>
  <c r="V283" s="1"/>
  <c r="T283"/>
  <c r="U283" s="1"/>
  <c r="J287"/>
  <c r="X286"/>
  <c r="E284"/>
  <c r="F284"/>
  <c r="S284" s="1"/>
  <c r="G284"/>
  <c r="H283"/>
  <c r="L281" i="1"/>
  <c r="G285"/>
  <c r="H285" s="1"/>
  <c r="T284"/>
  <c r="U284" s="1"/>
  <c r="S285"/>
  <c r="V281" l="1"/>
  <c r="W281" s="1"/>
  <c r="BJ281"/>
  <c r="K285"/>
  <c r="W283" i="2"/>
  <c r="J287" i="1"/>
  <c r="X286"/>
  <c r="K284" i="2"/>
  <c r="L284" s="1"/>
  <c r="V284" s="1"/>
  <c r="T284"/>
  <c r="U284" s="1"/>
  <c r="J288"/>
  <c r="X287"/>
  <c r="F285"/>
  <c r="S285" s="1"/>
  <c r="U285" s="1"/>
  <c r="E285"/>
  <c r="G285"/>
  <c r="T285" s="1"/>
  <c r="H284"/>
  <c r="L282" i="1"/>
  <c r="G286"/>
  <c r="H286" s="1"/>
  <c r="T285"/>
  <c r="U285" s="1"/>
  <c r="S286"/>
  <c r="V282" l="1"/>
  <c r="W282" s="1"/>
  <c r="BJ282"/>
  <c r="K286"/>
  <c r="K287" s="1"/>
  <c r="W284" i="2"/>
  <c r="J288" i="1"/>
  <c r="X287"/>
  <c r="J289" i="2"/>
  <c r="X288"/>
  <c r="K285"/>
  <c r="L285" s="1"/>
  <c r="V285" s="1"/>
  <c r="F286"/>
  <c r="S286" s="1"/>
  <c r="E286"/>
  <c r="G286"/>
  <c r="H285"/>
  <c r="L283" i="1"/>
  <c r="V283" s="1"/>
  <c r="W283" s="1"/>
  <c r="G287"/>
  <c r="H287" s="1"/>
  <c r="T286"/>
  <c r="U286" s="1"/>
  <c r="S287"/>
  <c r="W285" i="2" l="1"/>
  <c r="U287" i="1"/>
  <c r="J289"/>
  <c r="X288"/>
  <c r="J290" i="2"/>
  <c r="X289"/>
  <c r="K286"/>
  <c r="L286" s="1"/>
  <c r="V286" s="1"/>
  <c r="T286"/>
  <c r="U286" s="1"/>
  <c r="F287"/>
  <c r="S287" s="1"/>
  <c r="U287" s="1"/>
  <c r="E287"/>
  <c r="G287"/>
  <c r="T287" s="1"/>
  <c r="H286"/>
  <c r="L284" i="1"/>
  <c r="V284" s="1"/>
  <c r="W284" s="1"/>
  <c r="G288"/>
  <c r="H288" s="1"/>
  <c r="T287"/>
  <c r="S288"/>
  <c r="K288" l="1"/>
  <c r="K289" s="1"/>
  <c r="W286" i="2"/>
  <c r="J290" i="1"/>
  <c r="X289"/>
  <c r="K287" i="2"/>
  <c r="L287" s="1"/>
  <c r="V287" s="1"/>
  <c r="J291"/>
  <c r="X290"/>
  <c r="F288"/>
  <c r="S288" s="1"/>
  <c r="E288"/>
  <c r="G288"/>
  <c r="H287"/>
  <c r="L285" i="1"/>
  <c r="V285" s="1"/>
  <c r="W285" s="1"/>
  <c r="G289"/>
  <c r="H289" s="1"/>
  <c r="T288"/>
  <c r="U288" s="1"/>
  <c r="S289"/>
  <c r="W287" i="2" l="1"/>
  <c r="J291" i="1"/>
  <c r="X290"/>
  <c r="J292" i="2"/>
  <c r="X291"/>
  <c r="K288"/>
  <c r="L288" s="1"/>
  <c r="V288" s="1"/>
  <c r="T288"/>
  <c r="U288" s="1"/>
  <c r="F289"/>
  <c r="S289" s="1"/>
  <c r="E289"/>
  <c r="G289"/>
  <c r="T289" s="1"/>
  <c r="H288"/>
  <c r="L286" i="1"/>
  <c r="V286" s="1"/>
  <c r="W286" s="1"/>
  <c r="G290"/>
  <c r="H290" s="1"/>
  <c r="T289"/>
  <c r="U289" s="1"/>
  <c r="S290"/>
  <c r="U289" i="2" l="1"/>
  <c r="K290" i="1"/>
  <c r="K291" s="1"/>
  <c r="W288" i="2"/>
  <c r="J292" i="1"/>
  <c r="X291"/>
  <c r="J293" i="2"/>
  <c r="X292"/>
  <c r="K289"/>
  <c r="L289" s="1"/>
  <c r="V289" s="1"/>
  <c r="F290"/>
  <c r="S290" s="1"/>
  <c r="E290"/>
  <c r="G290"/>
  <c r="H289"/>
  <c r="L287" i="1"/>
  <c r="V287" s="1"/>
  <c r="W287" s="1"/>
  <c r="G291"/>
  <c r="H291" s="1"/>
  <c r="T290"/>
  <c r="U290" s="1"/>
  <c r="S291"/>
  <c r="W289" i="2" l="1"/>
  <c r="J293" i="1"/>
  <c r="X292"/>
  <c r="J294" i="2"/>
  <c r="X293"/>
  <c r="K290"/>
  <c r="L290" s="1"/>
  <c r="V290" s="1"/>
  <c r="T290"/>
  <c r="U290" s="1"/>
  <c r="E291"/>
  <c r="F291"/>
  <c r="S291" s="1"/>
  <c r="G291"/>
  <c r="H290"/>
  <c r="L288" i="1"/>
  <c r="V288" s="1"/>
  <c r="W288" s="1"/>
  <c r="G292"/>
  <c r="H292" s="1"/>
  <c r="T291"/>
  <c r="U291" s="1"/>
  <c r="S292"/>
  <c r="U291" i="2" l="1"/>
  <c r="W290"/>
  <c r="J294" i="1"/>
  <c r="X293"/>
  <c r="K292"/>
  <c r="K291" i="2"/>
  <c r="L291" s="1"/>
  <c r="V291" s="1"/>
  <c r="T291"/>
  <c r="J295"/>
  <c r="X294"/>
  <c r="E292"/>
  <c r="F292"/>
  <c r="S292" s="1"/>
  <c r="G292"/>
  <c r="H291"/>
  <c r="L289" i="1"/>
  <c r="V289" s="1"/>
  <c r="W289" s="1"/>
  <c r="G293"/>
  <c r="H293" s="1"/>
  <c r="T292"/>
  <c r="U292" s="1"/>
  <c r="S293"/>
  <c r="W291" i="2" l="1"/>
  <c r="J295" i="1"/>
  <c r="X294"/>
  <c r="J296" i="2"/>
  <c r="X295"/>
  <c r="K292"/>
  <c r="L292" s="1"/>
  <c r="V292" s="1"/>
  <c r="T292"/>
  <c r="U292" s="1"/>
  <c r="E293"/>
  <c r="F293"/>
  <c r="S293" s="1"/>
  <c r="G293"/>
  <c r="H292"/>
  <c r="K293" i="1"/>
  <c r="L290"/>
  <c r="V290" s="1"/>
  <c r="W290" s="1"/>
  <c r="G294"/>
  <c r="H294" s="1"/>
  <c r="T293"/>
  <c r="U293" s="1"/>
  <c r="S294"/>
  <c r="K294" l="1"/>
  <c r="W292" i="2"/>
  <c r="J296" i="1"/>
  <c r="X295"/>
  <c r="J297" i="2"/>
  <c r="X296"/>
  <c r="K293"/>
  <c r="L293" s="1"/>
  <c r="V293" s="1"/>
  <c r="T293"/>
  <c r="U293" s="1"/>
  <c r="E294"/>
  <c r="F294"/>
  <c r="S294" s="1"/>
  <c r="G294"/>
  <c r="H293"/>
  <c r="L291" i="1"/>
  <c r="V291" s="1"/>
  <c r="W291" s="1"/>
  <c r="G295"/>
  <c r="H295" s="1"/>
  <c r="T294"/>
  <c r="U294" s="1"/>
  <c r="S295"/>
  <c r="U294" i="2" l="1"/>
  <c r="W293"/>
  <c r="J297" i="1"/>
  <c r="X296"/>
  <c r="K295"/>
  <c r="K294" i="2"/>
  <c r="L294" s="1"/>
  <c r="V294" s="1"/>
  <c r="T294"/>
  <c r="J298"/>
  <c r="X297"/>
  <c r="F295"/>
  <c r="S295" s="1"/>
  <c r="E295"/>
  <c r="G295"/>
  <c r="H294"/>
  <c r="L292" i="1"/>
  <c r="V292" s="1"/>
  <c r="W292" s="1"/>
  <c r="G296"/>
  <c r="H296" s="1"/>
  <c r="T295"/>
  <c r="U295" s="1"/>
  <c r="S296"/>
  <c r="K296" l="1"/>
  <c r="W294" i="2"/>
  <c r="J298" i="1"/>
  <c r="X297"/>
  <c r="K295" i="2"/>
  <c r="L295" s="1"/>
  <c r="V295" s="1"/>
  <c r="T295"/>
  <c r="U295" s="1"/>
  <c r="J299"/>
  <c r="X298"/>
  <c r="F296"/>
  <c r="S296" s="1"/>
  <c r="U296" s="1"/>
  <c r="E296"/>
  <c r="G296"/>
  <c r="T296" s="1"/>
  <c r="H295"/>
  <c r="L293" i="1"/>
  <c r="V293" s="1"/>
  <c r="W293" s="1"/>
  <c r="G297"/>
  <c r="H297" s="1"/>
  <c r="T296"/>
  <c r="U296" s="1"/>
  <c r="S297"/>
  <c r="W295" i="2" l="1"/>
  <c r="U297" i="1"/>
  <c r="J299"/>
  <c r="X298"/>
  <c r="K297"/>
  <c r="J300" i="2"/>
  <c r="X299"/>
  <c r="K296"/>
  <c r="L296" s="1"/>
  <c r="V296" s="1"/>
  <c r="F297"/>
  <c r="S297" s="1"/>
  <c r="E297"/>
  <c r="G297"/>
  <c r="H296"/>
  <c r="L294" i="1"/>
  <c r="V294" s="1"/>
  <c r="W294" s="1"/>
  <c r="G298"/>
  <c r="H298" s="1"/>
  <c r="T297"/>
  <c r="S298"/>
  <c r="K298" l="1"/>
  <c r="U298"/>
  <c r="W296" i="2"/>
  <c r="J300" i="1"/>
  <c r="X299"/>
  <c r="J301" i="2"/>
  <c r="X300"/>
  <c r="K297"/>
  <c r="L297" s="1"/>
  <c r="V297" s="1"/>
  <c r="T297"/>
  <c r="U297" s="1"/>
  <c r="E298"/>
  <c r="F298"/>
  <c r="S298" s="1"/>
  <c r="G298"/>
  <c r="H297"/>
  <c r="L295" i="1"/>
  <c r="V295" s="1"/>
  <c r="W295" s="1"/>
  <c r="G299"/>
  <c r="H299" s="1"/>
  <c r="T298"/>
  <c r="S299"/>
  <c r="U298" i="2" l="1"/>
  <c r="W297"/>
  <c r="J301" i="1"/>
  <c r="X300"/>
  <c r="K299"/>
  <c r="K300" s="1"/>
  <c r="K298" i="2"/>
  <c r="L298" s="1"/>
  <c r="V298" s="1"/>
  <c r="T298"/>
  <c r="J302"/>
  <c r="X301"/>
  <c r="E299"/>
  <c r="F299"/>
  <c r="S299" s="1"/>
  <c r="G299"/>
  <c r="H298"/>
  <c r="L296" i="1"/>
  <c r="V296" s="1"/>
  <c r="W296" s="1"/>
  <c r="G300"/>
  <c r="H300" s="1"/>
  <c r="T299"/>
  <c r="U299" s="1"/>
  <c r="S300"/>
  <c r="U299" i="2" l="1"/>
  <c r="W298"/>
  <c r="J302" i="1"/>
  <c r="X301"/>
  <c r="K299" i="2"/>
  <c r="L299" s="1"/>
  <c r="V299" s="1"/>
  <c r="T299"/>
  <c r="J303"/>
  <c r="X302"/>
  <c r="E300"/>
  <c r="F300"/>
  <c r="S300" s="1"/>
  <c r="G300"/>
  <c r="H299"/>
  <c r="K301" i="1"/>
  <c r="L297"/>
  <c r="V297" s="1"/>
  <c r="W297" s="1"/>
  <c r="G301"/>
  <c r="H301" s="1"/>
  <c r="T300"/>
  <c r="U300" s="1"/>
  <c r="S301"/>
  <c r="U300" i="2" l="1"/>
  <c r="W299"/>
  <c r="J303" i="1"/>
  <c r="X302"/>
  <c r="K300" i="2"/>
  <c r="L300" s="1"/>
  <c r="V300" s="1"/>
  <c r="T300"/>
  <c r="J304"/>
  <c r="X303"/>
  <c r="E301"/>
  <c r="F301"/>
  <c r="S301" s="1"/>
  <c r="G301"/>
  <c r="H300"/>
  <c r="K302" i="1"/>
  <c r="L298"/>
  <c r="V298" s="1"/>
  <c r="W298" s="1"/>
  <c r="G302"/>
  <c r="H302" s="1"/>
  <c r="T301"/>
  <c r="U301" s="1"/>
  <c r="S302"/>
  <c r="W300" i="2" l="1"/>
  <c r="J304" i="1"/>
  <c r="X303"/>
  <c r="J305" i="2"/>
  <c r="X304"/>
  <c r="K301"/>
  <c r="L301" s="1"/>
  <c r="V301" s="1"/>
  <c r="T301"/>
  <c r="U301" s="1"/>
  <c r="E302"/>
  <c r="F302"/>
  <c r="S302" s="1"/>
  <c r="G302"/>
  <c r="H301"/>
  <c r="L299" i="1"/>
  <c r="V299" s="1"/>
  <c r="W299" s="1"/>
  <c r="G303"/>
  <c r="H303" s="1"/>
  <c r="T302"/>
  <c r="U302" s="1"/>
  <c r="S303"/>
  <c r="K303" l="1"/>
  <c r="W301" i="2"/>
  <c r="J305" i="1"/>
  <c r="X304"/>
  <c r="J306" i="2"/>
  <c r="X305"/>
  <c r="K302"/>
  <c r="L302" s="1"/>
  <c r="V302" s="1"/>
  <c r="T302"/>
  <c r="U302" s="1"/>
  <c r="E303"/>
  <c r="F303"/>
  <c r="S303" s="1"/>
  <c r="G303"/>
  <c r="H302"/>
  <c r="L300" i="1"/>
  <c r="V300" s="1"/>
  <c r="W300" s="1"/>
  <c r="G304"/>
  <c r="H304" s="1"/>
  <c r="T303"/>
  <c r="U303" s="1"/>
  <c r="S304"/>
  <c r="K304" l="1"/>
  <c r="W302" i="2"/>
  <c r="J306" i="1"/>
  <c r="X305"/>
  <c r="J307" i="2"/>
  <c r="X306"/>
  <c r="K303"/>
  <c r="L303" s="1"/>
  <c r="V303" s="1"/>
  <c r="T303"/>
  <c r="U303" s="1"/>
  <c r="E304"/>
  <c r="F304"/>
  <c r="S304" s="1"/>
  <c r="G304"/>
  <c r="H303"/>
  <c r="L301" i="1"/>
  <c r="V301" s="1"/>
  <c r="W301" s="1"/>
  <c r="G305"/>
  <c r="H305" s="1"/>
  <c r="T304"/>
  <c r="U304" s="1"/>
  <c r="S305"/>
  <c r="K305" l="1"/>
  <c r="K306" s="1"/>
  <c r="W303" i="2"/>
  <c r="J307" i="1"/>
  <c r="X306"/>
  <c r="J308" i="2"/>
  <c r="X307"/>
  <c r="K304"/>
  <c r="L304" s="1"/>
  <c r="V304" s="1"/>
  <c r="T304"/>
  <c r="U304" s="1"/>
  <c r="E305"/>
  <c r="F305"/>
  <c r="S305" s="1"/>
  <c r="G305"/>
  <c r="H304"/>
  <c r="L302" i="1"/>
  <c r="V302" s="1"/>
  <c r="W302" s="1"/>
  <c r="G306"/>
  <c r="H306" s="1"/>
  <c r="T305"/>
  <c r="U305" s="1"/>
  <c r="S306"/>
  <c r="W304" i="2" l="1"/>
  <c r="J308" i="1"/>
  <c r="X307"/>
  <c r="J309" i="2"/>
  <c r="X308"/>
  <c r="K305"/>
  <c r="L305" s="1"/>
  <c r="V305" s="1"/>
  <c r="T305"/>
  <c r="U305" s="1"/>
  <c r="E306"/>
  <c r="F306"/>
  <c r="S306" s="1"/>
  <c r="G306"/>
  <c r="H305"/>
  <c r="L303" i="1"/>
  <c r="V303" s="1"/>
  <c r="W303" s="1"/>
  <c r="G307"/>
  <c r="H307" s="1"/>
  <c r="T306"/>
  <c r="U306" s="1"/>
  <c r="S307"/>
  <c r="K307" l="1"/>
  <c r="W305" i="2"/>
  <c r="J309" i="1"/>
  <c r="X308"/>
  <c r="J310" i="2"/>
  <c r="X309"/>
  <c r="K306"/>
  <c r="L306" s="1"/>
  <c r="V306" s="1"/>
  <c r="T306"/>
  <c r="U306" s="1"/>
  <c r="E307"/>
  <c r="F307"/>
  <c r="S307" s="1"/>
  <c r="G307"/>
  <c r="H306"/>
  <c r="L304" i="1"/>
  <c r="V304" s="1"/>
  <c r="W304" s="1"/>
  <c r="G308"/>
  <c r="H308" s="1"/>
  <c r="T307"/>
  <c r="U307" s="1"/>
  <c r="S308"/>
  <c r="U307" i="2" l="1"/>
  <c r="W306"/>
  <c r="J310" i="1"/>
  <c r="X309"/>
  <c r="K308"/>
  <c r="K307" i="2"/>
  <c r="L307" s="1"/>
  <c r="V307" s="1"/>
  <c r="T307"/>
  <c r="J311"/>
  <c r="X310"/>
  <c r="E308"/>
  <c r="F308"/>
  <c r="S308" s="1"/>
  <c r="G308"/>
  <c r="H307"/>
  <c r="L305" i="1"/>
  <c r="V305" s="1"/>
  <c r="W305" s="1"/>
  <c r="G309"/>
  <c r="H309" s="1"/>
  <c r="T308"/>
  <c r="U308" s="1"/>
  <c r="S309"/>
  <c r="U308" i="2" l="1"/>
  <c r="W307"/>
  <c r="J311" i="1"/>
  <c r="X310"/>
  <c r="K309"/>
  <c r="K310" s="1"/>
  <c r="K308" i="2"/>
  <c r="L308" s="1"/>
  <c r="V308" s="1"/>
  <c r="T308"/>
  <c r="J312"/>
  <c r="X311"/>
  <c r="E309"/>
  <c r="F309"/>
  <c r="S309" s="1"/>
  <c r="G309"/>
  <c r="H308"/>
  <c r="L306" i="1"/>
  <c r="V306" s="1"/>
  <c r="W306" s="1"/>
  <c r="G310"/>
  <c r="H310" s="1"/>
  <c r="T309"/>
  <c r="U309" s="1"/>
  <c r="S310"/>
  <c r="U309" i="2" l="1"/>
  <c r="W308"/>
  <c r="J312" i="1"/>
  <c r="X311"/>
  <c r="K309" i="2"/>
  <c r="L309" s="1"/>
  <c r="V309" s="1"/>
  <c r="T309"/>
  <c r="J313"/>
  <c r="X312"/>
  <c r="E310"/>
  <c r="F310"/>
  <c r="S310" s="1"/>
  <c r="G310"/>
  <c r="H309"/>
  <c r="K311" i="1"/>
  <c r="L307"/>
  <c r="V307" s="1"/>
  <c r="W307" s="1"/>
  <c r="G311"/>
  <c r="H311" s="1"/>
  <c r="T310"/>
  <c r="U310" s="1"/>
  <c r="S311"/>
  <c r="U310" i="2" l="1"/>
  <c r="W309"/>
  <c r="J313" i="1"/>
  <c r="X312"/>
  <c r="K310" i="2"/>
  <c r="L310" s="1"/>
  <c r="V310" s="1"/>
  <c r="T310"/>
  <c r="J314"/>
  <c r="X313"/>
  <c r="E311"/>
  <c r="F311"/>
  <c r="S311" s="1"/>
  <c r="G311"/>
  <c r="H310"/>
  <c r="K312" i="1"/>
  <c r="L308"/>
  <c r="V308" s="1"/>
  <c r="W308" s="1"/>
  <c r="G312"/>
  <c r="H312" s="1"/>
  <c r="T311"/>
  <c r="U311" s="1"/>
  <c r="S312"/>
  <c r="U311" i="2" l="1"/>
  <c r="W310"/>
  <c r="J314" i="1"/>
  <c r="X313"/>
  <c r="K311" i="2"/>
  <c r="L311" s="1"/>
  <c r="V311" s="1"/>
  <c r="T311"/>
  <c r="J315"/>
  <c r="X314"/>
  <c r="E312"/>
  <c r="F312"/>
  <c r="S312" s="1"/>
  <c r="G312"/>
  <c r="H311"/>
  <c r="K313" i="1"/>
  <c r="L309"/>
  <c r="V309" s="1"/>
  <c r="W309" s="1"/>
  <c r="G313"/>
  <c r="H313" s="1"/>
  <c r="T312"/>
  <c r="U312" s="1"/>
  <c r="S313"/>
  <c r="U312" i="2" l="1"/>
  <c r="W311"/>
  <c r="J315" i="1"/>
  <c r="X314"/>
  <c r="K312" i="2"/>
  <c r="L312" s="1"/>
  <c r="V312" s="1"/>
  <c r="T312"/>
  <c r="J316"/>
  <c r="X315"/>
  <c r="E313"/>
  <c r="F313"/>
  <c r="S313" s="1"/>
  <c r="G313"/>
  <c r="H312"/>
  <c r="K314" i="1"/>
  <c r="L310"/>
  <c r="V310" s="1"/>
  <c r="W310" s="1"/>
  <c r="G314"/>
  <c r="H314" s="1"/>
  <c r="T313"/>
  <c r="U313" s="1"/>
  <c r="S314"/>
  <c r="W312" i="2" l="1"/>
  <c r="J316" i="1"/>
  <c r="X315"/>
  <c r="J317" i="2"/>
  <c r="X316"/>
  <c r="K313"/>
  <c r="L313" s="1"/>
  <c r="V313" s="1"/>
  <c r="T313"/>
  <c r="U313" s="1"/>
  <c r="E314"/>
  <c r="F314"/>
  <c r="S314" s="1"/>
  <c r="G314"/>
  <c r="H313"/>
  <c r="L311" i="1"/>
  <c r="V311" s="1"/>
  <c r="W311" s="1"/>
  <c r="G315"/>
  <c r="H315" s="1"/>
  <c r="T314"/>
  <c r="U314" s="1"/>
  <c r="S315"/>
  <c r="K315" l="1"/>
  <c r="K316" s="1"/>
  <c r="W313" i="2"/>
  <c r="J317" i="1"/>
  <c r="X316"/>
  <c r="J318" i="2"/>
  <c r="X317"/>
  <c r="K314"/>
  <c r="L314" s="1"/>
  <c r="V314" s="1"/>
  <c r="T314"/>
  <c r="U314" s="1"/>
  <c r="E315"/>
  <c r="F315"/>
  <c r="S315" s="1"/>
  <c r="G315"/>
  <c r="H314"/>
  <c r="L312" i="1"/>
  <c r="V312" s="1"/>
  <c r="W312" s="1"/>
  <c r="G316"/>
  <c r="H316" s="1"/>
  <c r="T315"/>
  <c r="U315" s="1"/>
  <c r="S316"/>
  <c r="U315" i="2" l="1"/>
  <c r="W314"/>
  <c r="J318" i="1"/>
  <c r="X317"/>
  <c r="K315" i="2"/>
  <c r="L315" s="1"/>
  <c r="V315" s="1"/>
  <c r="T315"/>
  <c r="J319"/>
  <c r="X318"/>
  <c r="F316"/>
  <c r="S316" s="1"/>
  <c r="E316"/>
  <c r="G316"/>
  <c r="H315"/>
  <c r="K317" i="1"/>
  <c r="L313"/>
  <c r="V313" s="1"/>
  <c r="W313" s="1"/>
  <c r="G317"/>
  <c r="H317" s="1"/>
  <c r="T316"/>
  <c r="U316" s="1"/>
  <c r="S317"/>
  <c r="U316" i="2" l="1"/>
  <c r="U317" i="1"/>
  <c r="W315" i="2"/>
  <c r="J319" i="1"/>
  <c r="X318"/>
  <c r="K316" i="2"/>
  <c r="T316"/>
  <c r="J320"/>
  <c r="X319"/>
  <c r="F317"/>
  <c r="S317" s="1"/>
  <c r="U317" s="1"/>
  <c r="E317"/>
  <c r="G317"/>
  <c r="T317" s="1"/>
  <c r="H316"/>
  <c r="L314" i="1"/>
  <c r="V314" s="1"/>
  <c r="W314" s="1"/>
  <c r="G318"/>
  <c r="H318" s="1"/>
  <c r="T317"/>
  <c r="S318"/>
  <c r="J320" l="1"/>
  <c r="X319"/>
  <c r="K318"/>
  <c r="K319" s="1"/>
  <c r="K317" i="2"/>
  <c r="L317" s="1"/>
  <c r="J321"/>
  <c r="X320"/>
  <c r="L316"/>
  <c r="V316" s="1"/>
  <c r="W316" s="1"/>
  <c r="F318"/>
  <c r="S318" s="1"/>
  <c r="E318"/>
  <c r="G318"/>
  <c r="T318" s="1"/>
  <c r="H317"/>
  <c r="L315" i="1"/>
  <c r="V315" s="1"/>
  <c r="W315" s="1"/>
  <c r="G319"/>
  <c r="H319" s="1"/>
  <c r="T318"/>
  <c r="U318" s="1"/>
  <c r="S319"/>
  <c r="U318" i="2" l="1"/>
  <c r="U319" i="1"/>
  <c r="J321"/>
  <c r="X320"/>
  <c r="K318" i="2"/>
  <c r="J322"/>
  <c r="X321"/>
  <c r="V317"/>
  <c r="W317" s="1"/>
  <c r="E319"/>
  <c r="F319"/>
  <c r="S319" s="1"/>
  <c r="U319" s="1"/>
  <c r="G319"/>
  <c r="T319" s="1"/>
  <c r="H318"/>
  <c r="L316" i="1"/>
  <c r="V316" s="1"/>
  <c r="W316" s="1"/>
  <c r="G320"/>
  <c r="H320" s="1"/>
  <c r="T319"/>
  <c r="S320"/>
  <c r="K319" i="2" l="1"/>
  <c r="L319" s="1"/>
  <c r="J322" i="1"/>
  <c r="X321"/>
  <c r="K320"/>
  <c r="K321" s="1"/>
  <c r="L318" i="2"/>
  <c r="V318" s="1"/>
  <c r="W318" s="1"/>
  <c r="J323"/>
  <c r="X322"/>
  <c r="E320"/>
  <c r="F320"/>
  <c r="S320" s="1"/>
  <c r="G320"/>
  <c r="H319"/>
  <c r="L317" i="1"/>
  <c r="V317" s="1"/>
  <c r="W317" s="1"/>
  <c r="G321"/>
  <c r="H321" s="1"/>
  <c r="T320"/>
  <c r="U320" s="1"/>
  <c r="S321"/>
  <c r="W319" i="2" l="1"/>
  <c r="J323" i="1"/>
  <c r="X322"/>
  <c r="V319" i="2"/>
  <c r="J324"/>
  <c r="X323"/>
  <c r="K320"/>
  <c r="T320"/>
  <c r="U320" s="1"/>
  <c r="E321"/>
  <c r="F321"/>
  <c r="S321" s="1"/>
  <c r="G321"/>
  <c r="T321" s="1"/>
  <c r="H320"/>
  <c r="L318" i="1"/>
  <c r="V318" s="1"/>
  <c r="W318" s="1"/>
  <c r="G322"/>
  <c r="H322" s="1"/>
  <c r="T321"/>
  <c r="U321" s="1"/>
  <c r="S322"/>
  <c r="U321" i="2" l="1"/>
  <c r="J324" i="1"/>
  <c r="X323"/>
  <c r="K321" i="2"/>
  <c r="L321" s="1"/>
  <c r="K322" i="1"/>
  <c r="J325" i="2"/>
  <c r="X324"/>
  <c r="L320"/>
  <c r="V320" s="1"/>
  <c r="W320" s="1"/>
  <c r="F322"/>
  <c r="S322" s="1"/>
  <c r="E322"/>
  <c r="G322"/>
  <c r="H321"/>
  <c r="L319" i="1"/>
  <c r="V319" s="1"/>
  <c r="W319" s="1"/>
  <c r="G323"/>
  <c r="H323" s="1"/>
  <c r="T322"/>
  <c r="U322" s="1"/>
  <c r="S323"/>
  <c r="K323" l="1"/>
  <c r="U322" i="2"/>
  <c r="J325" i="1"/>
  <c r="X324"/>
  <c r="J326" i="2"/>
  <c r="X325"/>
  <c r="K322"/>
  <c r="T322"/>
  <c r="V321"/>
  <c r="W321" s="1"/>
  <c r="F323"/>
  <c r="S323" s="1"/>
  <c r="U323" s="1"/>
  <c r="E323"/>
  <c r="G323"/>
  <c r="T323" s="1"/>
  <c r="H322"/>
  <c r="L320" i="1"/>
  <c r="V320" s="1"/>
  <c r="W320" s="1"/>
  <c r="G324"/>
  <c r="H324" s="1"/>
  <c r="T323"/>
  <c r="U323" s="1"/>
  <c r="S324"/>
  <c r="K324" l="1"/>
  <c r="J326"/>
  <c r="X325"/>
  <c r="K323" i="2"/>
  <c r="L323" s="1"/>
  <c r="J327"/>
  <c r="X326"/>
  <c r="L322"/>
  <c r="V322" s="1"/>
  <c r="W322" s="1"/>
  <c r="F324"/>
  <c r="S324" s="1"/>
  <c r="E324"/>
  <c r="G324"/>
  <c r="H323"/>
  <c r="L321" i="1"/>
  <c r="V321" s="1"/>
  <c r="W321" s="1"/>
  <c r="G325"/>
  <c r="H325" s="1"/>
  <c r="T324"/>
  <c r="U324" s="1"/>
  <c r="S325"/>
  <c r="U324" i="2" l="1"/>
  <c r="W323"/>
  <c r="J327" i="1"/>
  <c r="X326"/>
  <c r="K325"/>
  <c r="K326" s="1"/>
  <c r="J328" i="2"/>
  <c r="X327"/>
  <c r="V323"/>
  <c r="K324"/>
  <c r="L324" s="1"/>
  <c r="V324" s="1"/>
  <c r="T324"/>
  <c r="F325"/>
  <c r="S325" s="1"/>
  <c r="U325" s="1"/>
  <c r="E325"/>
  <c r="G325"/>
  <c r="T325" s="1"/>
  <c r="H324"/>
  <c r="L322" i="1"/>
  <c r="V322" s="1"/>
  <c r="W322" s="1"/>
  <c r="G326"/>
  <c r="H326" s="1"/>
  <c r="T325"/>
  <c r="U325" s="1"/>
  <c r="S326"/>
  <c r="W324" i="2" l="1"/>
  <c r="U326" i="1"/>
  <c r="J328"/>
  <c r="X327"/>
  <c r="K325" i="2"/>
  <c r="L325" s="1"/>
  <c r="V325" s="1"/>
  <c r="J329"/>
  <c r="X328"/>
  <c r="E326"/>
  <c r="F326"/>
  <c r="S326" s="1"/>
  <c r="G326"/>
  <c r="T326" s="1"/>
  <c r="H325"/>
  <c r="K327" i="1"/>
  <c r="L323"/>
  <c r="V323" s="1"/>
  <c r="W323" s="1"/>
  <c r="G327"/>
  <c r="H327" s="1"/>
  <c r="T326"/>
  <c r="S327"/>
  <c r="U326" i="2" l="1"/>
  <c r="U327" i="1"/>
  <c r="W325" i="2"/>
  <c r="J329" i="1"/>
  <c r="X328"/>
  <c r="J330" i="2"/>
  <c r="X329"/>
  <c r="K326"/>
  <c r="L326" s="1"/>
  <c r="V326" s="1"/>
  <c r="F327"/>
  <c r="S327" s="1"/>
  <c r="E327"/>
  <c r="G327"/>
  <c r="H326"/>
  <c r="L324" i="1"/>
  <c r="V324" s="1"/>
  <c r="W324" s="1"/>
  <c r="G328"/>
  <c r="H328" s="1"/>
  <c r="T327"/>
  <c r="S328"/>
  <c r="W326" i="2" l="1"/>
  <c r="J330" i="1"/>
  <c r="X329"/>
  <c r="K328"/>
  <c r="K329" s="1"/>
  <c r="J331" i="2"/>
  <c r="X330"/>
  <c r="K327"/>
  <c r="T327"/>
  <c r="U327" s="1"/>
  <c r="F328"/>
  <c r="S328" s="1"/>
  <c r="U328" s="1"/>
  <c r="E328"/>
  <c r="G328"/>
  <c r="T328" s="1"/>
  <c r="H327"/>
  <c r="L325" i="1"/>
  <c r="V325" s="1"/>
  <c r="W325" s="1"/>
  <c r="G329"/>
  <c r="H329" s="1"/>
  <c r="T328"/>
  <c r="U328" s="1"/>
  <c r="S329"/>
  <c r="W327" i="2" l="1"/>
  <c r="J331" i="1"/>
  <c r="X330"/>
  <c r="K328" i="2"/>
  <c r="L328" s="1"/>
  <c r="L327"/>
  <c r="V327" s="1"/>
  <c r="J332"/>
  <c r="X331"/>
  <c r="E329"/>
  <c r="F329"/>
  <c r="S329" s="1"/>
  <c r="U329" s="1"/>
  <c r="G329"/>
  <c r="T329" s="1"/>
  <c r="H328"/>
  <c r="L326" i="1"/>
  <c r="V326" s="1"/>
  <c r="W326" s="1"/>
  <c r="G330"/>
  <c r="H330" s="1"/>
  <c r="T329"/>
  <c r="U329" s="1"/>
  <c r="S330"/>
  <c r="J332" l="1"/>
  <c r="X331"/>
  <c r="K329" i="2"/>
  <c r="L329" s="1"/>
  <c r="V329" s="1"/>
  <c r="J333"/>
  <c r="X332"/>
  <c r="V328"/>
  <c r="W328" s="1"/>
  <c r="F330"/>
  <c r="S330" s="1"/>
  <c r="E330"/>
  <c r="G330"/>
  <c r="H329"/>
  <c r="K330" i="1"/>
  <c r="L327"/>
  <c r="V327" s="1"/>
  <c r="W327" s="1"/>
  <c r="G331"/>
  <c r="H331" s="1"/>
  <c r="T330"/>
  <c r="U330" s="1"/>
  <c r="S331"/>
  <c r="K331" l="1"/>
  <c r="W329" i="2"/>
  <c r="J333" i="1"/>
  <c r="X332"/>
  <c r="J334" i="2"/>
  <c r="X333"/>
  <c r="K330"/>
  <c r="L330" s="1"/>
  <c r="V330" s="1"/>
  <c r="T330"/>
  <c r="U330" s="1"/>
  <c r="E331"/>
  <c r="F331"/>
  <c r="S331" s="1"/>
  <c r="G331"/>
  <c r="T331" s="1"/>
  <c r="H330"/>
  <c r="L328" i="1"/>
  <c r="V328" s="1"/>
  <c r="W328" s="1"/>
  <c r="G332"/>
  <c r="H332" s="1"/>
  <c r="T331"/>
  <c r="U331" s="1"/>
  <c r="S332"/>
  <c r="U331" i="2" l="1"/>
  <c r="U332" i="1"/>
  <c r="W330" i="2"/>
  <c r="J334" i="1"/>
  <c r="X333"/>
  <c r="K332"/>
  <c r="K333" s="1"/>
  <c r="J335" i="2"/>
  <c r="X334"/>
  <c r="K331"/>
  <c r="L331" s="1"/>
  <c r="V331" s="1"/>
  <c r="E332"/>
  <c r="F332"/>
  <c r="S332" s="1"/>
  <c r="G332"/>
  <c r="H331"/>
  <c r="L329" i="1"/>
  <c r="V329" s="1"/>
  <c r="W329" s="1"/>
  <c r="G333"/>
  <c r="H333" s="1"/>
  <c r="T332"/>
  <c r="S333"/>
  <c r="U333" l="1"/>
  <c r="W331" i="2"/>
  <c r="J335" i="1"/>
  <c r="X334"/>
  <c r="J336" i="2"/>
  <c r="X335"/>
  <c r="K332"/>
  <c r="L332" s="1"/>
  <c r="V332" s="1"/>
  <c r="T332"/>
  <c r="U332" s="1"/>
  <c r="E333"/>
  <c r="F333"/>
  <c r="S333" s="1"/>
  <c r="U333" s="1"/>
  <c r="G333"/>
  <c r="T333" s="1"/>
  <c r="H332"/>
  <c r="L330" i="1"/>
  <c r="V330" s="1"/>
  <c r="W330" s="1"/>
  <c r="G334"/>
  <c r="H334" s="1"/>
  <c r="T333"/>
  <c r="S334"/>
  <c r="U334" l="1"/>
  <c r="W332" i="2"/>
  <c r="J336" i="1"/>
  <c r="X335"/>
  <c r="K334"/>
  <c r="J337" i="2"/>
  <c r="X336"/>
  <c r="K333"/>
  <c r="L333" s="1"/>
  <c r="V333" s="1"/>
  <c r="F334"/>
  <c r="S334" s="1"/>
  <c r="E334"/>
  <c r="G334"/>
  <c r="H333"/>
  <c r="L331" i="1"/>
  <c r="V331" s="1"/>
  <c r="W331" s="1"/>
  <c r="G335"/>
  <c r="H335" s="1"/>
  <c r="T334"/>
  <c r="S335"/>
  <c r="W333" i="2" l="1"/>
  <c r="J337" i="1"/>
  <c r="X336"/>
  <c r="K335"/>
  <c r="J338" i="2"/>
  <c r="X337"/>
  <c r="K334"/>
  <c r="T334"/>
  <c r="U334" s="1"/>
  <c r="F335"/>
  <c r="S335" s="1"/>
  <c r="U335" s="1"/>
  <c r="E335"/>
  <c r="G335"/>
  <c r="T335" s="1"/>
  <c r="H334"/>
  <c r="L332" i="1"/>
  <c r="V332" s="1"/>
  <c r="W332" s="1"/>
  <c r="G336"/>
  <c r="H336" s="1"/>
  <c r="T335"/>
  <c r="U335" s="1"/>
  <c r="S336"/>
  <c r="J338" l="1"/>
  <c r="X337"/>
  <c r="K335" i="2"/>
  <c r="L335" s="1"/>
  <c r="K336" i="1"/>
  <c r="J339" i="2"/>
  <c r="X338"/>
  <c r="L334"/>
  <c r="V334" s="1"/>
  <c r="W334" s="1"/>
  <c r="F336"/>
  <c r="S336" s="1"/>
  <c r="E336"/>
  <c r="G336"/>
  <c r="H335"/>
  <c r="L333" i="1"/>
  <c r="V333" s="1"/>
  <c r="W333" s="1"/>
  <c r="G337"/>
  <c r="H337" s="1"/>
  <c r="T336"/>
  <c r="U336" s="1"/>
  <c r="S337"/>
  <c r="U336" i="2" l="1"/>
  <c r="J339" i="1"/>
  <c r="X338"/>
  <c r="K337"/>
  <c r="K338" s="1"/>
  <c r="J340" i="2"/>
  <c r="X339"/>
  <c r="K336"/>
  <c r="L336" s="1"/>
  <c r="V336" s="1"/>
  <c r="T336"/>
  <c r="V335"/>
  <c r="W335" s="1"/>
  <c r="F337"/>
  <c r="S337" s="1"/>
  <c r="E337"/>
  <c r="G337"/>
  <c r="H336"/>
  <c r="L334" i="1"/>
  <c r="V334" s="1"/>
  <c r="W334" s="1"/>
  <c r="G338"/>
  <c r="H338" s="1"/>
  <c r="T337"/>
  <c r="U337" s="1"/>
  <c r="S338"/>
  <c r="U337" i="2" l="1"/>
  <c r="W336"/>
  <c r="J340" i="1"/>
  <c r="X339"/>
  <c r="K337" i="2"/>
  <c r="L337" s="1"/>
  <c r="V337" s="1"/>
  <c r="T337"/>
  <c r="J341"/>
  <c r="X340"/>
  <c r="F338"/>
  <c r="S338" s="1"/>
  <c r="U338" s="1"/>
  <c r="E338"/>
  <c r="G338"/>
  <c r="T338" s="1"/>
  <c r="H337"/>
  <c r="K339" i="1"/>
  <c r="L335"/>
  <c r="V335" s="1"/>
  <c r="W335" s="1"/>
  <c r="G339"/>
  <c r="H339" s="1"/>
  <c r="T338"/>
  <c r="U338" s="1"/>
  <c r="S339"/>
  <c r="W337" i="2" l="1"/>
  <c r="U339" i="1"/>
  <c r="J341"/>
  <c r="X340"/>
  <c r="K338" i="2"/>
  <c r="L338" s="1"/>
  <c r="V338" s="1"/>
  <c r="J342"/>
  <c r="X341"/>
  <c r="F339"/>
  <c r="S339" s="1"/>
  <c r="E339"/>
  <c r="G339"/>
  <c r="H338"/>
  <c r="L336" i="1"/>
  <c r="V336" s="1"/>
  <c r="W336" s="1"/>
  <c r="G340"/>
  <c r="H340" s="1"/>
  <c r="T339"/>
  <c r="S340"/>
  <c r="W338" i="2" l="1"/>
  <c r="J342" i="1"/>
  <c r="X341"/>
  <c r="K340"/>
  <c r="J343" i="2"/>
  <c r="X342"/>
  <c r="K339"/>
  <c r="L339" s="1"/>
  <c r="V339" s="1"/>
  <c r="T339"/>
  <c r="U339" s="1"/>
  <c r="F340"/>
  <c r="S340" s="1"/>
  <c r="U340" s="1"/>
  <c r="E340"/>
  <c r="G340"/>
  <c r="T340" s="1"/>
  <c r="H339"/>
  <c r="L337" i="1"/>
  <c r="V337" s="1"/>
  <c r="W337" s="1"/>
  <c r="G341"/>
  <c r="H341" s="1"/>
  <c r="T340"/>
  <c r="U340" s="1"/>
  <c r="S341"/>
  <c r="W339" i="2" l="1"/>
  <c r="U341" i="1"/>
  <c r="J343"/>
  <c r="X342"/>
  <c r="J344" i="2"/>
  <c r="X343"/>
  <c r="K340"/>
  <c r="L340" s="1"/>
  <c r="V340" s="1"/>
  <c r="F341"/>
  <c r="S341" s="1"/>
  <c r="E341"/>
  <c r="G341"/>
  <c r="T341" s="1"/>
  <c r="H340"/>
  <c r="K341" i="1"/>
  <c r="K342" s="1"/>
  <c r="L338"/>
  <c r="V338" s="1"/>
  <c r="W338" s="1"/>
  <c r="G342"/>
  <c r="H342" s="1"/>
  <c r="T341"/>
  <c r="S342"/>
  <c r="U341" i="2" l="1"/>
  <c r="W340"/>
  <c r="U342" i="1"/>
  <c r="J344"/>
  <c r="X343"/>
  <c r="J345" i="2"/>
  <c r="X344"/>
  <c r="K341"/>
  <c r="L341" s="1"/>
  <c r="V341" s="1"/>
  <c r="F342"/>
  <c r="S342" s="1"/>
  <c r="E342"/>
  <c r="G342"/>
  <c r="H341"/>
  <c r="K343" i="1"/>
  <c r="L339"/>
  <c r="V339" s="1"/>
  <c r="W339" s="1"/>
  <c r="G343"/>
  <c r="H343" s="1"/>
  <c r="T342"/>
  <c r="S343"/>
  <c r="U343" l="1"/>
  <c r="W341" i="2"/>
  <c r="J345" i="1"/>
  <c r="X344"/>
  <c r="J346" i="2"/>
  <c r="X345"/>
  <c r="K342"/>
  <c r="T342"/>
  <c r="U342" s="1"/>
  <c r="E343"/>
  <c r="F343"/>
  <c r="S343" s="1"/>
  <c r="G343"/>
  <c r="T343" s="1"/>
  <c r="H342"/>
  <c r="L340" i="1"/>
  <c r="V340" s="1"/>
  <c r="W340" s="1"/>
  <c r="G344"/>
  <c r="H344" s="1"/>
  <c r="T343"/>
  <c r="S344"/>
  <c r="U343" i="2" l="1"/>
  <c r="K344" i="1"/>
  <c r="U344"/>
  <c r="K343" i="2"/>
  <c r="L343" s="1"/>
  <c r="J346" i="1"/>
  <c r="X345"/>
  <c r="J347" i="2"/>
  <c r="X346"/>
  <c r="L342"/>
  <c r="V342" s="1"/>
  <c r="W342" s="1"/>
  <c r="E344"/>
  <c r="F344"/>
  <c r="S344" s="1"/>
  <c r="G344"/>
  <c r="H343"/>
  <c r="L341" i="1"/>
  <c r="V341" s="1"/>
  <c r="W341" s="1"/>
  <c r="G345"/>
  <c r="H345" s="1"/>
  <c r="T344"/>
  <c r="S345"/>
  <c r="U344" i="2" l="1"/>
  <c r="W343"/>
  <c r="J347" i="1"/>
  <c r="X346"/>
  <c r="K345"/>
  <c r="K346" s="1"/>
  <c r="J348" i="2"/>
  <c r="X347"/>
  <c r="V343"/>
  <c r="K344"/>
  <c r="L344" s="1"/>
  <c r="V344" s="1"/>
  <c r="T344"/>
  <c r="E345"/>
  <c r="F345"/>
  <c r="S345" s="1"/>
  <c r="G345"/>
  <c r="H344"/>
  <c r="L342" i="1"/>
  <c r="V342" s="1"/>
  <c r="W342" s="1"/>
  <c r="G346"/>
  <c r="H346" s="1"/>
  <c r="T345"/>
  <c r="U345" s="1"/>
  <c r="S346"/>
  <c r="U345" i="2" l="1"/>
  <c r="W344"/>
  <c r="U346" i="1"/>
  <c r="J348"/>
  <c r="X347"/>
  <c r="K345" i="2"/>
  <c r="L345" s="1"/>
  <c r="V345" s="1"/>
  <c r="T345"/>
  <c r="J349"/>
  <c r="X348"/>
  <c r="E346"/>
  <c r="F346"/>
  <c r="S346" s="1"/>
  <c r="G346"/>
  <c r="H345"/>
  <c r="L343" i="1"/>
  <c r="V343" s="1"/>
  <c r="W343" s="1"/>
  <c r="G347"/>
  <c r="H347" s="1"/>
  <c r="T346"/>
  <c r="S347"/>
  <c r="W345" i="2" l="1"/>
  <c r="J349" i="1"/>
  <c r="X348"/>
  <c r="K347"/>
  <c r="J350" i="2"/>
  <c r="X349"/>
  <c r="K346"/>
  <c r="L346" s="1"/>
  <c r="V346" s="1"/>
  <c r="T346"/>
  <c r="U346" s="1"/>
  <c r="E347"/>
  <c r="F347"/>
  <c r="S347" s="1"/>
  <c r="G347"/>
  <c r="H346"/>
  <c r="L344" i="1"/>
  <c r="V344" s="1"/>
  <c r="W344" s="1"/>
  <c r="G348"/>
  <c r="H348" s="1"/>
  <c r="T347"/>
  <c r="U347" s="1"/>
  <c r="S348"/>
  <c r="U347" i="2" l="1"/>
  <c r="W346"/>
  <c r="J350" i="1"/>
  <c r="X349"/>
  <c r="K348"/>
  <c r="K347" i="2"/>
  <c r="L347" s="1"/>
  <c r="V347" s="1"/>
  <c r="T347"/>
  <c r="J351"/>
  <c r="X350"/>
  <c r="E348"/>
  <c r="F348"/>
  <c r="S348" s="1"/>
  <c r="G348"/>
  <c r="H347"/>
  <c r="L345" i="1"/>
  <c r="V345" s="1"/>
  <c r="W345" s="1"/>
  <c r="G349"/>
  <c r="H349" s="1"/>
  <c r="T348"/>
  <c r="U348" s="1"/>
  <c r="S349"/>
  <c r="W347" i="2" l="1"/>
  <c r="J351" i="1"/>
  <c r="X350"/>
  <c r="J352" i="2"/>
  <c r="X351"/>
  <c r="K348"/>
  <c r="L348" s="1"/>
  <c r="V348" s="1"/>
  <c r="T348"/>
  <c r="U348" s="1"/>
  <c r="E349"/>
  <c r="F349"/>
  <c r="S349" s="1"/>
  <c r="G349"/>
  <c r="H348"/>
  <c r="K349" i="1"/>
  <c r="L346"/>
  <c r="V346" s="1"/>
  <c r="W346" s="1"/>
  <c r="G350"/>
  <c r="H350" s="1"/>
  <c r="T349"/>
  <c r="U349" s="1"/>
  <c r="S350"/>
  <c r="W348" i="2" l="1"/>
  <c r="J352" i="1"/>
  <c r="X351"/>
  <c r="K350"/>
  <c r="K351" s="1"/>
  <c r="J353" i="2"/>
  <c r="X352"/>
  <c r="K349"/>
  <c r="L349" s="1"/>
  <c r="V349" s="1"/>
  <c r="T349"/>
  <c r="U349" s="1"/>
  <c r="E350"/>
  <c r="F350"/>
  <c r="S350" s="1"/>
  <c r="G350"/>
  <c r="H349"/>
  <c r="L347" i="1"/>
  <c r="V347" s="1"/>
  <c r="W347" s="1"/>
  <c r="G351"/>
  <c r="H351" s="1"/>
  <c r="T350"/>
  <c r="U350" s="1"/>
  <c r="S351"/>
  <c r="U350" i="2" l="1"/>
  <c r="W349"/>
  <c r="U351" i="1"/>
  <c r="J353"/>
  <c r="X352"/>
  <c r="K350" i="2"/>
  <c r="L350" s="1"/>
  <c r="V350" s="1"/>
  <c r="T350"/>
  <c r="J354"/>
  <c r="X353"/>
  <c r="E351"/>
  <c r="F351"/>
  <c r="S351" s="1"/>
  <c r="G351"/>
  <c r="H350"/>
  <c r="L348" i="1"/>
  <c r="V348" s="1"/>
  <c r="W348" s="1"/>
  <c r="G352"/>
  <c r="H352" s="1"/>
  <c r="T351"/>
  <c r="S352"/>
  <c r="U351" i="2" l="1"/>
  <c r="W350"/>
  <c r="J354" i="1"/>
  <c r="X353"/>
  <c r="K352"/>
  <c r="K353" s="1"/>
  <c r="K351" i="2"/>
  <c r="L351" s="1"/>
  <c r="V351" s="1"/>
  <c r="T351"/>
  <c r="J355"/>
  <c r="X354"/>
  <c r="E352"/>
  <c r="F352"/>
  <c r="S352" s="1"/>
  <c r="U352" s="1"/>
  <c r="G352"/>
  <c r="T352" s="1"/>
  <c r="H351"/>
  <c r="L349" i="1"/>
  <c r="V349" s="1"/>
  <c r="W349" s="1"/>
  <c r="G353"/>
  <c r="H353" s="1"/>
  <c r="T352"/>
  <c r="U352" s="1"/>
  <c r="S353"/>
  <c r="U353" l="1"/>
  <c r="W351" i="2"/>
  <c r="J355" i="1"/>
  <c r="X354"/>
  <c r="J356" i="2"/>
  <c r="X355"/>
  <c r="K352"/>
  <c r="L352" s="1"/>
  <c r="V352" s="1"/>
  <c r="E353"/>
  <c r="F353"/>
  <c r="S353" s="1"/>
  <c r="G353"/>
  <c r="H352"/>
  <c r="K354" i="1"/>
  <c r="L350"/>
  <c r="V350" s="1"/>
  <c r="W350" s="1"/>
  <c r="G354"/>
  <c r="H354" s="1"/>
  <c r="T353"/>
  <c r="S354"/>
  <c r="U354" l="1"/>
  <c r="W352" i="2"/>
  <c r="J356" i="1"/>
  <c r="X355"/>
  <c r="J357" i="2"/>
  <c r="X356"/>
  <c r="K353"/>
  <c r="L353" s="1"/>
  <c r="V353" s="1"/>
  <c r="T353"/>
  <c r="U353" s="1"/>
  <c r="E354"/>
  <c r="F354"/>
  <c r="S354" s="1"/>
  <c r="G354"/>
  <c r="H353"/>
  <c r="L351" i="1"/>
  <c r="V351" s="1"/>
  <c r="W351" s="1"/>
  <c r="G355"/>
  <c r="H355" s="1"/>
  <c r="T354"/>
  <c r="S355"/>
  <c r="U354" i="2" l="1"/>
  <c r="W353"/>
  <c r="J357" i="1"/>
  <c r="X356"/>
  <c r="K355"/>
  <c r="K354" i="2"/>
  <c r="L354" s="1"/>
  <c r="V354" s="1"/>
  <c r="T354"/>
  <c r="J358"/>
  <c r="X357"/>
  <c r="E355"/>
  <c r="F355"/>
  <c r="S355" s="1"/>
  <c r="G355"/>
  <c r="H354"/>
  <c r="L352" i="1"/>
  <c r="V352" s="1"/>
  <c r="W352" s="1"/>
  <c r="G356"/>
  <c r="H356" s="1"/>
  <c r="T355"/>
  <c r="U355" s="1"/>
  <c r="S356"/>
  <c r="U355" i="2" l="1"/>
  <c r="W354"/>
  <c r="J358" i="1"/>
  <c r="X357"/>
  <c r="K356"/>
  <c r="K357" s="1"/>
  <c r="K355" i="2"/>
  <c r="L355" s="1"/>
  <c r="V355" s="1"/>
  <c r="T355"/>
  <c r="J359"/>
  <c r="X358"/>
  <c r="E356"/>
  <c r="F356"/>
  <c r="S356" s="1"/>
  <c r="G356"/>
  <c r="H355"/>
  <c r="L353" i="1"/>
  <c r="V353" s="1"/>
  <c r="W353" s="1"/>
  <c r="G357"/>
  <c r="H357" s="1"/>
  <c r="T356"/>
  <c r="U356" s="1"/>
  <c r="S357"/>
  <c r="U356" i="2" l="1"/>
  <c r="W355"/>
  <c r="J359" i="1"/>
  <c r="X358"/>
  <c r="K356" i="2"/>
  <c r="L356" s="1"/>
  <c r="V356" s="1"/>
  <c r="T356"/>
  <c r="J360"/>
  <c r="X359"/>
  <c r="E357"/>
  <c r="F357"/>
  <c r="S357" s="1"/>
  <c r="G357"/>
  <c r="H356"/>
  <c r="K358" i="1"/>
  <c r="L354"/>
  <c r="V354" s="1"/>
  <c r="W354" s="1"/>
  <c r="G358"/>
  <c r="H358" s="1"/>
  <c r="T357"/>
  <c r="U357" s="1"/>
  <c r="S358"/>
  <c r="U358" l="1"/>
  <c r="W356" i="2"/>
  <c r="J360" i="1"/>
  <c r="X359"/>
  <c r="J361" i="2"/>
  <c r="X360"/>
  <c r="K357"/>
  <c r="L357" s="1"/>
  <c r="V357" s="1"/>
  <c r="T357"/>
  <c r="U357" s="1"/>
  <c r="E358"/>
  <c r="F358"/>
  <c r="S358" s="1"/>
  <c r="G358"/>
  <c r="H357"/>
  <c r="L355" i="1"/>
  <c r="V355" s="1"/>
  <c r="W355" s="1"/>
  <c r="G359"/>
  <c r="H359" s="1"/>
  <c r="T358"/>
  <c r="S359"/>
  <c r="W357" i="2" l="1"/>
  <c r="J361" i="1"/>
  <c r="X360"/>
  <c r="K359"/>
  <c r="J362" i="2"/>
  <c r="X361"/>
  <c r="K358"/>
  <c r="L358" s="1"/>
  <c r="V358" s="1"/>
  <c r="T358"/>
  <c r="U358" s="1"/>
  <c r="E359"/>
  <c r="F359"/>
  <c r="S359" s="1"/>
  <c r="G359"/>
  <c r="H358"/>
  <c r="L356" i="1"/>
  <c r="V356" s="1"/>
  <c r="W356" s="1"/>
  <c r="G360"/>
  <c r="H360" s="1"/>
  <c r="T359"/>
  <c r="U359" s="1"/>
  <c r="S360"/>
  <c r="W358" i="2" l="1"/>
  <c r="U359"/>
  <c r="J362" i="1"/>
  <c r="X361"/>
  <c r="K359" i="2"/>
  <c r="L359" s="1"/>
  <c r="V359" s="1"/>
  <c r="T359"/>
  <c r="J363"/>
  <c r="X362"/>
  <c r="E360"/>
  <c r="F360"/>
  <c r="S360" s="1"/>
  <c r="G360"/>
  <c r="H359"/>
  <c r="K360" i="1"/>
  <c r="K361" s="1"/>
  <c r="L357"/>
  <c r="V357" s="1"/>
  <c r="W357" s="1"/>
  <c r="G361"/>
  <c r="H361" s="1"/>
  <c r="T360"/>
  <c r="U360" s="1"/>
  <c r="S361"/>
  <c r="U360" i="2" l="1"/>
  <c r="W359"/>
  <c r="U361" i="1"/>
  <c r="J363"/>
  <c r="X362"/>
  <c r="K360" i="2"/>
  <c r="L360" s="1"/>
  <c r="V360" s="1"/>
  <c r="T360"/>
  <c r="J364"/>
  <c r="X363"/>
  <c r="E361"/>
  <c r="F361"/>
  <c r="S361" s="1"/>
  <c r="G361"/>
  <c r="H360"/>
  <c r="L358" i="1"/>
  <c r="V358" s="1"/>
  <c r="W358" s="1"/>
  <c r="G362"/>
  <c r="H362" s="1"/>
  <c r="T361"/>
  <c r="S362"/>
  <c r="W360" i="2" l="1"/>
  <c r="J364" i="1"/>
  <c r="X363"/>
  <c r="K362"/>
  <c r="K363" s="1"/>
  <c r="J365" i="2"/>
  <c r="X364"/>
  <c r="K361"/>
  <c r="L361" s="1"/>
  <c r="V361" s="1"/>
  <c r="T361"/>
  <c r="U361" s="1"/>
  <c r="E362"/>
  <c r="F362"/>
  <c r="S362" s="1"/>
  <c r="G362"/>
  <c r="H361"/>
  <c r="L359" i="1"/>
  <c r="V359" s="1"/>
  <c r="W359" s="1"/>
  <c r="G363"/>
  <c r="H363" s="1"/>
  <c r="T362"/>
  <c r="U362" s="1"/>
  <c r="S363"/>
  <c r="W361" i="2" l="1"/>
  <c r="U363" i="1"/>
  <c r="J365"/>
  <c r="X364"/>
  <c r="J366" i="2"/>
  <c r="X365"/>
  <c r="K362"/>
  <c r="L362" s="1"/>
  <c r="V362" s="1"/>
  <c r="T362"/>
  <c r="U362" s="1"/>
  <c r="F363"/>
  <c r="S363" s="1"/>
  <c r="E363"/>
  <c r="G363"/>
  <c r="H362"/>
  <c r="L360" i="1"/>
  <c r="V360" s="1"/>
  <c r="W360" s="1"/>
  <c r="G364"/>
  <c r="H364" s="1"/>
  <c r="T363"/>
  <c r="S364"/>
  <c r="U363" i="2" l="1"/>
  <c r="K364" i="1"/>
  <c r="K365" s="1"/>
  <c r="W362" i="2"/>
  <c r="J366" i="1"/>
  <c r="X365"/>
  <c r="K363" i="2"/>
  <c r="L363" s="1"/>
  <c r="V363" s="1"/>
  <c r="T363"/>
  <c r="J367"/>
  <c r="X366"/>
  <c r="F364"/>
  <c r="S364" s="1"/>
  <c r="E364"/>
  <c r="G364"/>
  <c r="H363"/>
  <c r="L361" i="1"/>
  <c r="V361" s="1"/>
  <c r="W361" s="1"/>
  <c r="G365"/>
  <c r="H365" s="1"/>
  <c r="T364"/>
  <c r="U364" s="1"/>
  <c r="S365"/>
  <c r="U364" i="2" l="1"/>
  <c r="U365" i="1"/>
  <c r="W363" i="2"/>
  <c r="J367" i="1"/>
  <c r="X366"/>
  <c r="K364" i="2"/>
  <c r="L364" s="1"/>
  <c r="V364" s="1"/>
  <c r="T364"/>
  <c r="J368"/>
  <c r="X367"/>
  <c r="E365"/>
  <c r="F365"/>
  <c r="S365" s="1"/>
  <c r="G365"/>
  <c r="H364"/>
  <c r="L362" i="1"/>
  <c r="V362" s="1"/>
  <c r="W362" s="1"/>
  <c r="G366"/>
  <c r="H366" s="1"/>
  <c r="T365"/>
  <c r="S366"/>
  <c r="W364" i="2" l="1"/>
  <c r="J368" i="1"/>
  <c r="X367"/>
  <c r="K366"/>
  <c r="J369" i="2"/>
  <c r="X368"/>
  <c r="K365"/>
  <c r="L365" s="1"/>
  <c r="V365" s="1"/>
  <c r="T365"/>
  <c r="U365" s="1"/>
  <c r="E366"/>
  <c r="F366"/>
  <c r="S366" s="1"/>
  <c r="G366"/>
  <c r="H365"/>
  <c r="L363" i="1"/>
  <c r="V363" s="1"/>
  <c r="W363" s="1"/>
  <c r="G367"/>
  <c r="H367" s="1"/>
  <c r="T366"/>
  <c r="U366" s="1"/>
  <c r="S367"/>
  <c r="W365" i="2" l="1"/>
  <c r="J369" i="1"/>
  <c r="X368"/>
  <c r="K367"/>
  <c r="J370" i="2"/>
  <c r="X369"/>
  <c r="K366"/>
  <c r="L366" s="1"/>
  <c r="V366" s="1"/>
  <c r="T366"/>
  <c r="U366" s="1"/>
  <c r="E367"/>
  <c r="F367"/>
  <c r="S367" s="1"/>
  <c r="G367"/>
  <c r="H366"/>
  <c r="L364" i="1"/>
  <c r="V364" s="1"/>
  <c r="W364" s="1"/>
  <c r="G368"/>
  <c r="H368" s="1"/>
  <c r="T367"/>
  <c r="U367" s="1"/>
  <c r="S368"/>
  <c r="W366" i="2" l="1"/>
  <c r="J370" i="1"/>
  <c r="X369"/>
  <c r="K368"/>
  <c r="K369" s="1"/>
  <c r="J371" i="2"/>
  <c r="X370"/>
  <c r="K367"/>
  <c r="L367" s="1"/>
  <c r="V367" s="1"/>
  <c r="T367"/>
  <c r="U367" s="1"/>
  <c r="E368"/>
  <c r="F368"/>
  <c r="S368" s="1"/>
  <c r="U368" s="1"/>
  <c r="G368"/>
  <c r="T368" s="1"/>
  <c r="H367"/>
  <c r="L365" i="1"/>
  <c r="V365" s="1"/>
  <c r="W365" s="1"/>
  <c r="G369"/>
  <c r="H369" s="1"/>
  <c r="T368"/>
  <c r="U368" s="1"/>
  <c r="S369"/>
  <c r="W367" i="2" l="1"/>
  <c r="U369" i="1"/>
  <c r="J371"/>
  <c r="X370"/>
  <c r="K368" i="2"/>
  <c r="L368" s="1"/>
  <c r="V368" s="1"/>
  <c r="J372"/>
  <c r="X371"/>
  <c r="E369"/>
  <c r="F369"/>
  <c r="S369" s="1"/>
  <c r="G369"/>
  <c r="H368"/>
  <c r="K370" i="1"/>
  <c r="L366"/>
  <c r="V366" s="1"/>
  <c r="W366" s="1"/>
  <c r="G370"/>
  <c r="H370" s="1"/>
  <c r="T369"/>
  <c r="S370"/>
  <c r="W368" i="2" l="1"/>
  <c r="U370" i="1"/>
  <c r="J372"/>
  <c r="X371"/>
  <c r="J373" i="2"/>
  <c r="X372"/>
  <c r="K369"/>
  <c r="L369" s="1"/>
  <c r="V369" s="1"/>
  <c r="T369"/>
  <c r="U369" s="1"/>
  <c r="F370"/>
  <c r="S370" s="1"/>
  <c r="E370"/>
  <c r="G370"/>
  <c r="H369"/>
  <c r="L367" i="1"/>
  <c r="V367" s="1"/>
  <c r="W367" s="1"/>
  <c r="G371"/>
  <c r="H371" s="1"/>
  <c r="T370"/>
  <c r="S371"/>
  <c r="W369" i="2" l="1"/>
  <c r="J373" i="1"/>
  <c r="X372"/>
  <c r="K371"/>
  <c r="K372" s="1"/>
  <c r="J374" i="2"/>
  <c r="X373"/>
  <c r="K370"/>
  <c r="L370" s="1"/>
  <c r="V370" s="1"/>
  <c r="T370"/>
  <c r="U370" s="1"/>
  <c r="F371"/>
  <c r="S371" s="1"/>
  <c r="U371" s="1"/>
  <c r="E371"/>
  <c r="G371"/>
  <c r="T371" s="1"/>
  <c r="H370"/>
  <c r="L368" i="1"/>
  <c r="V368" s="1"/>
  <c r="W368" s="1"/>
  <c r="G372"/>
  <c r="H372" s="1"/>
  <c r="T371"/>
  <c r="U371" s="1"/>
  <c r="S372"/>
  <c r="U372" l="1"/>
  <c r="W370" i="2"/>
  <c r="J374" i="1"/>
  <c r="X373"/>
  <c r="J375" i="2"/>
  <c r="X374"/>
  <c r="K371"/>
  <c r="L371" s="1"/>
  <c r="V371" s="1"/>
  <c r="E372"/>
  <c r="F372"/>
  <c r="S372" s="1"/>
  <c r="G372"/>
  <c r="H371"/>
  <c r="L369" i="1"/>
  <c r="V369" s="1"/>
  <c r="W369" s="1"/>
  <c r="G373"/>
  <c r="H373" s="1"/>
  <c r="T372"/>
  <c r="S373"/>
  <c r="W371" i="2" l="1"/>
  <c r="J375" i="1"/>
  <c r="X374"/>
  <c r="K373"/>
  <c r="K374" s="1"/>
  <c r="J376" i="2"/>
  <c r="X375"/>
  <c r="K372"/>
  <c r="L372" s="1"/>
  <c r="V372" s="1"/>
  <c r="T372"/>
  <c r="U372" s="1"/>
  <c r="E373"/>
  <c r="F373"/>
  <c r="S373" s="1"/>
  <c r="G373"/>
  <c r="H372"/>
  <c r="L370" i="1"/>
  <c r="V370" s="1"/>
  <c r="W370" s="1"/>
  <c r="G374"/>
  <c r="H374" s="1"/>
  <c r="T373"/>
  <c r="U373" s="1"/>
  <c r="S374"/>
  <c r="U373" i="2" l="1"/>
  <c r="W372"/>
  <c r="J376" i="1"/>
  <c r="X375"/>
  <c r="K373" i="2"/>
  <c r="L373" s="1"/>
  <c r="V373" s="1"/>
  <c r="T373"/>
  <c r="J377"/>
  <c r="X376"/>
  <c r="E374"/>
  <c r="F374"/>
  <c r="S374" s="1"/>
  <c r="G374"/>
  <c r="H373"/>
  <c r="K375" i="1"/>
  <c r="L371"/>
  <c r="V371" s="1"/>
  <c r="W371" s="1"/>
  <c r="G375"/>
  <c r="H375" s="1"/>
  <c r="T374"/>
  <c r="U374" s="1"/>
  <c r="S375"/>
  <c r="W373" i="2" l="1"/>
  <c r="J377" i="1"/>
  <c r="X376"/>
  <c r="J378" i="2"/>
  <c r="X377"/>
  <c r="K374"/>
  <c r="L374" s="1"/>
  <c r="V374" s="1"/>
  <c r="T374"/>
  <c r="U374" s="1"/>
  <c r="E375"/>
  <c r="F375"/>
  <c r="S375" s="1"/>
  <c r="G375"/>
  <c r="H374"/>
  <c r="L372" i="1"/>
  <c r="V372" s="1"/>
  <c r="W372" s="1"/>
  <c r="G376"/>
  <c r="H376" s="1"/>
  <c r="T375"/>
  <c r="U375" s="1"/>
  <c r="S376"/>
  <c r="K376" l="1"/>
  <c r="K377" s="1"/>
  <c r="W374" i="2"/>
  <c r="J378" i="1"/>
  <c r="X377"/>
  <c r="J379" i="2"/>
  <c r="X378"/>
  <c r="K375"/>
  <c r="L375" s="1"/>
  <c r="V375" s="1"/>
  <c r="T375"/>
  <c r="U375" s="1"/>
  <c r="E376"/>
  <c r="F376"/>
  <c r="S376" s="1"/>
  <c r="G376"/>
  <c r="H375"/>
  <c r="L373" i="1"/>
  <c r="V373" s="1"/>
  <c r="W373" s="1"/>
  <c r="G377"/>
  <c r="H377" s="1"/>
  <c r="T376"/>
  <c r="U376" s="1"/>
  <c r="S377"/>
  <c r="U376" i="2" l="1"/>
  <c r="U377" i="1"/>
  <c r="W375" i="2"/>
  <c r="J379" i="1"/>
  <c r="X378"/>
  <c r="K376" i="2"/>
  <c r="L376" s="1"/>
  <c r="V376" s="1"/>
  <c r="T376"/>
  <c r="J380"/>
  <c r="X379"/>
  <c r="E377"/>
  <c r="F377"/>
  <c r="S377" s="1"/>
  <c r="G377"/>
  <c r="H376"/>
  <c r="L374" i="1"/>
  <c r="V374" s="1"/>
  <c r="W374" s="1"/>
  <c r="G378"/>
  <c r="H378" s="1"/>
  <c r="T377"/>
  <c r="S378"/>
  <c r="U377" i="2" l="1"/>
  <c r="W376"/>
  <c r="J380" i="1"/>
  <c r="X379"/>
  <c r="J381" i="2"/>
  <c r="X380"/>
  <c r="K377"/>
  <c r="L377" s="1"/>
  <c r="V377" s="1"/>
  <c r="T377"/>
  <c r="F378"/>
  <c r="S378" s="1"/>
  <c r="U378" s="1"/>
  <c r="E378"/>
  <c r="G378"/>
  <c r="T378" s="1"/>
  <c r="H377"/>
  <c r="K378" i="1"/>
  <c r="K379" s="1"/>
  <c r="L375"/>
  <c r="V375" s="1"/>
  <c r="W375" s="1"/>
  <c r="G379"/>
  <c r="H379" s="1"/>
  <c r="T378"/>
  <c r="U378" s="1"/>
  <c r="S379"/>
  <c r="W377" i="2" l="1"/>
  <c r="U379" i="1"/>
  <c r="J381"/>
  <c r="X380"/>
  <c r="J382" i="2"/>
  <c r="X381"/>
  <c r="K378"/>
  <c r="L378" s="1"/>
  <c r="V378" s="1"/>
  <c r="F379"/>
  <c r="S379" s="1"/>
  <c r="E379"/>
  <c r="G379"/>
  <c r="H378"/>
  <c r="L376" i="1"/>
  <c r="V376" s="1"/>
  <c r="W376" s="1"/>
  <c r="G380"/>
  <c r="H380" s="1"/>
  <c r="T379"/>
  <c r="S380"/>
  <c r="W378" i="2" l="1"/>
  <c r="J382" i="1"/>
  <c r="X381"/>
  <c r="K380"/>
  <c r="K381" s="1"/>
  <c r="J383" i="2"/>
  <c r="X382"/>
  <c r="K379"/>
  <c r="L379" s="1"/>
  <c r="V379" s="1"/>
  <c r="T379"/>
  <c r="U379" s="1"/>
  <c r="E380"/>
  <c r="F380"/>
  <c r="S380" s="1"/>
  <c r="G380"/>
  <c r="H379"/>
  <c r="L377" i="1"/>
  <c r="V377" s="1"/>
  <c r="W377" s="1"/>
  <c r="G381"/>
  <c r="H381" s="1"/>
  <c r="T380"/>
  <c r="U380" s="1"/>
  <c r="S381"/>
  <c r="U380" i="2" l="1"/>
  <c r="W379"/>
  <c r="U381" i="1"/>
  <c r="J383"/>
  <c r="X382"/>
  <c r="K380" i="2"/>
  <c r="L380" s="1"/>
  <c r="V380" s="1"/>
  <c r="T380"/>
  <c r="J384"/>
  <c r="X383"/>
  <c r="E381"/>
  <c r="F381"/>
  <c r="S381" s="1"/>
  <c r="G381"/>
  <c r="H380"/>
  <c r="L378" i="1"/>
  <c r="V378" s="1"/>
  <c r="W378" s="1"/>
  <c r="G382"/>
  <c r="H382" s="1"/>
  <c r="T381"/>
  <c r="S382"/>
  <c r="W380" i="2" l="1"/>
  <c r="J384" i="1"/>
  <c r="X383"/>
  <c r="J385" i="2"/>
  <c r="X384"/>
  <c r="K381"/>
  <c r="L381" s="1"/>
  <c r="V381" s="1"/>
  <c r="T381"/>
  <c r="U381" s="1"/>
  <c r="E382"/>
  <c r="F382"/>
  <c r="S382" s="1"/>
  <c r="G382"/>
  <c r="H381"/>
  <c r="K382" i="1"/>
  <c r="K383" s="1"/>
  <c r="L379"/>
  <c r="V379" s="1"/>
  <c r="W379" s="1"/>
  <c r="G383"/>
  <c r="H383" s="1"/>
  <c r="T382"/>
  <c r="U382" s="1"/>
  <c r="S383"/>
  <c r="U383" l="1"/>
  <c r="W381" i="2"/>
  <c r="J385" i="1"/>
  <c r="X384"/>
  <c r="J386" i="2"/>
  <c r="X385"/>
  <c r="K382"/>
  <c r="L382" s="1"/>
  <c r="V382" s="1"/>
  <c r="T382"/>
  <c r="U382" s="1"/>
  <c r="E383"/>
  <c r="F383"/>
  <c r="S383" s="1"/>
  <c r="G383"/>
  <c r="H382"/>
  <c r="L380" i="1"/>
  <c r="V380" s="1"/>
  <c r="W380" s="1"/>
  <c r="G384"/>
  <c r="H384" s="1"/>
  <c r="T383"/>
  <c r="S384"/>
  <c r="W382" i="2" l="1"/>
  <c r="J386" i="1"/>
  <c r="X385"/>
  <c r="K384"/>
  <c r="K385" s="1"/>
  <c r="J387" i="2"/>
  <c r="X386"/>
  <c r="K383"/>
  <c r="L383" s="1"/>
  <c r="V383" s="1"/>
  <c r="T383"/>
  <c r="U383" s="1"/>
  <c r="E384"/>
  <c r="F384"/>
  <c r="S384" s="1"/>
  <c r="G384"/>
  <c r="H383"/>
  <c r="L381" i="1"/>
  <c r="V381" s="1"/>
  <c r="W381" s="1"/>
  <c r="G385"/>
  <c r="H385" s="1"/>
  <c r="T384"/>
  <c r="U384" s="1"/>
  <c r="S385"/>
  <c r="U384" i="2" l="1"/>
  <c r="W383"/>
  <c r="J387" i="1"/>
  <c r="X386"/>
  <c r="K384" i="2"/>
  <c r="L384" s="1"/>
  <c r="V384" s="1"/>
  <c r="T384"/>
  <c r="J388"/>
  <c r="X387"/>
  <c r="F385"/>
  <c r="S385" s="1"/>
  <c r="E385"/>
  <c r="G385"/>
  <c r="H384"/>
  <c r="K386" i="1"/>
  <c r="L382"/>
  <c r="V382" s="1"/>
  <c r="W382" s="1"/>
  <c r="G386"/>
  <c r="H386" s="1"/>
  <c r="T385"/>
  <c r="U385" s="1"/>
  <c r="S386"/>
  <c r="W384" i="2" l="1"/>
  <c r="J388" i="1"/>
  <c r="X387"/>
  <c r="J389" i="2"/>
  <c r="X388"/>
  <c r="K385"/>
  <c r="L385" s="1"/>
  <c r="V385" s="1"/>
  <c r="T385"/>
  <c r="U385" s="1"/>
  <c r="F386"/>
  <c r="S386" s="1"/>
  <c r="E386"/>
  <c r="G386"/>
  <c r="T386" s="1"/>
  <c r="H385"/>
  <c r="L383" i="1"/>
  <c r="V383" s="1"/>
  <c r="W383" s="1"/>
  <c r="G387"/>
  <c r="H387" s="1"/>
  <c r="T386"/>
  <c r="U386" s="1"/>
  <c r="S387"/>
  <c r="U386" i="2" l="1"/>
  <c r="K387" i="1"/>
  <c r="K388" s="1"/>
  <c r="U387"/>
  <c r="W385" i="2"/>
  <c r="J389" i="1"/>
  <c r="X388"/>
  <c r="J390" i="2"/>
  <c r="X389"/>
  <c r="K386"/>
  <c r="L386" s="1"/>
  <c r="V386" s="1"/>
  <c r="F387"/>
  <c r="S387" s="1"/>
  <c r="E387"/>
  <c r="G387"/>
  <c r="H386"/>
  <c r="L384" i="1"/>
  <c r="V384" s="1"/>
  <c r="W384" s="1"/>
  <c r="G388"/>
  <c r="H388" s="1"/>
  <c r="T387"/>
  <c r="S388"/>
  <c r="U388" l="1"/>
  <c r="W386" i="2"/>
  <c r="J390" i="1"/>
  <c r="X389"/>
  <c r="J391" i="2"/>
  <c r="X390"/>
  <c r="K387"/>
  <c r="L387" s="1"/>
  <c r="V387" s="1"/>
  <c r="T387"/>
  <c r="U387" s="1"/>
  <c r="E388"/>
  <c r="F388"/>
  <c r="S388" s="1"/>
  <c r="G388"/>
  <c r="H387"/>
  <c r="L385" i="1"/>
  <c r="V385" s="1"/>
  <c r="W385" s="1"/>
  <c r="G389"/>
  <c r="H389" s="1"/>
  <c r="T388"/>
  <c r="S389"/>
  <c r="W387" i="2" l="1"/>
  <c r="J391" i="1"/>
  <c r="X390"/>
  <c r="K389"/>
  <c r="J392" i="2"/>
  <c r="X391"/>
  <c r="K388"/>
  <c r="L388" s="1"/>
  <c r="V388" s="1"/>
  <c r="T388"/>
  <c r="U388" s="1"/>
  <c r="E389"/>
  <c r="F389"/>
  <c r="S389" s="1"/>
  <c r="G389"/>
  <c r="H388"/>
  <c r="L386" i="1"/>
  <c r="V386" s="1"/>
  <c r="W386" s="1"/>
  <c r="G390"/>
  <c r="H390" s="1"/>
  <c r="T389"/>
  <c r="U389" s="1"/>
  <c r="S390"/>
  <c r="U389" i="2" l="1"/>
  <c r="W388"/>
  <c r="J392" i="1"/>
  <c r="X391"/>
  <c r="K390"/>
  <c r="K391" s="1"/>
  <c r="K389" i="2"/>
  <c r="L389" s="1"/>
  <c r="V389" s="1"/>
  <c r="T389"/>
  <c r="J393"/>
  <c r="X392"/>
  <c r="E390"/>
  <c r="F390"/>
  <c r="S390" s="1"/>
  <c r="G390"/>
  <c r="H389"/>
  <c r="L387" i="1"/>
  <c r="V387" s="1"/>
  <c r="W387" s="1"/>
  <c r="G391"/>
  <c r="H391" s="1"/>
  <c r="T390"/>
  <c r="U390" s="1"/>
  <c r="S391"/>
  <c r="U391" l="1"/>
  <c r="W389" i="2"/>
  <c r="J393" i="1"/>
  <c r="X392"/>
  <c r="J394" i="2"/>
  <c r="X393"/>
  <c r="K390"/>
  <c r="T390"/>
  <c r="U390" s="1"/>
  <c r="E391"/>
  <c r="F391"/>
  <c r="S391" s="1"/>
  <c r="U391" s="1"/>
  <c r="G391"/>
  <c r="T391" s="1"/>
  <c r="H390"/>
  <c r="L388" i="1"/>
  <c r="V388" s="1"/>
  <c r="W388" s="1"/>
  <c r="G392"/>
  <c r="H392" s="1"/>
  <c r="T391"/>
  <c r="S392"/>
  <c r="W390" i="2" l="1"/>
  <c r="J394" i="1"/>
  <c r="X393"/>
  <c r="K392"/>
  <c r="K393" s="1"/>
  <c r="K391" i="2"/>
  <c r="L391" s="1"/>
  <c r="L390"/>
  <c r="V390" s="1"/>
  <c r="J395"/>
  <c r="X394"/>
  <c r="F392"/>
  <c r="S392" s="1"/>
  <c r="U392" s="1"/>
  <c r="E392"/>
  <c r="G392"/>
  <c r="T392" s="1"/>
  <c r="H391"/>
  <c r="L389" i="1"/>
  <c r="V389" s="1"/>
  <c r="W389" s="1"/>
  <c r="G393"/>
  <c r="H393" s="1"/>
  <c r="T392"/>
  <c r="U392" s="1"/>
  <c r="S393"/>
  <c r="U393" l="1"/>
  <c r="W391" i="2"/>
  <c r="J395" i="1"/>
  <c r="X394"/>
  <c r="K392" i="2"/>
  <c r="L392" s="1"/>
  <c r="V392" s="1"/>
  <c r="J396"/>
  <c r="X395"/>
  <c r="V391"/>
  <c r="F393"/>
  <c r="S393" s="1"/>
  <c r="U393" s="1"/>
  <c r="E393"/>
  <c r="G393"/>
  <c r="T393" s="1"/>
  <c r="H392"/>
  <c r="L390" i="1"/>
  <c r="V390" s="1"/>
  <c r="W390" s="1"/>
  <c r="G394"/>
  <c r="H394" s="1"/>
  <c r="T393"/>
  <c r="S394"/>
  <c r="W392" i="2" l="1"/>
  <c r="U394" i="1"/>
  <c r="J396"/>
  <c r="X395"/>
  <c r="J397" i="2"/>
  <c r="X396"/>
  <c r="K393"/>
  <c r="L393" s="1"/>
  <c r="V393" s="1"/>
  <c r="F394"/>
  <c r="S394" s="1"/>
  <c r="E394"/>
  <c r="G394"/>
  <c r="T394" s="1"/>
  <c r="H393"/>
  <c r="K394" i="1"/>
  <c r="K395" s="1"/>
  <c r="L391"/>
  <c r="V391" s="1"/>
  <c r="W391" s="1"/>
  <c r="G395"/>
  <c r="H395" s="1"/>
  <c r="T394"/>
  <c r="S395"/>
  <c r="U394" i="2" l="1"/>
  <c r="W393"/>
  <c r="U395" i="1"/>
  <c r="J397"/>
  <c r="X396"/>
  <c r="K394" i="2"/>
  <c r="L394" s="1"/>
  <c r="V394" s="1"/>
  <c r="J398"/>
  <c r="X397"/>
  <c r="F395"/>
  <c r="S395" s="1"/>
  <c r="E395"/>
  <c r="G395"/>
  <c r="H394"/>
  <c r="L392" i="1"/>
  <c r="V392" s="1"/>
  <c r="W392" s="1"/>
  <c r="G396"/>
  <c r="H396" s="1"/>
  <c r="T395"/>
  <c r="S396"/>
  <c r="W394" i="2" l="1"/>
  <c r="J398" i="1"/>
  <c r="X397"/>
  <c r="K396"/>
  <c r="J399" i="2"/>
  <c r="X398"/>
  <c r="K395"/>
  <c r="L395" s="1"/>
  <c r="V395" s="1"/>
  <c r="T395"/>
  <c r="U395" s="1"/>
  <c r="F396"/>
  <c r="S396" s="1"/>
  <c r="E396"/>
  <c r="G396"/>
  <c r="H395"/>
  <c r="L393" i="1"/>
  <c r="V393" s="1"/>
  <c r="W393" s="1"/>
  <c r="G397"/>
  <c r="H397" s="1"/>
  <c r="T396"/>
  <c r="U396" s="1"/>
  <c r="S397"/>
  <c r="W395" i="2" l="1"/>
  <c r="J399" i="1"/>
  <c r="X398"/>
  <c r="K397"/>
  <c r="J400" i="2"/>
  <c r="X399"/>
  <c r="K396"/>
  <c r="L396" s="1"/>
  <c r="V396" s="1"/>
  <c r="T396"/>
  <c r="U396" s="1"/>
  <c r="F397"/>
  <c r="S397" s="1"/>
  <c r="U397" s="1"/>
  <c r="E397"/>
  <c r="G397"/>
  <c r="T397" s="1"/>
  <c r="H396"/>
  <c r="L394" i="1"/>
  <c r="V394" s="1"/>
  <c r="W394" s="1"/>
  <c r="G398"/>
  <c r="H398" s="1"/>
  <c r="T397"/>
  <c r="U397" s="1"/>
  <c r="S398"/>
  <c r="U398" l="1"/>
  <c r="W396" i="2"/>
  <c r="J400" i="1"/>
  <c r="X399"/>
  <c r="K398"/>
  <c r="K399" s="1"/>
  <c r="J401" i="2"/>
  <c r="X400"/>
  <c r="K397"/>
  <c r="L397" s="1"/>
  <c r="V397" s="1"/>
  <c r="F398"/>
  <c r="S398" s="1"/>
  <c r="E398"/>
  <c r="G398"/>
  <c r="H397"/>
  <c r="L395" i="1"/>
  <c r="V395" s="1"/>
  <c r="W395" s="1"/>
  <c r="G399"/>
  <c r="H399" s="1"/>
  <c r="T398"/>
  <c r="S399"/>
  <c r="U399" l="1"/>
  <c r="W397" i="2"/>
  <c r="J401" i="1"/>
  <c r="X400"/>
  <c r="J402" i="2"/>
  <c r="X401"/>
  <c r="K398"/>
  <c r="L398" s="1"/>
  <c r="V398" s="1"/>
  <c r="T398"/>
  <c r="U398" s="1"/>
  <c r="F399"/>
  <c r="S399" s="1"/>
  <c r="U399" s="1"/>
  <c r="E399"/>
  <c r="G399"/>
  <c r="T399" s="1"/>
  <c r="H398"/>
  <c r="L396" i="1"/>
  <c r="V396" s="1"/>
  <c r="W396" s="1"/>
  <c r="G400"/>
  <c r="H400" s="1"/>
  <c r="T399"/>
  <c r="S400"/>
  <c r="K400" l="1"/>
  <c r="U400"/>
  <c r="W398" i="2"/>
  <c r="J402" i="1"/>
  <c r="X401"/>
  <c r="K399" i="2"/>
  <c r="L399" s="1"/>
  <c r="V399" s="1"/>
  <c r="J403"/>
  <c r="X402"/>
  <c r="E400"/>
  <c r="F400"/>
  <c r="S400" s="1"/>
  <c r="G400"/>
  <c r="H399"/>
  <c r="L397" i="1"/>
  <c r="V397" s="1"/>
  <c r="W397" s="1"/>
  <c r="G401"/>
  <c r="H401" s="1"/>
  <c r="T400"/>
  <c r="S401"/>
  <c r="W399" i="2" l="1"/>
  <c r="J403" i="1"/>
  <c r="X402"/>
  <c r="K401"/>
  <c r="K402" s="1"/>
  <c r="J404" i="2"/>
  <c r="X403"/>
  <c r="K400"/>
  <c r="L400" s="1"/>
  <c r="V400" s="1"/>
  <c r="T400"/>
  <c r="U400" s="1"/>
  <c r="F401"/>
  <c r="S401" s="1"/>
  <c r="U401" s="1"/>
  <c r="E401"/>
  <c r="G401"/>
  <c r="T401" s="1"/>
  <c r="H400"/>
  <c r="L398" i="1"/>
  <c r="V398" s="1"/>
  <c r="W398" s="1"/>
  <c r="G402"/>
  <c r="H402" s="1"/>
  <c r="T401"/>
  <c r="U401" s="1"/>
  <c r="S402"/>
  <c r="W400" i="2" l="1"/>
  <c r="U402" i="1"/>
  <c r="J404"/>
  <c r="X403"/>
  <c r="J405" i="2"/>
  <c r="X404"/>
  <c r="K401"/>
  <c r="L401" s="1"/>
  <c r="V401" s="1"/>
  <c r="E402"/>
  <c r="F402"/>
  <c r="S402" s="1"/>
  <c r="G402"/>
  <c r="H401"/>
  <c r="L399" i="1"/>
  <c r="V399" s="1"/>
  <c r="W399" s="1"/>
  <c r="G403"/>
  <c r="H403" s="1"/>
  <c r="T402"/>
  <c r="S403"/>
  <c r="W401" i="2" l="1"/>
  <c r="J405" i="1"/>
  <c r="X404"/>
  <c r="K403"/>
  <c r="K404" s="1"/>
  <c r="J406" i="2"/>
  <c r="X405"/>
  <c r="K402"/>
  <c r="L402" s="1"/>
  <c r="V402" s="1"/>
  <c r="T402"/>
  <c r="U402" s="1"/>
  <c r="E403"/>
  <c r="F403"/>
  <c r="S403" s="1"/>
  <c r="U403" s="1"/>
  <c r="G403"/>
  <c r="T403" s="1"/>
  <c r="H402"/>
  <c r="L400" i="1"/>
  <c r="V400" s="1"/>
  <c r="W400" s="1"/>
  <c r="G404"/>
  <c r="H404" s="1"/>
  <c r="T403"/>
  <c r="U403" s="1"/>
  <c r="S404"/>
  <c r="U404" l="1"/>
  <c r="W402" i="2"/>
  <c r="J406" i="1"/>
  <c r="X405"/>
  <c r="J407" i="2"/>
  <c r="X406"/>
  <c r="K403"/>
  <c r="L403" s="1"/>
  <c r="V403" s="1"/>
  <c r="E404"/>
  <c r="F404"/>
  <c r="S404" s="1"/>
  <c r="G404"/>
  <c r="H403"/>
  <c r="L401" i="1"/>
  <c r="V401" s="1"/>
  <c r="W401" s="1"/>
  <c r="G405"/>
  <c r="H405" s="1"/>
  <c r="T404"/>
  <c r="S405"/>
  <c r="W403" i="2" l="1"/>
  <c r="J407" i="1"/>
  <c r="X406"/>
  <c r="K405"/>
  <c r="K406" s="1"/>
  <c r="J408" i="2"/>
  <c r="X407"/>
  <c r="K404"/>
  <c r="L404" s="1"/>
  <c r="V404" s="1"/>
  <c r="T404"/>
  <c r="U404" s="1"/>
  <c r="E405"/>
  <c r="F405"/>
  <c r="S405" s="1"/>
  <c r="G405"/>
  <c r="H404"/>
  <c r="L402" i="1"/>
  <c r="V402" s="1"/>
  <c r="W402" s="1"/>
  <c r="G406"/>
  <c r="H406" s="1"/>
  <c r="T405"/>
  <c r="U405" s="1"/>
  <c r="S406"/>
  <c r="U406" l="1"/>
  <c r="W404" i="2"/>
  <c r="J408" i="1"/>
  <c r="X407"/>
  <c r="J409" i="2"/>
  <c r="X408"/>
  <c r="K405"/>
  <c r="L405" s="1"/>
  <c r="V405" s="1"/>
  <c r="T405"/>
  <c r="U405" s="1"/>
  <c r="E406"/>
  <c r="F406"/>
  <c r="S406" s="1"/>
  <c r="G406"/>
  <c r="H405"/>
  <c r="L403" i="1"/>
  <c r="V403" s="1"/>
  <c r="W403" s="1"/>
  <c r="G407"/>
  <c r="H407" s="1"/>
  <c r="T406"/>
  <c r="S407"/>
  <c r="W405" i="2" l="1"/>
  <c r="J409" i="1"/>
  <c r="X408"/>
  <c r="K407"/>
  <c r="J410" i="2"/>
  <c r="X409"/>
  <c r="K406"/>
  <c r="L406" s="1"/>
  <c r="V406" s="1"/>
  <c r="T406"/>
  <c r="U406" s="1"/>
  <c r="E407"/>
  <c r="F407"/>
  <c r="S407" s="1"/>
  <c r="G407"/>
  <c r="H406"/>
  <c r="L404" i="1"/>
  <c r="V404" s="1"/>
  <c r="W404" s="1"/>
  <c r="G408"/>
  <c r="H408" s="1"/>
  <c r="T407"/>
  <c r="U407" s="1"/>
  <c r="S408"/>
  <c r="W406" i="2" l="1"/>
  <c r="J410" i="1"/>
  <c r="X409"/>
  <c r="J411" i="2"/>
  <c r="X410"/>
  <c r="K407"/>
  <c r="L407" s="1"/>
  <c r="V407" s="1"/>
  <c r="T407"/>
  <c r="U407" s="1"/>
  <c r="E408"/>
  <c r="F408"/>
  <c r="S408" s="1"/>
  <c r="G408"/>
  <c r="H407"/>
  <c r="K408" i="1"/>
  <c r="K409" s="1"/>
  <c r="L405"/>
  <c r="V405" s="1"/>
  <c r="W405" s="1"/>
  <c r="G409"/>
  <c r="H409" s="1"/>
  <c r="T408"/>
  <c r="U408" s="1"/>
  <c r="S409"/>
  <c r="U408" i="2" l="1"/>
  <c r="W407"/>
  <c r="J411" i="1"/>
  <c r="X410"/>
  <c r="K408" i="2"/>
  <c r="L408" s="1"/>
  <c r="V408" s="1"/>
  <c r="T408"/>
  <c r="J412"/>
  <c r="X411"/>
  <c r="E409"/>
  <c r="F409"/>
  <c r="S409" s="1"/>
  <c r="G409"/>
  <c r="H408"/>
  <c r="K410" i="1"/>
  <c r="L406"/>
  <c r="V406" s="1"/>
  <c r="W406" s="1"/>
  <c r="G410"/>
  <c r="H410" s="1"/>
  <c r="T409"/>
  <c r="U409" s="1"/>
  <c r="S410"/>
  <c r="W408" i="2" l="1"/>
  <c r="J412" i="1"/>
  <c r="X411"/>
  <c r="J413" i="2"/>
  <c r="X412"/>
  <c r="K409"/>
  <c r="L409" s="1"/>
  <c r="V409" s="1"/>
  <c r="T409"/>
  <c r="U409" s="1"/>
  <c r="E410"/>
  <c r="F410"/>
  <c r="S410" s="1"/>
  <c r="G410"/>
  <c r="H409"/>
  <c r="L407" i="1"/>
  <c r="V407" s="1"/>
  <c r="W407" s="1"/>
  <c r="G411"/>
  <c r="H411" s="1"/>
  <c r="T410"/>
  <c r="U410" s="1"/>
  <c r="S411"/>
  <c r="K411" l="1"/>
  <c r="K412" s="1"/>
  <c r="U410" i="2"/>
  <c r="W409"/>
  <c r="J413" i="1"/>
  <c r="X412"/>
  <c r="K410" i="2"/>
  <c r="L410" s="1"/>
  <c r="V410" s="1"/>
  <c r="T410"/>
  <c r="J414"/>
  <c r="X413"/>
  <c r="E411"/>
  <c r="F411"/>
  <c r="S411" s="1"/>
  <c r="G411"/>
  <c r="H410"/>
  <c r="L408" i="1"/>
  <c r="V408" s="1"/>
  <c r="W408" s="1"/>
  <c r="G412"/>
  <c r="H412" s="1"/>
  <c r="T411"/>
  <c r="U411" s="1"/>
  <c r="S412"/>
  <c r="U411" i="2" l="1"/>
  <c r="W410"/>
  <c r="J414" i="1"/>
  <c r="X413"/>
  <c r="K411" i="2"/>
  <c r="L411" s="1"/>
  <c r="V411" s="1"/>
  <c r="T411"/>
  <c r="J415"/>
  <c r="X414"/>
  <c r="E412"/>
  <c r="F412"/>
  <c r="S412" s="1"/>
  <c r="G412"/>
  <c r="H411"/>
  <c r="K413" i="1"/>
  <c r="L409"/>
  <c r="V409" s="1"/>
  <c r="W409" s="1"/>
  <c r="G413"/>
  <c r="H413" s="1"/>
  <c r="T412"/>
  <c r="U412" s="1"/>
  <c r="S413"/>
  <c r="U413" l="1"/>
  <c r="W411" i="2"/>
  <c r="J415" i="1"/>
  <c r="X414"/>
  <c r="J416" i="2"/>
  <c r="X415"/>
  <c r="K412"/>
  <c r="L412" s="1"/>
  <c r="V412" s="1"/>
  <c r="T412"/>
  <c r="U412" s="1"/>
  <c r="E413"/>
  <c r="F413"/>
  <c r="S413" s="1"/>
  <c r="G413"/>
  <c r="H412"/>
  <c r="L410" i="1"/>
  <c r="V410" s="1"/>
  <c r="W410" s="1"/>
  <c r="G414"/>
  <c r="H414" s="1"/>
  <c r="T413"/>
  <c r="S414"/>
  <c r="U413" i="2" l="1"/>
  <c r="K414" i="1"/>
  <c r="K415" s="1"/>
  <c r="W412" i="2"/>
  <c r="J416" i="1"/>
  <c r="X415"/>
  <c r="K413" i="2"/>
  <c r="L413" s="1"/>
  <c r="V413" s="1"/>
  <c r="T413"/>
  <c r="J417"/>
  <c r="X416"/>
  <c r="E414"/>
  <c r="F414"/>
  <c r="S414" s="1"/>
  <c r="G414"/>
  <c r="H413"/>
  <c r="L411" i="1"/>
  <c r="V411" s="1"/>
  <c r="W411" s="1"/>
  <c r="G415"/>
  <c r="H415" s="1"/>
  <c r="T414"/>
  <c r="U414" s="1"/>
  <c r="S415"/>
  <c r="W413" i="2" l="1"/>
  <c r="U415" i="1"/>
  <c r="J417"/>
  <c r="X416"/>
  <c r="J418" i="2"/>
  <c r="X417"/>
  <c r="K414"/>
  <c r="L414" s="1"/>
  <c r="V414" s="1"/>
  <c r="T414"/>
  <c r="U414" s="1"/>
  <c r="E415"/>
  <c r="F415"/>
  <c r="S415" s="1"/>
  <c r="G415"/>
  <c r="H414"/>
  <c r="L412" i="1"/>
  <c r="V412" s="1"/>
  <c r="W412" s="1"/>
  <c r="G416"/>
  <c r="H416" s="1"/>
  <c r="T415"/>
  <c r="S416"/>
  <c r="W414" i="2" l="1"/>
  <c r="J418" i="1"/>
  <c r="X417"/>
  <c r="J419" i="2"/>
  <c r="X418"/>
  <c r="K415"/>
  <c r="L415" s="1"/>
  <c r="V415" s="1"/>
  <c r="T415"/>
  <c r="U415" s="1"/>
  <c r="E416"/>
  <c r="F416"/>
  <c r="S416" s="1"/>
  <c r="G416"/>
  <c r="H415"/>
  <c r="K416" i="1"/>
  <c r="K417" s="1"/>
  <c r="L413"/>
  <c r="V413" s="1"/>
  <c r="W413" s="1"/>
  <c r="G417"/>
  <c r="H417" s="1"/>
  <c r="T416"/>
  <c r="U416" s="1"/>
  <c r="S417"/>
  <c r="U416" i="2" l="1"/>
  <c r="U417" i="1"/>
  <c r="W415" i="2"/>
  <c r="J419" i="1"/>
  <c r="X418"/>
  <c r="K416" i="2"/>
  <c r="L416" s="1"/>
  <c r="V416" s="1"/>
  <c r="T416"/>
  <c r="J420"/>
  <c r="X419"/>
  <c r="E417"/>
  <c r="F417"/>
  <c r="S417" s="1"/>
  <c r="G417"/>
  <c r="H416"/>
  <c r="L414" i="1"/>
  <c r="V414" s="1"/>
  <c r="W414" s="1"/>
  <c r="G418"/>
  <c r="H418" s="1"/>
  <c r="T417"/>
  <c r="S418"/>
  <c r="U417" i="2" l="1"/>
  <c r="W416"/>
  <c r="J420" i="1"/>
  <c r="X420" s="1"/>
  <c r="X419"/>
  <c r="J421" i="2"/>
  <c r="X420"/>
  <c r="K417"/>
  <c r="L417" s="1"/>
  <c r="V417" s="1"/>
  <c r="T417"/>
  <c r="E418"/>
  <c r="F418"/>
  <c r="S418" s="1"/>
  <c r="G418"/>
  <c r="H417"/>
  <c r="K418" i="1"/>
  <c r="K419" s="1"/>
  <c r="L415"/>
  <c r="V415" s="1"/>
  <c r="W415" s="1"/>
  <c r="G419"/>
  <c r="H419" s="1"/>
  <c r="T418"/>
  <c r="U418" s="1"/>
  <c r="S419"/>
  <c r="U418" i="2" l="1"/>
  <c r="W417"/>
  <c r="J422"/>
  <c r="X421"/>
  <c r="K418"/>
  <c r="L418" s="1"/>
  <c r="V418" s="1"/>
  <c r="T418"/>
  <c r="E419"/>
  <c r="F419"/>
  <c r="S419" s="1"/>
  <c r="G419"/>
  <c r="H418"/>
  <c r="L416" i="1"/>
  <c r="V416" s="1"/>
  <c r="W416" s="1"/>
  <c r="G420"/>
  <c r="H420" s="1"/>
  <c r="T419"/>
  <c r="U419" s="1"/>
  <c r="S420"/>
  <c r="U419" i="2" l="1"/>
  <c r="U420" i="1"/>
  <c r="W418" i="2"/>
  <c r="K420" i="1"/>
  <c r="K419" i="2"/>
  <c r="L419" s="1"/>
  <c r="V419" s="1"/>
  <c r="T419"/>
  <c r="J423"/>
  <c r="X422"/>
  <c r="E420"/>
  <c r="F420"/>
  <c r="S420" s="1"/>
  <c r="G420"/>
  <c r="H419"/>
  <c r="L417" i="1"/>
  <c r="V417" s="1"/>
  <c r="W417" s="1"/>
  <c r="G421"/>
  <c r="H421" s="1"/>
  <c r="T420"/>
  <c r="S421"/>
  <c r="U420" i="2" l="1"/>
  <c r="W419"/>
  <c r="U421" i="1"/>
  <c r="K420" i="2"/>
  <c r="L420" s="1"/>
  <c r="V420" s="1"/>
  <c r="T420"/>
  <c r="J424"/>
  <c r="X423"/>
  <c r="E421"/>
  <c r="F421"/>
  <c r="S421" s="1"/>
  <c r="G421"/>
  <c r="H420"/>
  <c r="L418" i="1"/>
  <c r="V418" s="1"/>
  <c r="W418" s="1"/>
  <c r="G422"/>
  <c r="H422" s="1"/>
  <c r="T421"/>
  <c r="S422"/>
  <c r="U421" i="2" l="1"/>
  <c r="W420"/>
  <c r="U422" i="1"/>
  <c r="J425" i="2"/>
  <c r="X424"/>
  <c r="K421"/>
  <c r="L421" s="1"/>
  <c r="V421" s="1"/>
  <c r="T421"/>
  <c r="E422"/>
  <c r="F422"/>
  <c r="S422" s="1"/>
  <c r="G422"/>
  <c r="H421"/>
  <c r="L419" i="1"/>
  <c r="V419" s="1"/>
  <c r="W419" s="1"/>
  <c r="L420"/>
  <c r="G423"/>
  <c r="H423" s="1"/>
  <c r="T422"/>
  <c r="S423"/>
  <c r="U422" i="2" l="1"/>
  <c r="W421"/>
  <c r="U423" i="1"/>
  <c r="J426" i="2"/>
  <c r="X425"/>
  <c r="K422"/>
  <c r="L422" s="1"/>
  <c r="V422" s="1"/>
  <c r="T422"/>
  <c r="E423"/>
  <c r="F423"/>
  <c r="S423" s="1"/>
  <c r="G423"/>
  <c r="H422"/>
  <c r="V420" i="1"/>
  <c r="W420" s="1"/>
  <c r="G424"/>
  <c r="H424" s="1"/>
  <c r="T423"/>
  <c r="S424"/>
  <c r="U423" i="2" l="1"/>
  <c r="W422"/>
  <c r="J427"/>
  <c r="X426"/>
  <c r="K423"/>
  <c r="L423" s="1"/>
  <c r="V423" s="1"/>
  <c r="T423"/>
  <c r="E424"/>
  <c r="F424"/>
  <c r="S424" s="1"/>
  <c r="G424"/>
  <c r="H423"/>
  <c r="G425" i="1"/>
  <c r="H425" s="1"/>
  <c r="T424"/>
  <c r="U424" s="1"/>
  <c r="S425"/>
  <c r="U424" i="2" l="1"/>
  <c r="U425" i="1"/>
  <c r="W423" i="2"/>
  <c r="J428"/>
  <c r="X427"/>
  <c r="K424"/>
  <c r="L424" s="1"/>
  <c r="V424" s="1"/>
  <c r="T424"/>
  <c r="F425"/>
  <c r="S425" s="1"/>
  <c r="E425"/>
  <c r="G425"/>
  <c r="H424"/>
  <c r="G426" i="1"/>
  <c r="H426" s="1"/>
  <c r="T425"/>
  <c r="S426"/>
  <c r="U425" i="2" l="1"/>
  <c r="W424"/>
  <c r="J429"/>
  <c r="X428"/>
  <c r="K425"/>
  <c r="L425" s="1"/>
  <c r="V425" s="1"/>
  <c r="T425"/>
  <c r="E426"/>
  <c r="F426"/>
  <c r="S426" s="1"/>
  <c r="G426"/>
  <c r="H425"/>
  <c r="G427" i="1"/>
  <c r="H427" s="1"/>
  <c r="T426"/>
  <c r="U426" s="1"/>
  <c r="S427"/>
  <c r="U426" i="2" l="1"/>
  <c r="W425"/>
  <c r="J430"/>
  <c r="X429"/>
  <c r="K426"/>
  <c r="L426" s="1"/>
  <c r="V426" s="1"/>
  <c r="T426"/>
  <c r="E427"/>
  <c r="F427"/>
  <c r="S427" s="1"/>
  <c r="G427"/>
  <c r="H426"/>
  <c r="G428" i="1"/>
  <c r="H428" s="1"/>
  <c r="T427"/>
  <c r="U427" s="1"/>
  <c r="S428"/>
  <c r="U427" i="2" l="1"/>
  <c r="U428" i="1"/>
  <c r="W426" i="2"/>
  <c r="K427"/>
  <c r="L427" s="1"/>
  <c r="V427" s="1"/>
  <c r="T427"/>
  <c r="J431"/>
  <c r="X430"/>
  <c r="E428"/>
  <c r="F428"/>
  <c r="S428" s="1"/>
  <c r="U428" s="1"/>
  <c r="G428"/>
  <c r="T428" s="1"/>
  <c r="H427"/>
  <c r="G429" i="1"/>
  <c r="H429" s="1"/>
  <c r="T428"/>
  <c r="S429"/>
  <c r="W427" i="2" l="1"/>
  <c r="J432"/>
  <c r="X431"/>
  <c r="K428"/>
  <c r="L428" s="1"/>
  <c r="V428" s="1"/>
  <c r="E429"/>
  <c r="F429"/>
  <c r="S429" s="1"/>
  <c r="G429"/>
  <c r="H428"/>
  <c r="G430" i="1"/>
  <c r="H430" s="1"/>
  <c r="T429"/>
  <c r="U429" s="1"/>
  <c r="S430"/>
  <c r="U429" i="2" l="1"/>
  <c r="W428"/>
  <c r="J433"/>
  <c r="X432"/>
  <c r="K429"/>
  <c r="L429" s="1"/>
  <c r="V429" s="1"/>
  <c r="T429"/>
  <c r="E430"/>
  <c r="F430"/>
  <c r="S430" s="1"/>
  <c r="G430"/>
  <c r="H429"/>
  <c r="G431" i="1"/>
  <c r="H431" s="1"/>
  <c r="T430"/>
  <c r="U430" s="1"/>
  <c r="S431"/>
  <c r="U430" i="2" l="1"/>
  <c r="W429"/>
  <c r="U431" i="1"/>
  <c r="J434" i="2"/>
  <c r="X433"/>
  <c r="K430"/>
  <c r="L430" s="1"/>
  <c r="V430" s="1"/>
  <c r="T430"/>
  <c r="E431"/>
  <c r="F431"/>
  <c r="S431" s="1"/>
  <c r="G431"/>
  <c r="H430"/>
  <c r="G432" i="1"/>
  <c r="H432" s="1"/>
  <c r="T431"/>
  <c r="S432"/>
  <c r="U431" i="2" l="1"/>
  <c r="U432" i="1"/>
  <c r="W430" i="2"/>
  <c r="K431"/>
  <c r="L431" s="1"/>
  <c r="V431" s="1"/>
  <c r="T431"/>
  <c r="J435"/>
  <c r="X434"/>
  <c r="E432"/>
  <c r="F432"/>
  <c r="S432" s="1"/>
  <c r="G432"/>
  <c r="H431"/>
  <c r="G433" i="1"/>
  <c r="H433" s="1"/>
  <c r="T432"/>
  <c r="S433"/>
  <c r="U432" i="2" l="1"/>
  <c r="W431"/>
  <c r="U433" i="1"/>
  <c r="K432" i="2"/>
  <c r="L432" s="1"/>
  <c r="V432" s="1"/>
  <c r="T432"/>
  <c r="J436"/>
  <c r="X435"/>
  <c r="E433"/>
  <c r="F433"/>
  <c r="S433" s="1"/>
  <c r="G433"/>
  <c r="H432"/>
  <c r="G434" i="1"/>
  <c r="H434" s="1"/>
  <c r="T433"/>
  <c r="S434"/>
  <c r="U433" i="2" l="1"/>
  <c r="W432"/>
  <c r="J437"/>
  <c r="X436"/>
  <c r="K433"/>
  <c r="L433" s="1"/>
  <c r="V433" s="1"/>
  <c r="T433"/>
  <c r="E434"/>
  <c r="F434"/>
  <c r="S434" s="1"/>
  <c r="G434"/>
  <c r="H433"/>
  <c r="G435" i="1"/>
  <c r="H435" s="1"/>
  <c r="T434"/>
  <c r="U434" s="1"/>
  <c r="S435"/>
  <c r="U434" i="2" l="1"/>
  <c r="W433"/>
  <c r="U435" i="1"/>
  <c r="K434" i="2"/>
  <c r="L434" s="1"/>
  <c r="V434" s="1"/>
  <c r="T434"/>
  <c r="J438"/>
  <c r="X437"/>
  <c r="F435"/>
  <c r="S435" s="1"/>
  <c r="E435"/>
  <c r="G435"/>
  <c r="H434"/>
  <c r="G436" i="1"/>
  <c r="H436" s="1"/>
  <c r="T435"/>
  <c r="S436"/>
  <c r="U435" i="2" l="1"/>
  <c r="W434"/>
  <c r="J439"/>
  <c r="X438"/>
  <c r="K435"/>
  <c r="L435" s="1"/>
  <c r="V435" s="1"/>
  <c r="T435"/>
  <c r="F436"/>
  <c r="S436" s="1"/>
  <c r="E436"/>
  <c r="G436"/>
  <c r="T436" s="1"/>
  <c r="H435"/>
  <c r="G437" i="1"/>
  <c r="H437" s="1"/>
  <c r="T436"/>
  <c r="U436" s="1"/>
  <c r="S437"/>
  <c r="U436" i="2" l="1"/>
  <c r="W435"/>
  <c r="J440"/>
  <c r="X439"/>
  <c r="K436"/>
  <c r="L436" s="1"/>
  <c r="V436" s="1"/>
  <c r="E437"/>
  <c r="F437"/>
  <c r="S437" s="1"/>
  <c r="G437"/>
  <c r="H436"/>
  <c r="G438" i="1"/>
  <c r="H438" s="1"/>
  <c r="T437"/>
  <c r="U437" s="1"/>
  <c r="S438"/>
  <c r="U437" i="2" l="1"/>
  <c r="U438" i="1"/>
  <c r="W436" i="2"/>
  <c r="J441"/>
  <c r="X440"/>
  <c r="K437"/>
  <c r="L437" s="1"/>
  <c r="V437" s="1"/>
  <c r="T437"/>
  <c r="E438"/>
  <c r="F438"/>
  <c r="S438" s="1"/>
  <c r="G438"/>
  <c r="H437"/>
  <c r="G439" i="1"/>
  <c r="H439" s="1"/>
  <c r="T438"/>
  <c r="S439"/>
  <c r="U438" i="2" l="1"/>
  <c r="U439" i="1"/>
  <c r="W437" i="2"/>
  <c r="K438"/>
  <c r="L438" s="1"/>
  <c r="V438" s="1"/>
  <c r="T438"/>
  <c r="J442"/>
  <c r="X441"/>
  <c r="E439"/>
  <c r="F439"/>
  <c r="S439" s="1"/>
  <c r="G439"/>
  <c r="H438"/>
  <c r="G440" i="1"/>
  <c r="H440" s="1"/>
  <c r="T439"/>
  <c r="S440"/>
  <c r="U439" i="2" l="1"/>
  <c r="W438"/>
  <c r="J443"/>
  <c r="X442"/>
  <c r="K439"/>
  <c r="L439" s="1"/>
  <c r="V439" s="1"/>
  <c r="T439"/>
  <c r="F440"/>
  <c r="S440" s="1"/>
  <c r="E440"/>
  <c r="G440"/>
  <c r="H439"/>
  <c r="G441" i="1"/>
  <c r="H441" s="1"/>
  <c r="T440"/>
  <c r="U440" s="1"/>
  <c r="S441"/>
  <c r="U440" i="2" l="1"/>
  <c r="W439"/>
  <c r="K440"/>
  <c r="L440" s="1"/>
  <c r="V440" s="1"/>
  <c r="T440"/>
  <c r="J444"/>
  <c r="X443"/>
  <c r="F441"/>
  <c r="S441" s="1"/>
  <c r="E441"/>
  <c r="G441"/>
  <c r="H440"/>
  <c r="G442" i="1"/>
  <c r="H442" s="1"/>
  <c r="T441"/>
  <c r="U441" s="1"/>
  <c r="S442"/>
  <c r="U441" i="2" l="1"/>
  <c r="W440"/>
  <c r="J445"/>
  <c r="X444"/>
  <c r="K441"/>
  <c r="L441" s="1"/>
  <c r="V441" s="1"/>
  <c r="T441"/>
  <c r="F442"/>
  <c r="S442" s="1"/>
  <c r="E442"/>
  <c r="G442"/>
  <c r="H441"/>
  <c r="G443" i="1"/>
  <c r="H443" s="1"/>
  <c r="T442"/>
  <c r="U442" s="1"/>
  <c r="S443"/>
  <c r="U442" i="2" l="1"/>
  <c r="W441"/>
  <c r="K442"/>
  <c r="T442"/>
  <c r="J446"/>
  <c r="X445"/>
  <c r="E443"/>
  <c r="F443"/>
  <c r="S443" s="1"/>
  <c r="G443"/>
  <c r="T443" s="1"/>
  <c r="H442"/>
  <c r="G444" i="1"/>
  <c r="H444" s="1"/>
  <c r="T443"/>
  <c r="U443" s="1"/>
  <c r="S444"/>
  <c r="U443" i="2" l="1"/>
  <c r="K443"/>
  <c r="L443" s="1"/>
  <c r="J447"/>
  <c r="X446"/>
  <c r="L442"/>
  <c r="V442" s="1"/>
  <c r="W442" s="1"/>
  <c r="E444"/>
  <c r="F444"/>
  <c r="S444" s="1"/>
  <c r="G444"/>
  <c r="H443"/>
  <c r="G445" i="1"/>
  <c r="H445" s="1"/>
  <c r="T444"/>
  <c r="U444" s="1"/>
  <c r="S445"/>
  <c r="U444" i="2" l="1"/>
  <c r="U445" i="1"/>
  <c r="J448" i="2"/>
  <c r="X447"/>
  <c r="V443"/>
  <c r="W443" s="1"/>
  <c r="K444"/>
  <c r="L444" s="1"/>
  <c r="V444" s="1"/>
  <c r="T444"/>
  <c r="E445"/>
  <c r="F445"/>
  <c r="S445" s="1"/>
  <c r="G445"/>
  <c r="H444"/>
  <c r="G446" i="1"/>
  <c r="H446" s="1"/>
  <c r="T445"/>
  <c r="S446"/>
  <c r="U445" i="2" l="1"/>
  <c r="W444"/>
  <c r="J449"/>
  <c r="X448"/>
  <c r="K445"/>
  <c r="L445" s="1"/>
  <c r="V445" s="1"/>
  <c r="T445"/>
  <c r="E446"/>
  <c r="F446"/>
  <c r="S446" s="1"/>
  <c r="G446"/>
  <c r="H445"/>
  <c r="G447" i="1"/>
  <c r="H447" s="1"/>
  <c r="T446"/>
  <c r="U446" s="1"/>
  <c r="S447"/>
  <c r="U446" i="2" l="1"/>
  <c r="W445"/>
  <c r="K446"/>
  <c r="L446" s="1"/>
  <c r="V446" s="1"/>
  <c r="T446"/>
  <c r="J450"/>
  <c r="X449"/>
  <c r="E447"/>
  <c r="F447"/>
  <c r="S447" s="1"/>
  <c r="G447"/>
  <c r="H446"/>
  <c r="G448" i="1"/>
  <c r="H448" s="1"/>
  <c r="T447"/>
  <c r="U447" s="1"/>
  <c r="S448"/>
  <c r="U447" i="2" l="1"/>
  <c r="W446"/>
  <c r="U448" i="1"/>
  <c r="K447" i="2"/>
  <c r="L447" s="1"/>
  <c r="V447" s="1"/>
  <c r="T447"/>
  <c r="J451"/>
  <c r="X450"/>
  <c r="E448"/>
  <c r="F448"/>
  <c r="S448" s="1"/>
  <c r="G448"/>
  <c r="H447"/>
  <c r="G449" i="1"/>
  <c r="H449" s="1"/>
  <c r="T448"/>
  <c r="S449"/>
  <c r="U448" i="2" l="1"/>
  <c r="W447"/>
  <c r="U449" i="1"/>
  <c r="K448" i="2"/>
  <c r="L448" s="1"/>
  <c r="V448" s="1"/>
  <c r="T448"/>
  <c r="J452"/>
  <c r="X451"/>
  <c r="E449"/>
  <c r="F449"/>
  <c r="S449" s="1"/>
  <c r="U449" s="1"/>
  <c r="G449"/>
  <c r="T449" s="1"/>
  <c r="H448"/>
  <c r="G450" i="1"/>
  <c r="H450" s="1"/>
  <c r="T449"/>
  <c r="S450"/>
  <c r="W448" i="2" l="1"/>
  <c r="J453"/>
  <c r="X452"/>
  <c r="K449"/>
  <c r="L449" s="1"/>
  <c r="V449" s="1"/>
  <c r="F450"/>
  <c r="S450" s="1"/>
  <c r="E450"/>
  <c r="G450"/>
  <c r="H449"/>
  <c r="G451" i="1"/>
  <c r="H451" s="1"/>
  <c r="T450"/>
  <c r="U450" s="1"/>
  <c r="S451"/>
  <c r="U450" i="2" l="1"/>
  <c r="W449"/>
  <c r="J454"/>
  <c r="X453"/>
  <c r="K450"/>
  <c r="T450"/>
  <c r="E451"/>
  <c r="F451"/>
  <c r="S451" s="1"/>
  <c r="G451"/>
  <c r="T451" s="1"/>
  <c r="H450"/>
  <c r="G452" i="1"/>
  <c r="H452" s="1"/>
  <c r="T451"/>
  <c r="U451" s="1"/>
  <c r="S452"/>
  <c r="U451" i="2" l="1"/>
  <c r="U452" i="1"/>
  <c r="K451" i="2"/>
  <c r="L451" s="1"/>
  <c r="L450"/>
  <c r="V450" s="1"/>
  <c r="W450" s="1"/>
  <c r="J455"/>
  <c r="X454"/>
  <c r="E452"/>
  <c r="F452"/>
  <c r="S452" s="1"/>
  <c r="G452"/>
  <c r="H451"/>
  <c r="G453" i="1"/>
  <c r="H453" s="1"/>
  <c r="T452"/>
  <c r="S453"/>
  <c r="U452" i="2" l="1"/>
  <c r="W451"/>
  <c r="U453" i="1"/>
  <c r="J456" i="2"/>
  <c r="X455"/>
  <c r="K452"/>
  <c r="L452" s="1"/>
  <c r="V452" s="1"/>
  <c r="T452"/>
  <c r="V451"/>
  <c r="F453"/>
  <c r="S453" s="1"/>
  <c r="E453"/>
  <c r="G453"/>
  <c r="H452"/>
  <c r="G454" i="1"/>
  <c r="H454" s="1"/>
  <c r="T453"/>
  <c r="S454"/>
  <c r="U453" i="2" l="1"/>
  <c r="W452"/>
  <c r="J457"/>
  <c r="X456"/>
  <c r="K453"/>
  <c r="L453" s="1"/>
  <c r="V453" s="1"/>
  <c r="T453"/>
  <c r="F454"/>
  <c r="S454" s="1"/>
  <c r="E454"/>
  <c r="G454"/>
  <c r="H453"/>
  <c r="G455" i="1"/>
  <c r="H455" s="1"/>
  <c r="T454"/>
  <c r="U454" s="1"/>
  <c r="S455"/>
  <c r="U454" i="2" l="1"/>
  <c r="W453"/>
  <c r="K454"/>
  <c r="L454" s="1"/>
  <c r="V454" s="1"/>
  <c r="T454"/>
  <c r="J458"/>
  <c r="X457"/>
  <c r="F455"/>
  <c r="S455" s="1"/>
  <c r="E455"/>
  <c r="G455"/>
  <c r="T455" s="1"/>
  <c r="H454"/>
  <c r="G456" i="1"/>
  <c r="H456" s="1"/>
  <c r="T455"/>
  <c r="U455" s="1"/>
  <c r="S456"/>
  <c r="U455" i="2" l="1"/>
  <c r="W454"/>
  <c r="J459"/>
  <c r="X458"/>
  <c r="K455"/>
  <c r="L455" s="1"/>
  <c r="V455" s="1"/>
  <c r="E456"/>
  <c r="F456"/>
  <c r="S456" s="1"/>
  <c r="G456"/>
  <c r="H455"/>
  <c r="G457" i="1"/>
  <c r="H457" s="1"/>
  <c r="T456"/>
  <c r="U456" s="1"/>
  <c r="S457"/>
  <c r="U456" i="2" l="1"/>
  <c r="W455"/>
  <c r="J460"/>
  <c r="X459"/>
  <c r="K456"/>
  <c r="L456" s="1"/>
  <c r="V456" s="1"/>
  <c r="T456"/>
  <c r="E457"/>
  <c r="F457"/>
  <c r="S457" s="1"/>
  <c r="G457"/>
  <c r="H456"/>
  <c r="G458" i="1"/>
  <c r="H458" s="1"/>
  <c r="T457"/>
  <c r="U457" s="1"/>
  <c r="S459"/>
  <c r="S458"/>
  <c r="U457" i="2" l="1"/>
  <c r="U458" i="1"/>
  <c r="W456" i="2"/>
  <c r="J461"/>
  <c r="X460"/>
  <c r="K457"/>
  <c r="L457" s="1"/>
  <c r="V457" s="1"/>
  <c r="T457"/>
  <c r="E458"/>
  <c r="F458"/>
  <c r="S458" s="1"/>
  <c r="G458"/>
  <c r="H457"/>
  <c r="G459" i="1"/>
  <c r="T458"/>
  <c r="U458" i="2" l="1"/>
  <c r="W457"/>
  <c r="J462"/>
  <c r="X461"/>
  <c r="K458"/>
  <c r="L458" s="1"/>
  <c r="V458" s="1"/>
  <c r="T458"/>
  <c r="E459"/>
  <c r="F459"/>
  <c r="S459" s="1"/>
  <c r="G459"/>
  <c r="H458"/>
  <c r="T459" i="1"/>
  <c r="U459" s="1"/>
  <c r="H459"/>
  <c r="U459" i="2" l="1"/>
  <c r="W458"/>
  <c r="K459"/>
  <c r="L459" s="1"/>
  <c r="V459" s="1"/>
  <c r="T459"/>
  <c r="J463"/>
  <c r="X462"/>
  <c r="E460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E551" s="1"/>
  <c r="E552" s="1"/>
  <c r="E553" s="1"/>
  <c r="E554" s="1"/>
  <c r="E555" s="1"/>
  <c r="E556" s="1"/>
  <c r="E557" s="1"/>
  <c r="E558" s="1"/>
  <c r="E559" s="1"/>
  <c r="E560" s="1"/>
  <c r="E561" s="1"/>
  <c r="E562" s="1"/>
  <c r="E563" s="1"/>
  <c r="E564" s="1"/>
  <c r="E565" s="1"/>
  <c r="E566" s="1"/>
  <c r="E567" s="1"/>
  <c r="E568" s="1"/>
  <c r="E569" s="1"/>
  <c r="E570" s="1"/>
  <c r="E571" s="1"/>
  <c r="E572" s="1"/>
  <c r="E573" s="1"/>
  <c r="E574" s="1"/>
  <c r="E575" s="1"/>
  <c r="E576" s="1"/>
  <c r="E577" s="1"/>
  <c r="E578" s="1"/>
  <c r="E579" s="1"/>
  <c r="E580" s="1"/>
  <c r="E581" s="1"/>
  <c r="E582" s="1"/>
  <c r="E583" s="1"/>
  <c r="E584" s="1"/>
  <c r="E585" s="1"/>
  <c r="E586" s="1"/>
  <c r="E587" s="1"/>
  <c r="E588" s="1"/>
  <c r="E589" s="1"/>
  <c r="E590" s="1"/>
  <c r="E591" s="1"/>
  <c r="E592" s="1"/>
  <c r="E593" s="1"/>
  <c r="E594" s="1"/>
  <c r="E595" s="1"/>
  <c r="E596" s="1"/>
  <c r="E597" s="1"/>
  <c r="E598" s="1"/>
  <c r="E599" s="1"/>
  <c r="E600" s="1"/>
  <c r="E601" s="1"/>
  <c r="E602" s="1"/>
  <c r="E603" s="1"/>
  <c r="E604" s="1"/>
  <c r="E605" s="1"/>
  <c r="E606" s="1"/>
  <c r="E607" s="1"/>
  <c r="E608" s="1"/>
  <c r="E609" s="1"/>
  <c r="E610" s="1"/>
  <c r="E611" s="1"/>
  <c r="E612" s="1"/>
  <c r="E613" s="1"/>
  <c r="E614" s="1"/>
  <c r="E615" s="1"/>
  <c r="E616" s="1"/>
  <c r="E617" s="1"/>
  <c r="E618" s="1"/>
  <c r="E619" s="1"/>
  <c r="E620" s="1"/>
  <c r="E621" s="1"/>
  <c r="E622" s="1"/>
  <c r="E623" s="1"/>
  <c r="E624" s="1"/>
  <c r="E625" s="1"/>
  <c r="E626" s="1"/>
  <c r="E627" s="1"/>
  <c r="E628" s="1"/>
  <c r="E629" s="1"/>
  <c r="E630" s="1"/>
  <c r="E631" s="1"/>
  <c r="E632" s="1"/>
  <c r="E633" s="1"/>
  <c r="E634" s="1"/>
  <c r="E635" s="1"/>
  <c r="E636" s="1"/>
  <c r="E637" s="1"/>
  <c r="E638" s="1"/>
  <c r="E639" s="1"/>
  <c r="E640" s="1"/>
  <c r="E641" s="1"/>
  <c r="E642" s="1"/>
  <c r="E643" s="1"/>
  <c r="E644" s="1"/>
  <c r="E645" s="1"/>
  <c r="E646" s="1"/>
  <c r="E647" s="1"/>
  <c r="E648" s="1"/>
  <c r="E649" s="1"/>
  <c r="E650" s="1"/>
  <c r="E651" s="1"/>
  <c r="E652" s="1"/>
  <c r="E653" s="1"/>
  <c r="E654" s="1"/>
  <c r="E655" s="1"/>
  <c r="E656" s="1"/>
  <c r="E657" s="1"/>
  <c r="E658" s="1"/>
  <c r="E659" s="1"/>
  <c r="E660" s="1"/>
  <c r="E661" s="1"/>
  <c r="E662" s="1"/>
  <c r="E663" s="1"/>
  <c r="E664" s="1"/>
  <c r="E665" s="1"/>
  <c r="E666" s="1"/>
  <c r="E667" s="1"/>
  <c r="E668" s="1"/>
  <c r="E669" s="1"/>
  <c r="E670" s="1"/>
  <c r="E671" s="1"/>
  <c r="E672" s="1"/>
  <c r="E673" s="1"/>
  <c r="E674" s="1"/>
  <c r="E675" s="1"/>
  <c r="E676" s="1"/>
  <c r="E677" s="1"/>
  <c r="E678" s="1"/>
  <c r="E679" s="1"/>
  <c r="E680" s="1"/>
  <c r="E681" s="1"/>
  <c r="E682" s="1"/>
  <c r="E683" s="1"/>
  <c r="E684" s="1"/>
  <c r="E685" s="1"/>
  <c r="E686" s="1"/>
  <c r="E687" s="1"/>
  <c r="E688" s="1"/>
  <c r="E689" s="1"/>
  <c r="E690" s="1"/>
  <c r="E691" s="1"/>
  <c r="E692" s="1"/>
  <c r="E693" s="1"/>
  <c r="E694" s="1"/>
  <c r="F460"/>
  <c r="G460"/>
  <c r="H459"/>
  <c r="W459" l="1"/>
  <c r="K460"/>
  <c r="T460"/>
  <c r="J464"/>
  <c r="X463"/>
  <c r="F461"/>
  <c r="S460"/>
  <c r="G461"/>
  <c r="T461" s="1"/>
  <c r="H460"/>
  <c r="U460" l="1"/>
  <c r="K461"/>
  <c r="L461" s="1"/>
  <c r="V461" s="1"/>
  <c r="L460"/>
  <c r="V460" s="1"/>
  <c r="F462"/>
  <c r="S461"/>
  <c r="U461" s="1"/>
  <c r="J465"/>
  <c r="X464"/>
  <c r="G462"/>
  <c r="H461"/>
  <c r="W461" l="1"/>
  <c r="W460"/>
  <c r="F463"/>
  <c r="S462"/>
  <c r="U462" s="1"/>
  <c r="J466"/>
  <c r="X465"/>
  <c r="K462"/>
  <c r="L462" s="1"/>
  <c r="V462" s="1"/>
  <c r="T462"/>
  <c r="G463"/>
  <c r="H462"/>
  <c r="W462" l="1"/>
  <c r="K463"/>
  <c r="T463"/>
  <c r="F464"/>
  <c r="S463"/>
  <c r="J467"/>
  <c r="X466"/>
  <c r="G464"/>
  <c r="T464" s="1"/>
  <c r="H463"/>
  <c r="U463" l="1"/>
  <c r="K464"/>
  <c r="L464" s="1"/>
  <c r="J468"/>
  <c r="X467"/>
  <c r="F465"/>
  <c r="S464"/>
  <c r="U464" s="1"/>
  <c r="L463"/>
  <c r="V463" s="1"/>
  <c r="G465"/>
  <c r="T465" s="1"/>
  <c r="H464"/>
  <c r="W463" l="1"/>
  <c r="V464"/>
  <c r="W464" s="1"/>
  <c r="J469"/>
  <c r="X468"/>
  <c r="F466"/>
  <c r="S465"/>
  <c r="U465" s="1"/>
  <c r="K465"/>
  <c r="G466"/>
  <c r="T466" s="1"/>
  <c r="H465"/>
  <c r="W465" l="1"/>
  <c r="K466"/>
  <c r="L466" s="1"/>
  <c r="F467"/>
  <c r="S466"/>
  <c r="U466" s="1"/>
  <c r="J470"/>
  <c r="X469"/>
  <c r="L465"/>
  <c r="V465" s="1"/>
  <c r="G467"/>
  <c r="T467" s="1"/>
  <c r="H466"/>
  <c r="W466" l="1"/>
  <c r="K467"/>
  <c r="L467" s="1"/>
  <c r="V467" s="1"/>
  <c r="J471"/>
  <c r="X470"/>
  <c r="V466"/>
  <c r="F468"/>
  <c r="S467"/>
  <c r="U467" s="1"/>
  <c r="G468"/>
  <c r="T468" s="1"/>
  <c r="H467"/>
  <c r="W467" l="1"/>
  <c r="K468"/>
  <c r="L468" s="1"/>
  <c r="V468" s="1"/>
  <c r="F469"/>
  <c r="S468"/>
  <c r="U468" s="1"/>
  <c r="J472"/>
  <c r="X471"/>
  <c r="G469"/>
  <c r="T469" s="1"/>
  <c r="H468"/>
  <c r="W468" l="1"/>
  <c r="K469"/>
  <c r="L469" s="1"/>
  <c r="V469" s="1"/>
  <c r="J473"/>
  <c r="X472"/>
  <c r="F470"/>
  <c r="S469"/>
  <c r="U469" s="1"/>
  <c r="G470"/>
  <c r="T470" s="1"/>
  <c r="H469"/>
  <c r="W469" l="1"/>
  <c r="K470"/>
  <c r="K471" s="1"/>
  <c r="F471"/>
  <c r="S470"/>
  <c r="U470" s="1"/>
  <c r="J474"/>
  <c r="X473"/>
  <c r="G471"/>
  <c r="T471" s="1"/>
  <c r="H470"/>
  <c r="L470" l="1"/>
  <c r="V470" s="1"/>
  <c r="W470" s="1"/>
  <c r="J475"/>
  <c r="X474"/>
  <c r="F472"/>
  <c r="S471"/>
  <c r="U471" s="1"/>
  <c r="L471"/>
  <c r="G472"/>
  <c r="T472" s="1"/>
  <c r="H471"/>
  <c r="V471" l="1"/>
  <c r="W471" s="1"/>
  <c r="K472"/>
  <c r="K473" s="1"/>
  <c r="J476"/>
  <c r="X475"/>
  <c r="F473"/>
  <c r="S472"/>
  <c r="U472" s="1"/>
  <c r="G473"/>
  <c r="T473" s="1"/>
  <c r="H472"/>
  <c r="L472" l="1"/>
  <c r="V472" s="1"/>
  <c r="W472" s="1"/>
  <c r="F474"/>
  <c r="S473"/>
  <c r="U473" s="1"/>
  <c r="J477"/>
  <c r="X476"/>
  <c r="L473"/>
  <c r="G474"/>
  <c r="H473"/>
  <c r="V473" l="1"/>
  <c r="W473" s="1"/>
  <c r="F475"/>
  <c r="S474"/>
  <c r="U474" s="1"/>
  <c r="J478"/>
  <c r="X477"/>
  <c r="K474"/>
  <c r="L474" s="1"/>
  <c r="V474" s="1"/>
  <c r="T474"/>
  <c r="G475"/>
  <c r="T475" s="1"/>
  <c r="H474"/>
  <c r="W474" l="1"/>
  <c r="K475"/>
  <c r="L475" s="1"/>
  <c r="V475" s="1"/>
  <c r="F476"/>
  <c r="S475"/>
  <c r="U475" s="1"/>
  <c r="J479"/>
  <c r="X478"/>
  <c r="G476"/>
  <c r="T476" s="1"/>
  <c r="H475"/>
  <c r="W475" l="1"/>
  <c r="K476"/>
  <c r="L476" s="1"/>
  <c r="V476" s="1"/>
  <c r="F477"/>
  <c r="S476"/>
  <c r="U476" s="1"/>
  <c r="J480"/>
  <c r="X479"/>
  <c r="G477"/>
  <c r="T477" s="1"/>
  <c r="H476"/>
  <c r="W476" l="1"/>
  <c r="K477"/>
  <c r="L477" s="1"/>
  <c r="V477" s="1"/>
  <c r="F478"/>
  <c r="S477"/>
  <c r="U477" s="1"/>
  <c r="J481"/>
  <c r="X480"/>
  <c r="G478"/>
  <c r="H477"/>
  <c r="W477" l="1"/>
  <c r="J482"/>
  <c r="X481"/>
  <c r="F479"/>
  <c r="S478"/>
  <c r="K478"/>
  <c r="L478" s="1"/>
  <c r="V478" s="1"/>
  <c r="T478"/>
  <c r="G479"/>
  <c r="T479" s="1"/>
  <c r="H478"/>
  <c r="U478" l="1"/>
  <c r="W478" s="1"/>
  <c r="K479"/>
  <c r="L479" s="1"/>
  <c r="V479" s="1"/>
  <c r="J483"/>
  <c r="X482"/>
  <c r="F480"/>
  <c r="S479"/>
  <c r="U479" s="1"/>
  <c r="G480"/>
  <c r="H479"/>
  <c r="W479" l="1"/>
  <c r="J484"/>
  <c r="X483"/>
  <c r="F481"/>
  <c r="S480"/>
  <c r="K480"/>
  <c r="L480" s="1"/>
  <c r="V480" s="1"/>
  <c r="T480"/>
  <c r="G481"/>
  <c r="T481" s="1"/>
  <c r="H480"/>
  <c r="U480" l="1"/>
  <c r="W480" s="1"/>
  <c r="J485"/>
  <c r="X484"/>
  <c r="F482"/>
  <c r="S481"/>
  <c r="U481" s="1"/>
  <c r="K481"/>
  <c r="L481" s="1"/>
  <c r="V481" s="1"/>
  <c r="G482"/>
  <c r="T482" s="1"/>
  <c r="H481"/>
  <c r="W481" l="1"/>
  <c r="K482"/>
  <c r="L482" s="1"/>
  <c r="V482" s="1"/>
  <c r="J486"/>
  <c r="X485"/>
  <c r="F483"/>
  <c r="S482"/>
  <c r="U482" s="1"/>
  <c r="G483"/>
  <c r="T483" s="1"/>
  <c r="H482"/>
  <c r="W482" l="1"/>
  <c r="F484"/>
  <c r="S483"/>
  <c r="U483" s="1"/>
  <c r="J487"/>
  <c r="X486"/>
  <c r="K483"/>
  <c r="L483" s="1"/>
  <c r="V483" s="1"/>
  <c r="G484"/>
  <c r="T484" s="1"/>
  <c r="H483"/>
  <c r="W483" l="1"/>
  <c r="J488"/>
  <c r="X487"/>
  <c r="F485"/>
  <c r="S484"/>
  <c r="U484" s="1"/>
  <c r="K484"/>
  <c r="L484" s="1"/>
  <c r="V484" s="1"/>
  <c r="G485"/>
  <c r="T485" s="1"/>
  <c r="H484"/>
  <c r="W484" l="1"/>
  <c r="F486"/>
  <c r="S485"/>
  <c r="U485" s="1"/>
  <c r="J489"/>
  <c r="X488"/>
  <c r="K485"/>
  <c r="L485" s="1"/>
  <c r="V485" s="1"/>
  <c r="G486"/>
  <c r="H485"/>
  <c r="W485" l="1"/>
  <c r="F487"/>
  <c r="S486"/>
  <c r="U486" s="1"/>
  <c r="J490"/>
  <c r="X489"/>
  <c r="K486"/>
  <c r="K487" s="1"/>
  <c r="T486"/>
  <c r="G487"/>
  <c r="T487" s="1"/>
  <c r="H486"/>
  <c r="J491" l="1"/>
  <c r="X490"/>
  <c r="F488"/>
  <c r="S487"/>
  <c r="U487" s="1"/>
  <c r="L486"/>
  <c r="V486" s="1"/>
  <c r="L487"/>
  <c r="G488"/>
  <c r="H487"/>
  <c r="W486" l="1"/>
  <c r="W487"/>
  <c r="V487"/>
  <c r="F489"/>
  <c r="S488"/>
  <c r="J492"/>
  <c r="X491"/>
  <c r="K488"/>
  <c r="L488" s="1"/>
  <c r="V488" s="1"/>
  <c r="T488"/>
  <c r="G489"/>
  <c r="T489" s="1"/>
  <c r="H488"/>
  <c r="U488" l="1"/>
  <c r="W488" s="1"/>
  <c r="J493"/>
  <c r="X492"/>
  <c r="F490"/>
  <c r="S489"/>
  <c r="U489" s="1"/>
  <c r="K489"/>
  <c r="L489" s="1"/>
  <c r="V489" s="1"/>
  <c r="G490"/>
  <c r="H489"/>
  <c r="W489" l="1"/>
  <c r="J494"/>
  <c r="X493"/>
  <c r="K490"/>
  <c r="K491" s="1"/>
  <c r="T490"/>
  <c r="F491"/>
  <c r="S490"/>
  <c r="G491"/>
  <c r="T491" s="1"/>
  <c r="H490"/>
  <c r="U490" l="1"/>
  <c r="J495"/>
  <c r="X494"/>
  <c r="F492"/>
  <c r="S491"/>
  <c r="U491" s="1"/>
  <c r="L490"/>
  <c r="V490" s="1"/>
  <c r="L491"/>
  <c r="G492"/>
  <c r="T492" s="1"/>
  <c r="H491"/>
  <c r="W491" l="1"/>
  <c r="W490"/>
  <c r="F493"/>
  <c r="S492"/>
  <c r="U492" s="1"/>
  <c r="K492"/>
  <c r="J496"/>
  <c r="X495"/>
  <c r="V491"/>
  <c r="G493"/>
  <c r="T493" s="1"/>
  <c r="H492"/>
  <c r="K493" l="1"/>
  <c r="K494" s="1"/>
  <c r="L492"/>
  <c r="V492" s="1"/>
  <c r="W492" s="1"/>
  <c r="F494"/>
  <c r="S493"/>
  <c r="U493" s="1"/>
  <c r="J497"/>
  <c r="X496"/>
  <c r="G494"/>
  <c r="T494" s="1"/>
  <c r="H493"/>
  <c r="L493" l="1"/>
  <c r="V493" s="1"/>
  <c r="W493" s="1"/>
  <c r="F495"/>
  <c r="S494"/>
  <c r="U494" s="1"/>
  <c r="J498"/>
  <c r="X497"/>
  <c r="L494"/>
  <c r="G495"/>
  <c r="H494"/>
  <c r="V494" l="1"/>
  <c r="W494" s="1"/>
  <c r="F496"/>
  <c r="S495"/>
  <c r="J499"/>
  <c r="X498"/>
  <c r="K495"/>
  <c r="L495" s="1"/>
  <c r="V495" s="1"/>
  <c r="T495"/>
  <c r="G496"/>
  <c r="T496" s="1"/>
  <c r="H495"/>
  <c r="U495" l="1"/>
  <c r="W495" s="1"/>
  <c r="F497"/>
  <c r="S496"/>
  <c r="U496" s="1"/>
  <c r="J500"/>
  <c r="X499"/>
  <c r="K496"/>
  <c r="L496" s="1"/>
  <c r="V496" s="1"/>
  <c r="G497"/>
  <c r="T497" s="1"/>
  <c r="H496"/>
  <c r="W496" l="1"/>
  <c r="F498"/>
  <c r="S497"/>
  <c r="U497" s="1"/>
  <c r="J501"/>
  <c r="X500"/>
  <c r="K497"/>
  <c r="K498" s="1"/>
  <c r="G498"/>
  <c r="T498" s="1"/>
  <c r="H497"/>
  <c r="J502" l="1"/>
  <c r="X501"/>
  <c r="L497"/>
  <c r="V497" s="1"/>
  <c r="W497" s="1"/>
  <c r="F499"/>
  <c r="S498"/>
  <c r="U498" s="1"/>
  <c r="L498"/>
  <c r="G499"/>
  <c r="T499" s="1"/>
  <c r="H498"/>
  <c r="W498" l="1"/>
  <c r="K499"/>
  <c r="L499" s="1"/>
  <c r="V499" s="1"/>
  <c r="J503"/>
  <c r="X502"/>
  <c r="F500"/>
  <c r="S499"/>
  <c r="U499" s="1"/>
  <c r="V498"/>
  <c r="G500"/>
  <c r="T500" s="1"/>
  <c r="H499"/>
  <c r="W499" l="1"/>
  <c r="K500"/>
  <c r="L500" s="1"/>
  <c r="V500" s="1"/>
  <c r="J504"/>
  <c r="X503"/>
  <c r="F501"/>
  <c r="S500"/>
  <c r="U500" s="1"/>
  <c r="G501"/>
  <c r="T501" s="1"/>
  <c r="H500"/>
  <c r="W500" l="1"/>
  <c r="K501"/>
  <c r="K502" s="1"/>
  <c r="J505"/>
  <c r="X504"/>
  <c r="F502"/>
  <c r="S501"/>
  <c r="U501" s="1"/>
  <c r="G502"/>
  <c r="T502" s="1"/>
  <c r="H501"/>
  <c r="L501" l="1"/>
  <c r="V501" s="1"/>
  <c r="W501" s="1"/>
  <c r="J506"/>
  <c r="X505"/>
  <c r="F503"/>
  <c r="S502"/>
  <c r="U502" s="1"/>
  <c r="L502"/>
  <c r="G503"/>
  <c r="H502"/>
  <c r="V502" l="1"/>
  <c r="W502" s="1"/>
  <c r="J507"/>
  <c r="X506"/>
  <c r="F504"/>
  <c r="S503"/>
  <c r="K503"/>
  <c r="L503" s="1"/>
  <c r="V503" s="1"/>
  <c r="T503"/>
  <c r="G504"/>
  <c r="T504" s="1"/>
  <c r="H503"/>
  <c r="U503" l="1"/>
  <c r="W503" s="1"/>
  <c r="K504"/>
  <c r="L504" s="1"/>
  <c r="V504" s="1"/>
  <c r="J508"/>
  <c r="X507"/>
  <c r="F505"/>
  <c r="S504"/>
  <c r="U504" s="1"/>
  <c r="G505"/>
  <c r="T505" s="1"/>
  <c r="H504"/>
  <c r="W504" l="1"/>
  <c r="K505"/>
  <c r="L505" s="1"/>
  <c r="V505" s="1"/>
  <c r="F506"/>
  <c r="S505"/>
  <c r="U505" s="1"/>
  <c r="J509"/>
  <c r="X508"/>
  <c r="G506"/>
  <c r="H505"/>
  <c r="W505" l="1"/>
  <c r="F507"/>
  <c r="S506"/>
  <c r="U506" s="1"/>
  <c r="J510"/>
  <c r="X509"/>
  <c r="K506"/>
  <c r="L506" s="1"/>
  <c r="V506" s="1"/>
  <c r="T506"/>
  <c r="G507"/>
  <c r="T507" s="1"/>
  <c r="H506"/>
  <c r="W506" l="1"/>
  <c r="K507"/>
  <c r="L507" s="1"/>
  <c r="V507" s="1"/>
  <c r="F508"/>
  <c r="S507"/>
  <c r="U507" s="1"/>
  <c r="J511"/>
  <c r="X510"/>
  <c r="G508"/>
  <c r="T508" s="1"/>
  <c r="H507"/>
  <c r="W507" l="1"/>
  <c r="K508"/>
  <c r="L508" s="1"/>
  <c r="V508" s="1"/>
  <c r="F509"/>
  <c r="S508"/>
  <c r="U508" s="1"/>
  <c r="J512"/>
  <c r="X511"/>
  <c r="G509"/>
  <c r="T509" s="1"/>
  <c r="H508"/>
  <c r="W508" l="1"/>
  <c r="K509"/>
  <c r="L509" s="1"/>
  <c r="V509" s="1"/>
  <c r="F510"/>
  <c r="S509"/>
  <c r="U509" s="1"/>
  <c r="J513"/>
  <c r="X512"/>
  <c r="G510"/>
  <c r="H509"/>
  <c r="W509" l="1"/>
  <c r="F511"/>
  <c r="S510"/>
  <c r="U510" s="1"/>
  <c r="J514"/>
  <c r="X513"/>
  <c r="K510"/>
  <c r="L510" s="1"/>
  <c r="V510" s="1"/>
  <c r="T510"/>
  <c r="G511"/>
  <c r="T511" s="1"/>
  <c r="H510"/>
  <c r="W510" l="1"/>
  <c r="K511"/>
  <c r="L511" s="1"/>
  <c r="V511" s="1"/>
  <c r="F512"/>
  <c r="S511"/>
  <c r="U511" s="1"/>
  <c r="J515"/>
  <c r="X514"/>
  <c r="G512"/>
  <c r="H511"/>
  <c r="W511" l="1"/>
  <c r="J516"/>
  <c r="X515"/>
  <c r="F513"/>
  <c r="S512"/>
  <c r="K512"/>
  <c r="T512"/>
  <c r="G513"/>
  <c r="T513" s="1"/>
  <c r="H512"/>
  <c r="U512" l="1"/>
  <c r="K513"/>
  <c r="L513" s="1"/>
  <c r="V513" s="1"/>
  <c r="L512"/>
  <c r="V512" s="1"/>
  <c r="J517"/>
  <c r="X516"/>
  <c r="F514"/>
  <c r="S513"/>
  <c r="U513" s="1"/>
  <c r="G514"/>
  <c r="T514" s="1"/>
  <c r="H513"/>
  <c r="W513" l="1"/>
  <c r="W512"/>
  <c r="F515"/>
  <c r="S514"/>
  <c r="U514" s="1"/>
  <c r="J518"/>
  <c r="X517"/>
  <c r="K514"/>
  <c r="L514" s="1"/>
  <c r="V514" s="1"/>
  <c r="G515"/>
  <c r="T515" s="1"/>
  <c r="H514"/>
  <c r="W514" l="1"/>
  <c r="F516"/>
  <c r="S515"/>
  <c r="U515" s="1"/>
  <c r="J519"/>
  <c r="X518"/>
  <c r="K515"/>
  <c r="L515" s="1"/>
  <c r="V515" s="1"/>
  <c r="G516"/>
  <c r="T516" s="1"/>
  <c r="H515"/>
  <c r="W515" l="1"/>
  <c r="K516"/>
  <c r="L516" s="1"/>
  <c r="V516" s="1"/>
  <c r="F517"/>
  <c r="S516"/>
  <c r="U516" s="1"/>
  <c r="J520"/>
  <c r="X519"/>
  <c r="G517"/>
  <c r="T517" s="1"/>
  <c r="H516"/>
  <c r="W516" l="1"/>
  <c r="F518"/>
  <c r="S517"/>
  <c r="U517" s="1"/>
  <c r="J521"/>
  <c r="X520"/>
  <c r="K517"/>
  <c r="L517" s="1"/>
  <c r="V517" s="1"/>
  <c r="G518"/>
  <c r="H517"/>
  <c r="W517" l="1"/>
  <c r="F519"/>
  <c r="S518"/>
  <c r="U518" s="1"/>
  <c r="J522"/>
  <c r="X521"/>
  <c r="K518"/>
  <c r="K519" s="1"/>
  <c r="T518"/>
  <c r="G519"/>
  <c r="T519" s="1"/>
  <c r="H518"/>
  <c r="J523" l="1"/>
  <c r="X522"/>
  <c r="F520"/>
  <c r="S519"/>
  <c r="U519" s="1"/>
  <c r="L518"/>
  <c r="V518" s="1"/>
  <c r="L519"/>
  <c r="G520"/>
  <c r="T520" s="1"/>
  <c r="H519"/>
  <c r="W518" l="1"/>
  <c r="W519"/>
  <c r="K520"/>
  <c r="L520" s="1"/>
  <c r="V520" s="1"/>
  <c r="F521"/>
  <c r="S520"/>
  <c r="U520" s="1"/>
  <c r="J524"/>
  <c r="X523"/>
  <c r="V519"/>
  <c r="G521"/>
  <c r="T521" s="1"/>
  <c r="H520"/>
  <c r="W520" l="1"/>
  <c r="F522"/>
  <c r="S521"/>
  <c r="U521" s="1"/>
  <c r="J525"/>
  <c r="X524"/>
  <c r="K521"/>
  <c r="G522"/>
  <c r="T522" s="1"/>
  <c r="H521"/>
  <c r="W521" l="1"/>
  <c r="K522"/>
  <c r="L522" s="1"/>
  <c r="F523"/>
  <c r="S522"/>
  <c r="U522" s="1"/>
  <c r="J526"/>
  <c r="X525"/>
  <c r="L521"/>
  <c r="V521" s="1"/>
  <c r="G523"/>
  <c r="T523" s="1"/>
  <c r="H522"/>
  <c r="W522" l="1"/>
  <c r="K523"/>
  <c r="L523" s="1"/>
  <c r="V523" s="1"/>
  <c r="J527"/>
  <c r="X526"/>
  <c r="F524"/>
  <c r="S523"/>
  <c r="U523" s="1"/>
  <c r="V522"/>
  <c r="G524"/>
  <c r="T524" s="1"/>
  <c r="H523"/>
  <c r="W523" l="1"/>
  <c r="K524"/>
  <c r="L524" s="1"/>
  <c r="V524" s="1"/>
  <c r="J528"/>
  <c r="X527"/>
  <c r="F525"/>
  <c r="S524"/>
  <c r="U524" s="1"/>
  <c r="G525"/>
  <c r="T525" s="1"/>
  <c r="H524"/>
  <c r="W524" l="1"/>
  <c r="K525"/>
  <c r="L525" s="1"/>
  <c r="V525" s="1"/>
  <c r="J529"/>
  <c r="X528"/>
  <c r="F526"/>
  <c r="S525"/>
  <c r="U525" s="1"/>
  <c r="G526"/>
  <c r="H525"/>
  <c r="W525" l="1"/>
  <c r="J530"/>
  <c r="X529"/>
  <c r="F527"/>
  <c r="S526"/>
  <c r="K526"/>
  <c r="L526" s="1"/>
  <c r="V526" s="1"/>
  <c r="T526"/>
  <c r="G527"/>
  <c r="T527" s="1"/>
  <c r="H526"/>
  <c r="U526" l="1"/>
  <c r="W526" s="1"/>
  <c r="K527"/>
  <c r="L527" s="1"/>
  <c r="V527" s="1"/>
  <c r="J531"/>
  <c r="X530"/>
  <c r="F528"/>
  <c r="S527"/>
  <c r="U527" s="1"/>
  <c r="G528"/>
  <c r="H527"/>
  <c r="W527" l="1"/>
  <c r="J532"/>
  <c r="X531"/>
  <c r="K528"/>
  <c r="T528"/>
  <c r="F529"/>
  <c r="S528"/>
  <c r="G529"/>
  <c r="T529" s="1"/>
  <c r="H528"/>
  <c r="U528" l="1"/>
  <c r="K529"/>
  <c r="L529" s="1"/>
  <c r="L528"/>
  <c r="V528" s="1"/>
  <c r="J533"/>
  <c r="X532"/>
  <c r="F530"/>
  <c r="S529"/>
  <c r="U529" s="1"/>
  <c r="G530"/>
  <c r="H529"/>
  <c r="W528" l="1"/>
  <c r="V529"/>
  <c r="W529" s="1"/>
  <c r="J534"/>
  <c r="X533"/>
  <c r="F531"/>
  <c r="S530"/>
  <c r="U530" s="1"/>
  <c r="K530"/>
  <c r="T530"/>
  <c r="G531"/>
  <c r="T531" s="1"/>
  <c r="H530"/>
  <c r="K531" l="1"/>
  <c r="L531" s="1"/>
  <c r="W530"/>
  <c r="J535"/>
  <c r="X534"/>
  <c r="F532"/>
  <c r="S531"/>
  <c r="U531" s="1"/>
  <c r="L530"/>
  <c r="V530" s="1"/>
  <c r="G532"/>
  <c r="T532" s="1"/>
  <c r="H531"/>
  <c r="W531" l="1"/>
  <c r="K532"/>
  <c r="L532" s="1"/>
  <c r="V532" s="1"/>
  <c r="J536"/>
  <c r="X535"/>
  <c r="V531"/>
  <c r="F533"/>
  <c r="S532"/>
  <c r="U532" s="1"/>
  <c r="G533"/>
  <c r="T533" s="1"/>
  <c r="H532"/>
  <c r="W532" l="1"/>
  <c r="F534"/>
  <c r="S533"/>
  <c r="U533" s="1"/>
  <c r="K533"/>
  <c r="K534" s="1"/>
  <c r="J537"/>
  <c r="X536"/>
  <c r="G534"/>
  <c r="T534" s="1"/>
  <c r="H533"/>
  <c r="F535" l="1"/>
  <c r="S534"/>
  <c r="U534" s="1"/>
  <c r="J538"/>
  <c r="X537"/>
  <c r="L533"/>
  <c r="V533" s="1"/>
  <c r="W533" s="1"/>
  <c r="L534"/>
  <c r="G535"/>
  <c r="H534"/>
  <c r="V534" l="1"/>
  <c r="W534" s="1"/>
  <c r="F536"/>
  <c r="S535"/>
  <c r="U535" s="1"/>
  <c r="J539"/>
  <c r="X538"/>
  <c r="K535"/>
  <c r="L535" s="1"/>
  <c r="V535" s="1"/>
  <c r="T535"/>
  <c r="G536"/>
  <c r="T536" s="1"/>
  <c r="H535"/>
  <c r="W535" l="1"/>
  <c r="K536"/>
  <c r="F537"/>
  <c r="S536"/>
  <c r="U536" s="1"/>
  <c r="J540"/>
  <c r="X539"/>
  <c r="G537"/>
  <c r="T537" s="1"/>
  <c r="H536"/>
  <c r="K537" l="1"/>
  <c r="L537" s="1"/>
  <c r="L536"/>
  <c r="V536" s="1"/>
  <c r="W536" s="1"/>
  <c r="F538"/>
  <c r="S537"/>
  <c r="U537" s="1"/>
  <c r="J541"/>
  <c r="X540"/>
  <c r="G538"/>
  <c r="T538" s="1"/>
  <c r="H537"/>
  <c r="V537" l="1"/>
  <c r="W537" s="1"/>
  <c r="K538"/>
  <c r="L538" s="1"/>
  <c r="V538" s="1"/>
  <c r="J542"/>
  <c r="X541"/>
  <c r="F539"/>
  <c r="S538"/>
  <c r="U538" s="1"/>
  <c r="G539"/>
  <c r="H538"/>
  <c r="W538" l="1"/>
  <c r="F540"/>
  <c r="S539"/>
  <c r="U539" s="1"/>
  <c r="K539"/>
  <c r="T539"/>
  <c r="J543"/>
  <c r="X542"/>
  <c r="G540"/>
  <c r="T540" s="1"/>
  <c r="H539"/>
  <c r="W539" l="1"/>
  <c r="K540"/>
  <c r="K541" s="1"/>
  <c r="L539"/>
  <c r="V539" s="1"/>
  <c r="F541"/>
  <c r="S540"/>
  <c r="U540" s="1"/>
  <c r="J544"/>
  <c r="X543"/>
  <c r="G541"/>
  <c r="T541" s="1"/>
  <c r="H540"/>
  <c r="L540" l="1"/>
  <c r="V540" s="1"/>
  <c r="W540" s="1"/>
  <c r="J545"/>
  <c r="X544"/>
  <c r="F542"/>
  <c r="S541"/>
  <c r="U541" s="1"/>
  <c r="L541"/>
  <c r="G542"/>
  <c r="T542" s="1"/>
  <c r="H541"/>
  <c r="V541" l="1"/>
  <c r="W541" s="1"/>
  <c r="K542"/>
  <c r="L542" s="1"/>
  <c r="V542" s="1"/>
  <c r="F543"/>
  <c r="S542"/>
  <c r="U542" s="1"/>
  <c r="J546"/>
  <c r="X545"/>
  <c r="G543"/>
  <c r="H542"/>
  <c r="W542" l="1"/>
  <c r="F544"/>
  <c r="S543"/>
  <c r="U543" s="1"/>
  <c r="J547"/>
  <c r="X546"/>
  <c r="K543"/>
  <c r="T543"/>
  <c r="G544"/>
  <c r="T544" s="1"/>
  <c r="H543"/>
  <c r="K544" l="1"/>
  <c r="L544" s="1"/>
  <c r="L543"/>
  <c r="V543" s="1"/>
  <c r="W543" s="1"/>
  <c r="F545"/>
  <c r="S544"/>
  <c r="U544" s="1"/>
  <c r="J548"/>
  <c r="X547"/>
  <c r="G545"/>
  <c r="T545" s="1"/>
  <c r="H544"/>
  <c r="W544" l="1"/>
  <c r="F546"/>
  <c r="S545"/>
  <c r="U545" s="1"/>
  <c r="K545"/>
  <c r="J549"/>
  <c r="X548"/>
  <c r="V544"/>
  <c r="G546"/>
  <c r="T546" s="1"/>
  <c r="H545"/>
  <c r="W545" l="1"/>
  <c r="K546"/>
  <c r="L546" s="1"/>
  <c r="J550"/>
  <c r="X549"/>
  <c r="F547"/>
  <c r="S546"/>
  <c r="U546" s="1"/>
  <c r="L545"/>
  <c r="V545" s="1"/>
  <c r="G547"/>
  <c r="T547" s="1"/>
  <c r="H546"/>
  <c r="V546" l="1"/>
  <c r="W546" s="1"/>
  <c r="J551"/>
  <c r="X550"/>
  <c r="F548"/>
  <c r="S547"/>
  <c r="U547" s="1"/>
  <c r="K547"/>
  <c r="L547" s="1"/>
  <c r="V547" s="1"/>
  <c r="G548"/>
  <c r="T548" s="1"/>
  <c r="H547"/>
  <c r="W547" l="1"/>
  <c r="K548"/>
  <c r="L548" s="1"/>
  <c r="V548" s="1"/>
  <c r="J552"/>
  <c r="X551"/>
  <c r="F549"/>
  <c r="S548"/>
  <c r="U548" s="1"/>
  <c r="G549"/>
  <c r="T549" s="1"/>
  <c r="H548"/>
  <c r="W548" l="1"/>
  <c r="K549"/>
  <c r="K550" s="1"/>
  <c r="F550"/>
  <c r="S549"/>
  <c r="U549" s="1"/>
  <c r="J553"/>
  <c r="X552"/>
  <c r="G550"/>
  <c r="T550" s="1"/>
  <c r="H549"/>
  <c r="L549" l="1"/>
  <c r="V549" s="1"/>
  <c r="W549" s="1"/>
  <c r="F551"/>
  <c r="S550"/>
  <c r="U550" s="1"/>
  <c r="J554"/>
  <c r="X553"/>
  <c r="L550"/>
  <c r="G551"/>
  <c r="T551" s="1"/>
  <c r="H550"/>
  <c r="V550" l="1"/>
  <c r="W550" s="1"/>
  <c r="K551"/>
  <c r="L551" s="1"/>
  <c r="V551" s="1"/>
  <c r="J555"/>
  <c r="X554"/>
  <c r="F552"/>
  <c r="S551"/>
  <c r="U551" s="1"/>
  <c r="G552"/>
  <c r="T552" s="1"/>
  <c r="H551"/>
  <c r="W551" l="1"/>
  <c r="K552"/>
  <c r="L552" s="1"/>
  <c r="V552" s="1"/>
  <c r="J556"/>
  <c r="X555"/>
  <c r="F553"/>
  <c r="S552"/>
  <c r="U552" s="1"/>
  <c r="G553"/>
  <c r="T553" s="1"/>
  <c r="H552"/>
  <c r="W552" l="1"/>
  <c r="K553"/>
  <c r="L553" s="1"/>
  <c r="V553" s="1"/>
  <c r="F554"/>
  <c r="S553"/>
  <c r="U553" s="1"/>
  <c r="J557"/>
  <c r="X556"/>
  <c r="G554"/>
  <c r="H553"/>
  <c r="W553" l="1"/>
  <c r="F555"/>
  <c r="S554"/>
  <c r="U554" s="1"/>
  <c r="J558"/>
  <c r="X557"/>
  <c r="K554"/>
  <c r="L554" s="1"/>
  <c r="V554" s="1"/>
  <c r="T554"/>
  <c r="G555"/>
  <c r="T555" s="1"/>
  <c r="H554"/>
  <c r="W554" l="1"/>
  <c r="K555"/>
  <c r="L555" s="1"/>
  <c r="V555" s="1"/>
  <c r="J559"/>
  <c r="X558"/>
  <c r="F556"/>
  <c r="S555"/>
  <c r="U555" s="1"/>
  <c r="G556"/>
  <c r="T556" s="1"/>
  <c r="H555"/>
  <c r="W555" l="1"/>
  <c r="K556"/>
  <c r="L556" s="1"/>
  <c r="V556" s="1"/>
  <c r="F557"/>
  <c r="S556"/>
  <c r="U556" s="1"/>
  <c r="J560"/>
  <c r="X559"/>
  <c r="G557"/>
  <c r="T557" s="1"/>
  <c r="H556"/>
  <c r="W556" l="1"/>
  <c r="K557"/>
  <c r="L557" s="1"/>
  <c r="V557" s="1"/>
  <c r="F558"/>
  <c r="S557"/>
  <c r="U557" s="1"/>
  <c r="J561"/>
  <c r="X560"/>
  <c r="G558"/>
  <c r="H557"/>
  <c r="W557" l="1"/>
  <c r="J562"/>
  <c r="X561"/>
  <c r="F559"/>
  <c r="S558"/>
  <c r="U558" s="1"/>
  <c r="K558"/>
  <c r="L558" s="1"/>
  <c r="V558" s="1"/>
  <c r="T558"/>
  <c r="G559"/>
  <c r="T559" s="1"/>
  <c r="H558"/>
  <c r="W558" l="1"/>
  <c r="K559"/>
  <c r="K560" s="1"/>
  <c r="J563"/>
  <c r="X562"/>
  <c r="F560"/>
  <c r="S559"/>
  <c r="U559" s="1"/>
  <c r="G560"/>
  <c r="T560" s="1"/>
  <c r="H559"/>
  <c r="L559" l="1"/>
  <c r="V559" s="1"/>
  <c r="W559" s="1"/>
  <c r="J564"/>
  <c r="X563"/>
  <c r="F561"/>
  <c r="S560"/>
  <c r="U560" s="1"/>
  <c r="L560"/>
  <c r="G561"/>
  <c r="T561" s="1"/>
  <c r="H560"/>
  <c r="W560" l="1"/>
  <c r="K561"/>
  <c r="L561" s="1"/>
  <c r="V561" s="1"/>
  <c r="V560"/>
  <c r="F562"/>
  <c r="S561"/>
  <c r="U561" s="1"/>
  <c r="J565"/>
  <c r="X564"/>
  <c r="G562"/>
  <c r="T562" s="1"/>
  <c r="H561"/>
  <c r="W561" l="1"/>
  <c r="K562"/>
  <c r="K563" s="1"/>
  <c r="F563"/>
  <c r="S562"/>
  <c r="U562" s="1"/>
  <c r="J566"/>
  <c r="X565"/>
  <c r="G563"/>
  <c r="T563" s="1"/>
  <c r="H562"/>
  <c r="L562" l="1"/>
  <c r="V562" s="1"/>
  <c r="W562" s="1"/>
  <c r="F564"/>
  <c r="S563"/>
  <c r="U563" s="1"/>
  <c r="J567"/>
  <c r="X566"/>
  <c r="L563"/>
  <c r="G564"/>
  <c r="T564" s="1"/>
  <c r="H563"/>
  <c r="W563" l="1"/>
  <c r="K564"/>
  <c r="L564" s="1"/>
  <c r="V564" s="1"/>
  <c r="V563"/>
  <c r="J568"/>
  <c r="X567"/>
  <c r="F565"/>
  <c r="S564"/>
  <c r="U564" s="1"/>
  <c r="G565"/>
  <c r="T565" s="1"/>
  <c r="H564"/>
  <c r="W564" l="1"/>
  <c r="K565"/>
  <c r="L565" s="1"/>
  <c r="V565" s="1"/>
  <c r="J569"/>
  <c r="X568"/>
  <c r="F566"/>
  <c r="S565"/>
  <c r="U565" s="1"/>
  <c r="G566"/>
  <c r="H565"/>
  <c r="W565" l="1"/>
  <c r="J570"/>
  <c r="X569"/>
  <c r="F567"/>
  <c r="S566"/>
  <c r="U566" s="1"/>
  <c r="K566"/>
  <c r="L566" s="1"/>
  <c r="V566" s="1"/>
  <c r="T566"/>
  <c r="G567"/>
  <c r="H566"/>
  <c r="W566" l="1"/>
  <c r="F568"/>
  <c r="S567"/>
  <c r="U567" s="1"/>
  <c r="J571"/>
  <c r="X570"/>
  <c r="K567"/>
  <c r="T567"/>
  <c r="G568"/>
  <c r="T568" s="1"/>
  <c r="H567"/>
  <c r="W567" l="1"/>
  <c r="K568"/>
  <c r="L568" s="1"/>
  <c r="F569"/>
  <c r="S568"/>
  <c r="U568" s="1"/>
  <c r="J572"/>
  <c r="X571"/>
  <c r="L567"/>
  <c r="V567" s="1"/>
  <c r="G569"/>
  <c r="T569" s="1"/>
  <c r="H568"/>
  <c r="W568" l="1"/>
  <c r="F570"/>
  <c r="S569"/>
  <c r="U569" s="1"/>
  <c r="K569"/>
  <c r="L569" s="1"/>
  <c r="V569" s="1"/>
  <c r="J573"/>
  <c r="X572"/>
  <c r="V568"/>
  <c r="G570"/>
  <c r="H569"/>
  <c r="W569" l="1"/>
  <c r="F571"/>
  <c r="S570"/>
  <c r="U570" s="1"/>
  <c r="J574"/>
  <c r="X573"/>
  <c r="K570"/>
  <c r="K571" s="1"/>
  <c r="T570"/>
  <c r="G571"/>
  <c r="T571" s="1"/>
  <c r="H570"/>
  <c r="F572" l="1"/>
  <c r="S571"/>
  <c r="U571" s="1"/>
  <c r="J575"/>
  <c r="X574"/>
  <c r="L570"/>
  <c r="V570" s="1"/>
  <c r="W570" s="1"/>
  <c r="L571"/>
  <c r="G572"/>
  <c r="T572" s="1"/>
  <c r="H571"/>
  <c r="K572" l="1"/>
  <c r="L572" s="1"/>
  <c r="V572" s="1"/>
  <c r="F573"/>
  <c r="S572"/>
  <c r="U572" s="1"/>
  <c r="J576"/>
  <c r="X575"/>
  <c r="V571"/>
  <c r="W571" s="1"/>
  <c r="G573"/>
  <c r="T573" s="1"/>
  <c r="H572"/>
  <c r="W572" l="1"/>
  <c r="F574"/>
  <c r="S573"/>
  <c r="U573" s="1"/>
  <c r="K573"/>
  <c r="K574" s="1"/>
  <c r="J577"/>
  <c r="X576"/>
  <c r="G574"/>
  <c r="T574" s="1"/>
  <c r="H573"/>
  <c r="F575" l="1"/>
  <c r="S574"/>
  <c r="U574" s="1"/>
  <c r="J578"/>
  <c r="X577"/>
  <c r="L573"/>
  <c r="V573" s="1"/>
  <c r="W573" s="1"/>
  <c r="L574"/>
  <c r="G575"/>
  <c r="T575" s="1"/>
  <c r="H574"/>
  <c r="K575" l="1"/>
  <c r="L575" s="1"/>
  <c r="V575" s="1"/>
  <c r="V574"/>
  <c r="W574" s="1"/>
  <c r="F576"/>
  <c r="S575"/>
  <c r="U575" s="1"/>
  <c r="J579"/>
  <c r="X578"/>
  <c r="G576"/>
  <c r="T576" s="1"/>
  <c r="H575"/>
  <c r="W575" l="1"/>
  <c r="K576"/>
  <c r="L576" s="1"/>
  <c r="V576" s="1"/>
  <c r="F577"/>
  <c r="S576"/>
  <c r="U576" s="1"/>
  <c r="J580"/>
  <c r="X579"/>
  <c r="G577"/>
  <c r="T577" s="1"/>
  <c r="H576"/>
  <c r="W576" l="1"/>
  <c r="K577"/>
  <c r="K578" s="1"/>
  <c r="F578"/>
  <c r="S577"/>
  <c r="U577" s="1"/>
  <c r="J581"/>
  <c r="X580"/>
  <c r="G578"/>
  <c r="T578" s="1"/>
  <c r="H577"/>
  <c r="L577" l="1"/>
  <c r="V577" s="1"/>
  <c r="W577" s="1"/>
  <c r="F579"/>
  <c r="S578"/>
  <c r="U578" s="1"/>
  <c r="J582"/>
  <c r="X581"/>
  <c r="L578"/>
  <c r="G579"/>
  <c r="H578"/>
  <c r="V578" l="1"/>
  <c r="W578" s="1"/>
  <c r="F580"/>
  <c r="S579"/>
  <c r="U579" s="1"/>
  <c r="J583"/>
  <c r="X582"/>
  <c r="K579"/>
  <c r="T579"/>
  <c r="G580"/>
  <c r="T580" s="1"/>
  <c r="H579"/>
  <c r="W579" l="1"/>
  <c r="K580"/>
  <c r="K581" s="1"/>
  <c r="L579"/>
  <c r="V579" s="1"/>
  <c r="F581"/>
  <c r="S580"/>
  <c r="U580" s="1"/>
  <c r="J584"/>
  <c r="X583"/>
  <c r="G581"/>
  <c r="T581" s="1"/>
  <c r="H580"/>
  <c r="L580" l="1"/>
  <c r="V580" s="1"/>
  <c r="W580" s="1"/>
  <c r="F582"/>
  <c r="S581"/>
  <c r="U581" s="1"/>
  <c r="J585"/>
  <c r="X584"/>
  <c r="L581"/>
  <c r="G582"/>
  <c r="H581"/>
  <c r="V581" l="1"/>
  <c r="W581" s="1"/>
  <c r="F583"/>
  <c r="S582"/>
  <c r="U582" s="1"/>
  <c r="J586"/>
  <c r="X585"/>
  <c r="K582"/>
  <c r="L582" s="1"/>
  <c r="V582" s="1"/>
  <c r="T582"/>
  <c r="G583"/>
  <c r="H582"/>
  <c r="W582" l="1"/>
  <c r="K583"/>
  <c r="T583"/>
  <c r="J587"/>
  <c r="X586"/>
  <c r="F584"/>
  <c r="S583"/>
  <c r="G584"/>
  <c r="T584" s="1"/>
  <c r="H583"/>
  <c r="U583" l="1"/>
  <c r="K584"/>
  <c r="L584" s="1"/>
  <c r="F585"/>
  <c r="S584"/>
  <c r="U584" s="1"/>
  <c r="J588"/>
  <c r="X587"/>
  <c r="L583"/>
  <c r="V583" s="1"/>
  <c r="G585"/>
  <c r="T585" s="1"/>
  <c r="H584"/>
  <c r="W583" l="1"/>
  <c r="V584"/>
  <c r="W584" s="1"/>
  <c r="F586"/>
  <c r="S585"/>
  <c r="U585" s="1"/>
  <c r="J589"/>
  <c r="X588"/>
  <c r="K585"/>
  <c r="L585" s="1"/>
  <c r="V585" s="1"/>
  <c r="G586"/>
  <c r="H585"/>
  <c r="W585" l="1"/>
  <c r="J590"/>
  <c r="X589"/>
  <c r="F587"/>
  <c r="S586"/>
  <c r="U586" s="1"/>
  <c r="K586"/>
  <c r="K587" s="1"/>
  <c r="T586"/>
  <c r="G587"/>
  <c r="T587" s="1"/>
  <c r="H586"/>
  <c r="J591" l="1"/>
  <c r="X590"/>
  <c r="F588"/>
  <c r="S587"/>
  <c r="U587" s="1"/>
  <c r="L586"/>
  <c r="V586" s="1"/>
  <c r="L587"/>
  <c r="G588"/>
  <c r="T588" s="1"/>
  <c r="H587"/>
  <c r="W586" l="1"/>
  <c r="W587"/>
  <c r="K588"/>
  <c r="L588" s="1"/>
  <c r="V588" s="1"/>
  <c r="F589"/>
  <c r="S588"/>
  <c r="U588" s="1"/>
  <c r="J592"/>
  <c r="X591"/>
  <c r="V587"/>
  <c r="G589"/>
  <c r="T589" s="1"/>
  <c r="H588"/>
  <c r="W588" l="1"/>
  <c r="J593"/>
  <c r="X592"/>
  <c r="K589"/>
  <c r="F590"/>
  <c r="S589"/>
  <c r="U589" s="1"/>
  <c r="G590"/>
  <c r="T590" s="1"/>
  <c r="H589"/>
  <c r="K590" l="1"/>
  <c r="L590" s="1"/>
  <c r="J594"/>
  <c r="X593"/>
  <c r="F591"/>
  <c r="S590"/>
  <c r="U590" s="1"/>
  <c r="L589"/>
  <c r="V589" s="1"/>
  <c r="W589" s="1"/>
  <c r="G591"/>
  <c r="T591" s="1"/>
  <c r="H590"/>
  <c r="W590" l="1"/>
  <c r="K591"/>
  <c r="L591" s="1"/>
  <c r="V591" s="1"/>
  <c r="V590"/>
  <c r="F592"/>
  <c r="S591"/>
  <c r="U591" s="1"/>
  <c r="J595"/>
  <c r="X594"/>
  <c r="G592"/>
  <c r="T592" s="1"/>
  <c r="H591"/>
  <c r="W591" l="1"/>
  <c r="F593"/>
  <c r="S592"/>
  <c r="U592" s="1"/>
  <c r="J596"/>
  <c r="X595"/>
  <c r="K592"/>
  <c r="K593" s="1"/>
  <c r="G593"/>
  <c r="T593" s="1"/>
  <c r="H592"/>
  <c r="L592" l="1"/>
  <c r="V592" s="1"/>
  <c r="W592" s="1"/>
  <c r="J597"/>
  <c r="X596"/>
  <c r="F594"/>
  <c r="S593"/>
  <c r="U593" s="1"/>
  <c r="L593"/>
  <c r="G594"/>
  <c r="T594" s="1"/>
  <c r="H593"/>
  <c r="V593" l="1"/>
  <c r="W593" s="1"/>
  <c r="K594"/>
  <c r="L594" s="1"/>
  <c r="V594" s="1"/>
  <c r="J598"/>
  <c r="X597"/>
  <c r="F595"/>
  <c r="S594"/>
  <c r="U594" s="1"/>
  <c r="G595"/>
  <c r="H594"/>
  <c r="W594" l="1"/>
  <c r="F596"/>
  <c r="S595"/>
  <c r="U595" s="1"/>
  <c r="K595"/>
  <c r="K596" s="1"/>
  <c r="T595"/>
  <c r="J599"/>
  <c r="X598"/>
  <c r="G596"/>
  <c r="T596" s="1"/>
  <c r="H595"/>
  <c r="F597" l="1"/>
  <c r="S596"/>
  <c r="U596" s="1"/>
  <c r="J600"/>
  <c r="X599"/>
  <c r="L595"/>
  <c r="V595" s="1"/>
  <c r="W595" s="1"/>
  <c r="L596"/>
  <c r="G597"/>
  <c r="T597" s="1"/>
  <c r="H596"/>
  <c r="W596" l="1"/>
  <c r="J601"/>
  <c r="X600"/>
  <c r="K597"/>
  <c r="L597" s="1"/>
  <c r="V597" s="1"/>
  <c r="F598"/>
  <c r="S597"/>
  <c r="U597" s="1"/>
  <c r="V596"/>
  <c r="G598"/>
  <c r="H597"/>
  <c r="W597" l="1"/>
  <c r="F599"/>
  <c r="S598"/>
  <c r="U598" s="1"/>
  <c r="J602"/>
  <c r="X601"/>
  <c r="K598"/>
  <c r="K599" s="1"/>
  <c r="T598"/>
  <c r="G599"/>
  <c r="T599" s="1"/>
  <c r="H598"/>
  <c r="F600" l="1"/>
  <c r="S599"/>
  <c r="U599" s="1"/>
  <c r="J603"/>
  <c r="X602"/>
  <c r="L598"/>
  <c r="V598" s="1"/>
  <c r="L599"/>
  <c r="G600"/>
  <c r="T600" s="1"/>
  <c r="H599"/>
  <c r="W598" l="1"/>
  <c r="W599"/>
  <c r="K600"/>
  <c r="L600" s="1"/>
  <c r="V600" s="1"/>
  <c r="V599"/>
  <c r="J604"/>
  <c r="X603"/>
  <c r="F601"/>
  <c r="S600"/>
  <c r="U600" s="1"/>
  <c r="G601"/>
  <c r="T601" s="1"/>
  <c r="H600"/>
  <c r="W600" l="1"/>
  <c r="F602"/>
  <c r="S601"/>
  <c r="U601" s="1"/>
  <c r="J605"/>
  <c r="X604"/>
  <c r="K601"/>
  <c r="G602"/>
  <c r="T602" s="1"/>
  <c r="H601"/>
  <c r="K602" l="1"/>
  <c r="L602" s="1"/>
  <c r="J606"/>
  <c r="X605"/>
  <c r="F603"/>
  <c r="S602"/>
  <c r="U602" s="1"/>
  <c r="L601"/>
  <c r="V601" s="1"/>
  <c r="W601" s="1"/>
  <c r="G603"/>
  <c r="H602"/>
  <c r="V602" l="1"/>
  <c r="W602" s="1"/>
  <c r="F604"/>
  <c r="S603"/>
  <c r="U603" s="1"/>
  <c r="J607"/>
  <c r="X606"/>
  <c r="K603"/>
  <c r="T603"/>
  <c r="G604"/>
  <c r="T604" s="1"/>
  <c r="H603"/>
  <c r="K604" l="1"/>
  <c r="L604" s="1"/>
  <c r="L603"/>
  <c r="V603" s="1"/>
  <c r="W603" s="1"/>
  <c r="F605"/>
  <c r="S604"/>
  <c r="U604" s="1"/>
  <c r="J608"/>
  <c r="X607"/>
  <c r="G605"/>
  <c r="T605" s="1"/>
  <c r="H604"/>
  <c r="W604" l="1"/>
  <c r="K605"/>
  <c r="L605" s="1"/>
  <c r="V605" s="1"/>
  <c r="V604"/>
  <c r="F606"/>
  <c r="S605"/>
  <c r="U605" s="1"/>
  <c r="J609"/>
  <c r="X608"/>
  <c r="G606"/>
  <c r="T606" s="1"/>
  <c r="H605"/>
  <c r="W605" l="1"/>
  <c r="K606"/>
  <c r="K607" s="1"/>
  <c r="J610"/>
  <c r="X609"/>
  <c r="F607"/>
  <c r="S606"/>
  <c r="U606" s="1"/>
  <c r="G607"/>
  <c r="T607" s="1"/>
  <c r="H606"/>
  <c r="L606" l="1"/>
  <c r="V606" s="1"/>
  <c r="W606" s="1"/>
  <c r="J611"/>
  <c r="X610"/>
  <c r="F608"/>
  <c r="S607"/>
  <c r="U607" s="1"/>
  <c r="L607"/>
  <c r="G608"/>
  <c r="H607"/>
  <c r="V607" l="1"/>
  <c r="W607" s="1"/>
  <c r="J612"/>
  <c r="X611"/>
  <c r="F609"/>
  <c r="S608"/>
  <c r="U608" s="1"/>
  <c r="K608"/>
  <c r="T608"/>
  <c r="G609"/>
  <c r="T609" s="1"/>
  <c r="H608"/>
  <c r="K609" l="1"/>
  <c r="L609" s="1"/>
  <c r="V609" s="1"/>
  <c r="L608"/>
  <c r="V608" s="1"/>
  <c r="J613"/>
  <c r="X612"/>
  <c r="F610"/>
  <c r="S609"/>
  <c r="U609" s="1"/>
  <c r="G610"/>
  <c r="H609"/>
  <c r="W609" l="1"/>
  <c r="W608"/>
  <c r="F611"/>
  <c r="S610"/>
  <c r="U610" s="1"/>
  <c r="J614"/>
  <c r="X613"/>
  <c r="K610"/>
  <c r="L610" s="1"/>
  <c r="V610" s="1"/>
  <c r="T610"/>
  <c r="G611"/>
  <c r="T611" s="1"/>
  <c r="H610"/>
  <c r="W610" l="1"/>
  <c r="K611"/>
  <c r="L611" s="1"/>
  <c r="V611" s="1"/>
  <c r="F612"/>
  <c r="S611"/>
  <c r="U611" s="1"/>
  <c r="J615"/>
  <c r="X614"/>
  <c r="G612"/>
  <c r="T612" s="1"/>
  <c r="H611"/>
  <c r="W611" l="1"/>
  <c r="K612"/>
  <c r="L612" s="1"/>
  <c r="V612" s="1"/>
  <c r="J616"/>
  <c r="X615"/>
  <c r="F613"/>
  <c r="S612"/>
  <c r="U612" s="1"/>
  <c r="G613"/>
  <c r="T613" s="1"/>
  <c r="H612"/>
  <c r="W612" l="1"/>
  <c r="K613"/>
  <c r="L613" s="1"/>
  <c r="V613" s="1"/>
  <c r="J617"/>
  <c r="X616"/>
  <c r="F614"/>
  <c r="S613"/>
  <c r="U613" s="1"/>
  <c r="G614"/>
  <c r="H613"/>
  <c r="W613" l="1"/>
  <c r="F615"/>
  <c r="S614"/>
  <c r="U614" s="1"/>
  <c r="J618"/>
  <c r="X617"/>
  <c r="K614"/>
  <c r="L614" s="1"/>
  <c r="V614" s="1"/>
  <c r="T614"/>
  <c r="G615"/>
  <c r="T615" s="1"/>
  <c r="H614"/>
  <c r="W614" l="1"/>
  <c r="K615"/>
  <c r="K616" s="1"/>
  <c r="F616"/>
  <c r="S615"/>
  <c r="U615" s="1"/>
  <c r="J619"/>
  <c r="X618"/>
  <c r="G616"/>
  <c r="T616" s="1"/>
  <c r="H615"/>
  <c r="L615" l="1"/>
  <c r="V615" s="1"/>
  <c r="W615" s="1"/>
  <c r="F617"/>
  <c r="S616"/>
  <c r="U616" s="1"/>
  <c r="J620"/>
  <c r="X619"/>
  <c r="L616"/>
  <c r="G617"/>
  <c r="T617" s="1"/>
  <c r="H616"/>
  <c r="K617" l="1"/>
  <c r="L617" s="1"/>
  <c r="V617" s="1"/>
  <c r="V616"/>
  <c r="W616" s="1"/>
  <c r="F618"/>
  <c r="S617"/>
  <c r="U617" s="1"/>
  <c r="J621"/>
  <c r="X620"/>
  <c r="G618"/>
  <c r="T618" s="1"/>
  <c r="H617"/>
  <c r="W617" l="1"/>
  <c r="K618"/>
  <c r="L618" s="1"/>
  <c r="V618" s="1"/>
  <c r="F619"/>
  <c r="S618"/>
  <c r="U618" s="1"/>
  <c r="J622"/>
  <c r="X621"/>
  <c r="G619"/>
  <c r="H618"/>
  <c r="W618" l="1"/>
  <c r="J623"/>
  <c r="X622"/>
  <c r="F620"/>
  <c r="S619"/>
  <c r="U619" s="1"/>
  <c r="K619"/>
  <c r="T619"/>
  <c r="G620"/>
  <c r="T620" s="1"/>
  <c r="H619"/>
  <c r="K620" l="1"/>
  <c r="K621" s="1"/>
  <c r="L619"/>
  <c r="V619" s="1"/>
  <c r="W619" s="1"/>
  <c r="J624"/>
  <c r="X623"/>
  <c r="F621"/>
  <c r="S620"/>
  <c r="U620" s="1"/>
  <c r="G621"/>
  <c r="T621" s="1"/>
  <c r="H620"/>
  <c r="L620" l="1"/>
  <c r="V620" s="1"/>
  <c r="W620" s="1"/>
  <c r="J625"/>
  <c r="X624"/>
  <c r="F622"/>
  <c r="S621"/>
  <c r="U621" s="1"/>
  <c r="L621"/>
  <c r="G622"/>
  <c r="T622" s="1"/>
  <c r="H621"/>
  <c r="V621" l="1"/>
  <c r="W621" s="1"/>
  <c r="K622"/>
  <c r="L622" s="1"/>
  <c r="V622" s="1"/>
  <c r="J626"/>
  <c r="X625"/>
  <c r="F623"/>
  <c r="S622"/>
  <c r="U622" s="1"/>
  <c r="G623"/>
  <c r="T623" s="1"/>
  <c r="H622"/>
  <c r="W622" l="1"/>
  <c r="F624"/>
  <c r="S623"/>
  <c r="U623" s="1"/>
  <c r="J627"/>
  <c r="X626"/>
  <c r="K623"/>
  <c r="L623" s="1"/>
  <c r="V623" s="1"/>
  <c r="G624"/>
  <c r="H623"/>
  <c r="W623" l="1"/>
  <c r="F625"/>
  <c r="S624"/>
  <c r="U624" s="1"/>
  <c r="J628"/>
  <c r="X627"/>
  <c r="K624"/>
  <c r="L624" s="1"/>
  <c r="V624" s="1"/>
  <c r="T624"/>
  <c r="G625"/>
  <c r="H624"/>
  <c r="J629" l="1"/>
  <c r="X628"/>
  <c r="F626"/>
  <c r="S625"/>
  <c r="U625" s="1"/>
  <c r="W624"/>
  <c r="K625"/>
  <c r="L625" s="1"/>
  <c r="V625" s="1"/>
  <c r="T625"/>
  <c r="G626"/>
  <c r="T626" s="1"/>
  <c r="H625"/>
  <c r="W625" l="1"/>
  <c r="J630"/>
  <c r="X629"/>
  <c r="F627"/>
  <c r="S626"/>
  <c r="U626" s="1"/>
  <c r="K626"/>
  <c r="K627" s="1"/>
  <c r="G627"/>
  <c r="T627" s="1"/>
  <c r="H626"/>
  <c r="J631" l="1"/>
  <c r="X630"/>
  <c r="L626"/>
  <c r="V626" s="1"/>
  <c r="W626" s="1"/>
  <c r="F628"/>
  <c r="S627"/>
  <c r="U627" s="1"/>
  <c r="L627"/>
  <c r="G628"/>
  <c r="T628" s="1"/>
  <c r="H627"/>
  <c r="W627" l="1"/>
  <c r="K628"/>
  <c r="L628" s="1"/>
  <c r="V628" s="1"/>
  <c r="J632"/>
  <c r="X631"/>
  <c r="F629"/>
  <c r="S628"/>
  <c r="U628" s="1"/>
  <c r="V627"/>
  <c r="G629"/>
  <c r="T629" s="1"/>
  <c r="H628"/>
  <c r="W628" l="1"/>
  <c r="J633"/>
  <c r="X632"/>
  <c r="F630"/>
  <c r="S629"/>
  <c r="U629" s="1"/>
  <c r="K629"/>
  <c r="K630" s="1"/>
  <c r="G630"/>
  <c r="T630" s="1"/>
  <c r="H629"/>
  <c r="J634" l="1"/>
  <c r="X633"/>
  <c r="L629"/>
  <c r="V629" s="1"/>
  <c r="W629" s="1"/>
  <c r="F631"/>
  <c r="S630"/>
  <c r="U630" s="1"/>
  <c r="L630"/>
  <c r="G631"/>
  <c r="H630"/>
  <c r="V630" l="1"/>
  <c r="W630" s="1"/>
  <c r="J635"/>
  <c r="X634"/>
  <c r="K631"/>
  <c r="L631" s="1"/>
  <c r="V631" s="1"/>
  <c r="T631"/>
  <c r="F632"/>
  <c r="S631"/>
  <c r="G632"/>
  <c r="H631"/>
  <c r="U631" l="1"/>
  <c r="W631" s="1"/>
  <c r="J636"/>
  <c r="X635"/>
  <c r="K632"/>
  <c r="L632" s="1"/>
  <c r="V632" s="1"/>
  <c r="T632"/>
  <c r="F633"/>
  <c r="S632"/>
  <c r="G633"/>
  <c r="T633" s="1"/>
  <c r="H632"/>
  <c r="U632" l="1"/>
  <c r="W632" s="1"/>
  <c r="K633"/>
  <c r="K634" s="1"/>
  <c r="J637"/>
  <c r="X636"/>
  <c r="F634"/>
  <c r="S633"/>
  <c r="U633" s="1"/>
  <c r="G634"/>
  <c r="T634" s="1"/>
  <c r="H633"/>
  <c r="L633" l="1"/>
  <c r="V633" s="1"/>
  <c r="W633" s="1"/>
  <c r="J638"/>
  <c r="X637"/>
  <c r="F635"/>
  <c r="S634"/>
  <c r="U634" s="1"/>
  <c r="L634"/>
  <c r="G635"/>
  <c r="H634"/>
  <c r="V634" l="1"/>
  <c r="W634" s="1"/>
  <c r="J639"/>
  <c r="X638"/>
  <c r="F636"/>
  <c r="S635"/>
  <c r="U635" s="1"/>
  <c r="K635"/>
  <c r="L635" s="1"/>
  <c r="V635" s="1"/>
  <c r="T635"/>
  <c r="G636"/>
  <c r="T636" s="1"/>
  <c r="H635"/>
  <c r="W635" l="1"/>
  <c r="F637"/>
  <c r="S636"/>
  <c r="U636" s="1"/>
  <c r="J640"/>
  <c r="X639"/>
  <c r="K636"/>
  <c r="L636" s="1"/>
  <c r="V636" s="1"/>
  <c r="G637"/>
  <c r="T637" s="1"/>
  <c r="H636"/>
  <c r="W636" l="1"/>
  <c r="F638"/>
  <c r="S637"/>
  <c r="U637" s="1"/>
  <c r="J641"/>
  <c r="X640"/>
  <c r="K637"/>
  <c r="L637" s="1"/>
  <c r="V637" s="1"/>
  <c r="G638"/>
  <c r="H637"/>
  <c r="W637" l="1"/>
  <c r="F639"/>
  <c r="S638"/>
  <c r="U638" s="1"/>
  <c r="J642"/>
  <c r="X641"/>
  <c r="K638"/>
  <c r="K639" s="1"/>
  <c r="T638"/>
  <c r="G639"/>
  <c r="T639" s="1"/>
  <c r="H638"/>
  <c r="F640" l="1"/>
  <c r="S639"/>
  <c r="U639" s="1"/>
  <c r="L638"/>
  <c r="V638" s="1"/>
  <c r="J643"/>
  <c r="X642"/>
  <c r="L639"/>
  <c r="G640"/>
  <c r="T640" s="1"/>
  <c r="H639"/>
  <c r="W638" l="1"/>
  <c r="W639"/>
  <c r="K640"/>
  <c r="L640" s="1"/>
  <c r="V640" s="1"/>
  <c r="F641"/>
  <c r="S640"/>
  <c r="U640" s="1"/>
  <c r="V639"/>
  <c r="J644"/>
  <c r="X643"/>
  <c r="G641"/>
  <c r="T641" s="1"/>
  <c r="H640"/>
  <c r="W640" l="1"/>
  <c r="K641"/>
  <c r="K642" s="1"/>
  <c r="F642"/>
  <c r="S641"/>
  <c r="U641" s="1"/>
  <c r="J645"/>
  <c r="X644"/>
  <c r="G642"/>
  <c r="T642" s="1"/>
  <c r="H641"/>
  <c r="F643" l="1"/>
  <c r="S642"/>
  <c r="U642" s="1"/>
  <c r="J646"/>
  <c r="X645"/>
  <c r="L641"/>
  <c r="V641" s="1"/>
  <c r="W641" s="1"/>
  <c r="L642"/>
  <c r="G643"/>
  <c r="H642"/>
  <c r="W642" l="1"/>
  <c r="J647"/>
  <c r="X646"/>
  <c r="F644"/>
  <c r="S643"/>
  <c r="U643" s="1"/>
  <c r="V642"/>
  <c r="K643"/>
  <c r="T643"/>
  <c r="G644"/>
  <c r="T644" s="1"/>
  <c r="H643"/>
  <c r="W643" l="1"/>
  <c r="K644"/>
  <c r="K645" s="1"/>
  <c r="L643"/>
  <c r="V643" s="1"/>
  <c r="J648"/>
  <c r="X647"/>
  <c r="F645"/>
  <c r="S644"/>
  <c r="U644" s="1"/>
  <c r="G645"/>
  <c r="T645" s="1"/>
  <c r="H644"/>
  <c r="L644" l="1"/>
  <c r="V644" s="1"/>
  <c r="W644" s="1"/>
  <c r="F646"/>
  <c r="S645"/>
  <c r="U645" s="1"/>
  <c r="J649"/>
  <c r="X648"/>
  <c r="L645"/>
  <c r="G646"/>
  <c r="H645"/>
  <c r="V645" l="1"/>
  <c r="W645" s="1"/>
  <c r="F647"/>
  <c r="S646"/>
  <c r="U646" s="1"/>
  <c r="J650"/>
  <c r="X649"/>
  <c r="K646"/>
  <c r="L646" s="1"/>
  <c r="V646" s="1"/>
  <c r="T646"/>
  <c r="G647"/>
  <c r="H646"/>
  <c r="W646" l="1"/>
  <c r="K647"/>
  <c r="T647"/>
  <c r="F648"/>
  <c r="S647"/>
  <c r="J651"/>
  <c r="X650"/>
  <c r="G648"/>
  <c r="T648" s="1"/>
  <c r="H647"/>
  <c r="U647" l="1"/>
  <c r="K648"/>
  <c r="L648" s="1"/>
  <c r="J652"/>
  <c r="X651"/>
  <c r="F649"/>
  <c r="S648"/>
  <c r="U648" s="1"/>
  <c r="L647"/>
  <c r="V647" s="1"/>
  <c r="G649"/>
  <c r="T649" s="1"/>
  <c r="H648"/>
  <c r="W647" l="1"/>
  <c r="V648"/>
  <c r="W648" s="1"/>
  <c r="J653"/>
  <c r="X652"/>
  <c r="F650"/>
  <c r="S649"/>
  <c r="U649" s="1"/>
  <c r="K649"/>
  <c r="G650"/>
  <c r="T650" s="1"/>
  <c r="H649"/>
  <c r="K650" l="1"/>
  <c r="L650" s="1"/>
  <c r="F651"/>
  <c r="S650"/>
  <c r="U650" s="1"/>
  <c r="L649"/>
  <c r="V649" s="1"/>
  <c r="W649" s="1"/>
  <c r="J654"/>
  <c r="X653"/>
  <c r="G651"/>
  <c r="H650"/>
  <c r="W650" l="1"/>
  <c r="F652"/>
  <c r="S651"/>
  <c r="U651" s="1"/>
  <c r="J655"/>
  <c r="X654"/>
  <c r="V650"/>
  <c r="K651"/>
  <c r="T651"/>
  <c r="G652"/>
  <c r="T652" s="1"/>
  <c r="H651"/>
  <c r="W651" l="1"/>
  <c r="K652"/>
  <c r="L651"/>
  <c r="V651" s="1"/>
  <c r="F653"/>
  <c r="S652"/>
  <c r="U652" s="1"/>
  <c r="J656"/>
  <c r="X655"/>
  <c r="G653"/>
  <c r="T653" s="1"/>
  <c r="H652"/>
  <c r="K653" l="1"/>
  <c r="L653" s="1"/>
  <c r="L652"/>
  <c r="V652" s="1"/>
  <c r="W652" s="1"/>
  <c r="F654"/>
  <c r="S653"/>
  <c r="U653" s="1"/>
  <c r="J657"/>
  <c r="X656"/>
  <c r="G654"/>
  <c r="T654" s="1"/>
  <c r="H653"/>
  <c r="W653" l="1"/>
  <c r="V653"/>
  <c r="K654"/>
  <c r="K655" s="1"/>
  <c r="F655"/>
  <c r="S654"/>
  <c r="U654" s="1"/>
  <c r="J658"/>
  <c r="X657"/>
  <c r="G655"/>
  <c r="T655" s="1"/>
  <c r="H654"/>
  <c r="L654" l="1"/>
  <c r="V654" s="1"/>
  <c r="W654" s="1"/>
  <c r="F656"/>
  <c r="S655"/>
  <c r="U655" s="1"/>
  <c r="J659"/>
  <c r="X658"/>
  <c r="L655"/>
  <c r="G656"/>
  <c r="T656" s="1"/>
  <c r="H655"/>
  <c r="K656" l="1"/>
  <c r="L656" s="1"/>
  <c r="V656" s="1"/>
  <c r="V655"/>
  <c r="W655" s="1"/>
  <c r="F657"/>
  <c r="S656"/>
  <c r="U656" s="1"/>
  <c r="J660"/>
  <c r="X659"/>
  <c r="G657"/>
  <c r="T657" s="1"/>
  <c r="H656"/>
  <c r="W656" l="1"/>
  <c r="K657"/>
  <c r="L657" s="1"/>
  <c r="V657" s="1"/>
  <c r="F658"/>
  <c r="S657"/>
  <c r="U657" s="1"/>
  <c r="J661"/>
  <c r="X660"/>
  <c r="G658"/>
  <c r="H657"/>
  <c r="W657" l="1"/>
  <c r="J662"/>
  <c r="X661"/>
  <c r="F659"/>
  <c r="S658"/>
  <c r="K658"/>
  <c r="L658" s="1"/>
  <c r="V658" s="1"/>
  <c r="T658"/>
  <c r="G659"/>
  <c r="H658"/>
  <c r="U658" l="1"/>
  <c r="W658" s="1"/>
  <c r="F660"/>
  <c r="S659"/>
  <c r="U659" s="1"/>
  <c r="K659"/>
  <c r="L659" s="1"/>
  <c r="V659" s="1"/>
  <c r="T659"/>
  <c r="J663"/>
  <c r="X662"/>
  <c r="G660"/>
  <c r="H659"/>
  <c r="F661" l="1"/>
  <c r="S660"/>
  <c r="U660" s="1"/>
  <c r="J664"/>
  <c r="X663"/>
  <c r="K660"/>
  <c r="K661" s="1"/>
  <c r="T660"/>
  <c r="W659"/>
  <c r="G661"/>
  <c r="T661" s="1"/>
  <c r="H660"/>
  <c r="L660" l="1"/>
  <c r="V660" s="1"/>
  <c r="W660" s="1"/>
  <c r="F662"/>
  <c r="S661"/>
  <c r="U661" s="1"/>
  <c r="J665"/>
  <c r="X664"/>
  <c r="L661"/>
  <c r="G662"/>
  <c r="H661"/>
  <c r="V661" l="1"/>
  <c r="W661" s="1"/>
  <c r="J666"/>
  <c r="X666" s="1"/>
  <c r="X665"/>
  <c r="F663"/>
  <c r="S662"/>
  <c r="K662"/>
  <c r="L662" s="1"/>
  <c r="V662" s="1"/>
  <c r="T662"/>
  <c r="G663"/>
  <c r="T663" s="1"/>
  <c r="H662"/>
  <c r="U662" l="1"/>
  <c r="W662" s="1"/>
  <c r="K663"/>
  <c r="L663" s="1"/>
  <c r="V663" s="1"/>
  <c r="F664"/>
  <c r="S663"/>
  <c r="U663" s="1"/>
  <c r="G664"/>
  <c r="H663"/>
  <c r="W663" l="1"/>
  <c r="F665"/>
  <c r="S664"/>
  <c r="U664" s="1"/>
  <c r="K664"/>
  <c r="L664" s="1"/>
  <c r="V664" s="1"/>
  <c r="T664"/>
  <c r="G665"/>
  <c r="T665" s="1"/>
  <c r="H664"/>
  <c r="F666" l="1"/>
  <c r="S665"/>
  <c r="U665" s="1"/>
  <c r="W664"/>
  <c r="K665"/>
  <c r="L665" s="1"/>
  <c r="V665" s="1"/>
  <c r="G666"/>
  <c r="H665"/>
  <c r="W665" l="1"/>
  <c r="F667"/>
  <c r="S666"/>
  <c r="U666" s="1"/>
  <c r="K666"/>
  <c r="L666" s="1"/>
  <c r="V666" s="1"/>
  <c r="T666"/>
  <c r="G667"/>
  <c r="T667" s="1"/>
  <c r="H666"/>
  <c r="W666" l="1"/>
  <c r="F668"/>
  <c r="S667"/>
  <c r="U667" s="1"/>
  <c r="G668"/>
  <c r="T668" s="1"/>
  <c r="H667"/>
  <c r="F669" l="1"/>
  <c r="S668"/>
  <c r="U668" s="1"/>
  <c r="G669"/>
  <c r="T669" s="1"/>
  <c r="H668"/>
  <c r="F670" l="1"/>
  <c r="S669"/>
  <c r="U669" s="1"/>
  <c r="G670"/>
  <c r="T670" s="1"/>
  <c r="H669"/>
  <c r="F671" l="1"/>
  <c r="S670"/>
  <c r="U670" s="1"/>
  <c r="G671"/>
  <c r="T671" s="1"/>
  <c r="H670"/>
  <c r="F672" l="1"/>
  <c r="S671"/>
  <c r="U671" s="1"/>
  <c r="G672"/>
  <c r="T672" s="1"/>
  <c r="H671"/>
  <c r="F673" l="1"/>
  <c r="S672"/>
  <c r="U672" s="1"/>
  <c r="G673"/>
  <c r="T673" s="1"/>
  <c r="H672"/>
  <c r="F674" l="1"/>
  <c r="S673"/>
  <c r="U673" s="1"/>
  <c r="G674"/>
  <c r="T674" s="1"/>
  <c r="H673"/>
  <c r="F675" l="1"/>
  <c r="S674"/>
  <c r="U674" s="1"/>
  <c r="G675"/>
  <c r="T675" s="1"/>
  <c r="H674"/>
  <c r="F676" l="1"/>
  <c r="S675"/>
  <c r="U675" s="1"/>
  <c r="G676"/>
  <c r="T676" s="1"/>
  <c r="H675"/>
  <c r="F677" l="1"/>
  <c r="S676"/>
  <c r="U676" s="1"/>
  <c r="G677"/>
  <c r="T677" s="1"/>
  <c r="H676"/>
  <c r="F678" l="1"/>
  <c r="S677"/>
  <c r="U677" s="1"/>
  <c r="G678"/>
  <c r="T678" s="1"/>
  <c r="H677"/>
  <c r="F679" l="1"/>
  <c r="S678"/>
  <c r="U678" s="1"/>
  <c r="G679"/>
  <c r="T679" s="1"/>
  <c r="H678"/>
  <c r="F680" l="1"/>
  <c r="S679"/>
  <c r="U679" s="1"/>
  <c r="G680"/>
  <c r="T680" s="1"/>
  <c r="H679"/>
  <c r="F681" l="1"/>
  <c r="S680"/>
  <c r="U680" s="1"/>
  <c r="G681"/>
  <c r="T681" s="1"/>
  <c r="H680"/>
  <c r="F682" l="1"/>
  <c r="S681"/>
  <c r="U681" s="1"/>
  <c r="G682"/>
  <c r="T682" s="1"/>
  <c r="H681"/>
  <c r="F683" l="1"/>
  <c r="S682"/>
  <c r="U682" s="1"/>
  <c r="G683"/>
  <c r="T683" s="1"/>
  <c r="H682"/>
  <c r="F684" l="1"/>
  <c r="S683"/>
  <c r="U683" s="1"/>
  <c r="G684"/>
  <c r="T684" s="1"/>
  <c r="H683"/>
  <c r="F685" l="1"/>
  <c r="S684"/>
  <c r="U684" s="1"/>
  <c r="G685"/>
  <c r="T685" s="1"/>
  <c r="H684"/>
  <c r="F686" l="1"/>
  <c r="S685"/>
  <c r="U685" s="1"/>
  <c r="G686"/>
  <c r="T686" s="1"/>
  <c r="H685"/>
  <c r="F687" l="1"/>
  <c r="S686"/>
  <c r="U686" s="1"/>
  <c r="G687"/>
  <c r="T687" s="1"/>
  <c r="H686"/>
  <c r="F688" l="1"/>
  <c r="S687"/>
  <c r="U687" s="1"/>
  <c r="G688"/>
  <c r="T688" s="1"/>
  <c r="H687"/>
  <c r="F689" l="1"/>
  <c r="S688"/>
  <c r="U688" s="1"/>
  <c r="G689"/>
  <c r="T689" s="1"/>
  <c r="H688"/>
  <c r="F690" l="1"/>
  <c r="S689"/>
  <c r="U689" s="1"/>
  <c r="G690"/>
  <c r="T690" s="1"/>
  <c r="H689"/>
  <c r="F691" l="1"/>
  <c r="S690"/>
  <c r="U690" s="1"/>
  <c r="G691"/>
  <c r="T691" s="1"/>
  <c r="H690"/>
  <c r="F692" l="1"/>
  <c r="S691"/>
  <c r="U691" s="1"/>
  <c r="G692"/>
  <c r="T692" s="1"/>
  <c r="H691"/>
  <c r="F693" l="1"/>
  <c r="S692"/>
  <c r="U692" s="1"/>
  <c r="G693"/>
  <c r="T693" s="1"/>
  <c r="H692"/>
  <c r="F694" l="1"/>
  <c r="S694" s="1"/>
  <c r="S693"/>
  <c r="U693" s="1"/>
  <c r="G694"/>
  <c r="H693"/>
  <c r="U694" l="1"/>
  <c r="H694"/>
  <c r="T694"/>
</calcChain>
</file>

<file path=xl/sharedStrings.xml><?xml version="1.0" encoding="utf-8"?>
<sst xmlns="http://schemas.openxmlformats.org/spreadsheetml/2006/main" count="350" uniqueCount="162">
  <si>
    <t>#Data processed by www.woodfortrees.org</t>
  </si>
  <si>
    <t>#Please check original source for first-hand data and information:</t>
  </si>
  <si>
    <t>#</t>
  </si>
  <si>
    <t>#----------------------------------------------------</t>
  </si>
  <si>
    <t>#Data from Remote Sensing Systems</t>
  </si>
  <si>
    <t>#Data from NOAA Earth System Research Laboratory</t>
  </si>
  <si>
    <t>#http://www.ssmi.com/msu/msu_data_description.html</t>
  </si>
  <si>
    <t>#http://www.esrl.noaa.gov/gmd/ccgg/trends/</t>
  </si>
  <si>
    <t>#File: RSS_Monthly_MSU_AMSU_Channel_TLT_Anomalies_Land_and_Ocean_v03_3.txt</t>
  </si>
  <si>
    <t>#File: co2_mm_mlo.txt</t>
  </si>
  <si>
    <t>#Time series (rss) from 1979 to 2015.83</t>
  </si>
  <si>
    <t>#Time series (esrl) from 1958.21 to 2013.96</t>
  </si>
  <si>
    <t>#Selected data from 1979</t>
  </si>
  <si>
    <t>#Averaged with 12-sample running mean</t>
  </si>
  <si>
    <t>#First derivative (differences) generated</t>
  </si>
  <si>
    <t>#Data ends</t>
  </si>
  <si>
    <t>#Number of samples: 406</t>
  </si>
  <si>
    <t>#Mean: 0.146059</t>
  </si>
  <si>
    <t>e</t>
  </si>
  <si>
    <t>#Number of samples: 442</t>
  </si>
  <si>
    <t>#Mean: 0.105593</t>
  </si>
  <si>
    <t>dCO2/dt(obs)</t>
  </si>
  <si>
    <t>RSS-deriv</t>
  </si>
  <si>
    <t>year</t>
  </si>
  <si>
    <t>bio-CO2</t>
  </si>
  <si>
    <t>Bio/°C:</t>
  </si>
  <si>
    <t>bio-CO2-deriv</t>
  </si>
  <si>
    <t>Bio_tau:</t>
  </si>
  <si>
    <t>Ocean_tau:</t>
  </si>
  <si>
    <t>Ocean_alpha:</t>
  </si>
  <si>
    <t>Ocean/°C:</t>
  </si>
  <si>
    <t>Bio_slope:</t>
  </si>
  <si>
    <t>Bio_alpha:</t>
  </si>
  <si>
    <t>ocean-CO2</t>
  </si>
  <si>
    <t>ocean-CO2-deriv</t>
  </si>
  <si>
    <t>#Data from Hadley Centre</t>
  </si>
  <si>
    <t>#http://www.metoffice.gov.uk/hadobs/hadcrut4/data/download.html</t>
  </si>
  <si>
    <t>#For terms and conditions of use, please see</t>
  </si>
  <si>
    <t>#http://www.metoffice.gov.uk/hadobs/hadcrut4/terms_and_conditions.html</t>
  </si>
  <si>
    <t>#File: hadcrut4_monthly_sh.txt</t>
  </si>
  <si>
    <t>#Time series (hadcrut4) from 1850 to 2015.42</t>
  </si>
  <si>
    <t>#Selected data from 1958</t>
  </si>
  <si>
    <t>#Number of samples: 677</t>
  </si>
  <si>
    <t>#Mean: 0.116771</t>
  </si>
  <si>
    <t>#Number of samples: 657</t>
  </si>
  <si>
    <t>#Mean: 349.119</t>
  </si>
  <si>
    <t>#Number of samples: 656</t>
  </si>
  <si>
    <t>#Mean: 0.12304</t>
  </si>
  <si>
    <t>Year</t>
  </si>
  <si>
    <t>atm-CO2</t>
  </si>
  <si>
    <t>nat-CO2</t>
  </si>
  <si>
    <t>emiss</t>
  </si>
  <si>
    <t>CO2_base:</t>
  </si>
  <si>
    <t>CO2_start:</t>
  </si>
  <si>
    <t>emiss_anom</t>
  </si>
  <si>
    <t>emiss-CO2-total</t>
  </si>
  <si>
    <t>atm-CO2-anom</t>
  </si>
  <si>
    <t>nat-CO2-deriv</t>
  </si>
  <si>
    <t xml:space="preserve"> </t>
  </si>
  <si>
    <t>RSS_fact:</t>
  </si>
  <si>
    <t>Had_fact:</t>
  </si>
  <si>
    <t>Had_offset:</t>
  </si>
  <si>
    <t>RSS_offset:</t>
  </si>
  <si>
    <t>emiss-CO2-deriv</t>
  </si>
  <si>
    <t>RSS_CO2</t>
  </si>
  <si>
    <t>emiss-nat-CO2-deriv</t>
  </si>
  <si>
    <t>emiss-deriv</t>
  </si>
  <si>
    <t>bio-CO2_sink</t>
  </si>
  <si>
    <t xml:space="preserve">        </t>
  </si>
  <si>
    <t>emiss-CO2-anom</t>
  </si>
  <si>
    <t>Ocean_P_alpha:</t>
  </si>
  <si>
    <t>Ocean_P_tau:</t>
  </si>
  <si>
    <t>Bio-CO2(t) = Bio_alpha * (RSS_T(t) * Bio_factor - Bio-CO2(t-1) ) + Bio-CO2(t-1)</t>
  </si>
  <si>
    <t xml:space="preserve">Bio-CO2(t) = CO2 response of the biosphere to all temperature changes up to time t. </t>
  </si>
  <si>
    <t>Bio-CO2(0) = 0 at 1979.0</t>
  </si>
  <si>
    <t>Bio_alpha = 1 - e^(-1/Bio_tau)</t>
  </si>
  <si>
    <t>Bio_tau = currently 12 months.</t>
  </si>
  <si>
    <t>Bio_factor = full CO2 response of the biosphere to a temperature change, currently 4 ppmv/°C.</t>
  </si>
  <si>
    <t>RSS_T(t) = RSS temperature at time t.</t>
  </si>
  <si>
    <t>RSS_T(t) * Bio_factor: full CO2 response of the biosphere for temperature RSS_T(t).</t>
  </si>
  <si>
    <t>Bio_alpha * (RSS_T(t) * Bio_factor - Bio-CO2(t-1) ) : transient response for the difference between the previous CO2 level and the full CO2 response = ΔBio-CO2.</t>
  </si>
  <si>
    <t>Bio_alpha * (RSS_T(t) * Bio_factor - Bio-CO2(t-1) ) + Bio-CO2(t-1) : value for Bio-CO2(t)</t>
  </si>
  <si>
    <t>Note that Bio-CO2(t) is NOT the sink capacity of the biosphere due to enhanced temperatures, only the 1-3 years short time response of CO2 from the biosphere to rapid temperature changes.</t>
  </si>
  <si>
    <t>Ocean-CO2(t) = Ocean_alpha * (RSS_T(t) * Ocean_factor - Ocean-CO2(t-1) ) + Ocean-CO2(t-1)</t>
  </si>
  <si>
    <t>Ocean_tau = currently 48 months</t>
  </si>
  <si>
    <t>Ocean_factor = currently 16 ppmv/°C.</t>
  </si>
  <si>
    <t>Nat-CO2(t) = Bio-CO2(t) + Ocean-CO2(t)</t>
  </si>
  <si>
    <t xml:space="preserve">Where </t>
  </si>
  <si>
    <t>Emiss(t) = emissions at time t</t>
  </si>
  <si>
    <t>Nat-CO2(t) = natural CO2 response to temperature changes</t>
  </si>
  <si>
    <t>Other temperature related changes like seasonal changes, although huge in quantity, level off to low amounts over a full seasonal cycle. The differences after a full cycle are included in Nat-CO2.</t>
  </si>
  <si>
    <t>Emiss-CO2(t) = Emiss-CO2(t-1) + Emiss(t) - Sink-CO2(t)</t>
  </si>
  <si>
    <t>1. Bio-response to temperature anomaly:</t>
  </si>
  <si>
    <t>2. Ocean response to temperature anomaly:</t>
  </si>
  <si>
    <t>Nat-CO2 is the CO2 level which temperature dictates if there were no human emissions and no initial increase in the atmosphere.</t>
  </si>
  <si>
    <t xml:space="preserve"> Dominated by vegetation on short term (seasons, 1-3 years), dominated by the oceans on longer periods.</t>
  </si>
  <si>
    <t xml:space="preserve">Natural emissions caused by temperature here are added to the CO2 base: that reduces the sink rate from human emissions. If other natural emissions are present (volcanoes...) </t>
  </si>
  <si>
    <t>that can be added to the emissions side. Here not added as negligible (~1% of human emissions).</t>
  </si>
  <si>
    <t>Sink-CO2(t) = Ocean_P_alpha*((Calc-CO2(t-1) + Emiss(t)) - (CO2_base + Nat-CO2(t)))</t>
  </si>
  <si>
    <t>Calc-CO2(t-1) = calculated CO2 level in the atmosphere at time t-1</t>
  </si>
  <si>
    <t>Published:</t>
  </si>
  <si>
    <t>Revision 1:</t>
  </si>
  <si>
    <t>Revisions</t>
  </si>
  <si>
    <t>Data</t>
  </si>
  <si>
    <t>Remarks</t>
  </si>
  <si>
    <t>that are the response coefficients of the oceans to  any extra pressure in the atmosphere above the (temperature controlled) dynamic equilibrium between oceans and atmosphere.</t>
  </si>
  <si>
    <t>3. Natural response to temperature anomaly:</t>
  </si>
  <si>
    <t>5. Residual CO2 due to human emissions minus sink rate:</t>
  </si>
  <si>
    <t>Ocean_P_alpha = was originally Emiss_alpha</t>
  </si>
  <si>
    <t>Ocean_P_tau = was originally Emiss_tau, currently 614 months</t>
  </si>
  <si>
    <t>4. Ocean CO2 response to the pressure difference between calculated and dynamic equilibrium pressure:</t>
  </si>
  <si>
    <t>HAD_CO2</t>
  </si>
  <si>
    <t>CO2_start2:</t>
  </si>
  <si>
    <t>HAD-deriv</t>
  </si>
  <si>
    <t>HAD_T</t>
  </si>
  <si>
    <t>RSS_T</t>
  </si>
  <si>
    <t>Nat_offset:</t>
  </si>
  <si>
    <t>Nat_offset2:</t>
  </si>
  <si>
    <t>Nat_ampl:</t>
  </si>
  <si>
    <t>Emiss_start:</t>
  </si>
  <si>
    <t>Emiss_start2:</t>
  </si>
  <si>
    <t>Nat_ampl2:</t>
  </si>
  <si>
    <t>CO2_base = steady state CO2 level at t(0) for RSS(0) and HAD(0), both at 290 ppmv</t>
  </si>
  <si>
    <t xml:space="preserve">Names of "Emiss_fact" and "Emiss_alpha" changed into "Ocean_fact" and "Ocean_P_alpha" to reduce confusion: </t>
  </si>
  <si>
    <t>Revision 2:</t>
  </si>
  <si>
    <t>HadCRUT data processed. HadCRUT-SH data used as these show the least deviation in slope with the satellite data. Probability of huge adjustments of land based data in the NH…</t>
  </si>
  <si>
    <t>The responses calculated for the HadCRU temperature use the same factors as for the RSS responses just replace "RSS" by "HAD".</t>
  </si>
  <si>
    <t>All calculations are based on real data and "best guesses" for the natural response times and ratio's.</t>
  </si>
  <si>
    <t>For the residual of human emissions, the response time is based on a linear response of the whole pressure - response system between atmosphere and mainly the oceans.</t>
  </si>
  <si>
    <t>6. Variables used:</t>
  </si>
  <si>
    <t>HAD_fact:</t>
  </si>
  <si>
    <t xml:space="preserve">RSS_offset: </t>
  </si>
  <si>
    <t>HAD_offset:</t>
  </si>
  <si>
    <t>short time e-fold response time of the biosphere to temperature changes in months.</t>
  </si>
  <si>
    <t>transient response of CO2 from the biosphere to temperature changes.</t>
  </si>
  <si>
    <t>calculated factor from the biosphere response time to temperature.</t>
  </si>
  <si>
    <t>long time response of the biosphere to temperature and CO2 pressure changes.</t>
  </si>
  <si>
    <t>short time e-fold response time of the oceans to temperature changes in months.</t>
  </si>
  <si>
    <t>transient response of CO2 from the oceans to temperature changes.</t>
  </si>
  <si>
    <t>calculated factor from the oceans response time to temperature.</t>
  </si>
  <si>
    <t>long time e-fold response time of the oceans to atmospheric CO2 pressure changes in months.</t>
  </si>
  <si>
    <t>calculated factor from the oceans response time to atmospheric CO2pressure changes.</t>
  </si>
  <si>
    <t>accumulated CO2 emissions at time t(0) for RSS.</t>
  </si>
  <si>
    <t>observed CO2 level at time t(0) for RSS.</t>
  </si>
  <si>
    <t>factor needed to align the slopes of RSS_T with dCO2/dt(observed).</t>
  </si>
  <si>
    <t>factor needed to align the slopes of HAD_T with dCO2/dt(observed).</t>
  </si>
  <si>
    <t>offset needed to align the slopes of RSS_T with dCO2/dt(observed).</t>
  </si>
  <si>
    <t>offset needed to align the slopes of HAD_T with dCO2/dt(observed).</t>
  </si>
  <si>
    <t>small offset to align the derivatives of the calculated and observed CO2 rate of change (RSS).</t>
  </si>
  <si>
    <t>small offset to align the derivatives of the calculated and observed CO2 rate of change (HAD).</t>
  </si>
  <si>
    <t>factor needed to reduce the amplitude of Nat_CO2 to the amplitude of dCO2/dt(observed) (RSS).</t>
  </si>
  <si>
    <t>factor needed to reduce the amplitude of Nat_CO2 to the amplitude of dCO2/dt(observed) (RSS/HAD).</t>
  </si>
  <si>
    <t>observed CO2 level at time t(0) for HAD.</t>
  </si>
  <si>
    <t>accumulated CO2 emissions at time t(0) for HAD.</t>
  </si>
  <si>
    <t>steady state CO2 level for the temperature T(0) at time t(0). 290 ppmv for both RSS and HAD as T(0) is about the same.</t>
  </si>
  <si>
    <t>Names of "Nat_fact" changed into "Nat_ampl" as that is not a factor to match the slopes between calculated and observed slopes, but to match the amplitudes of the variability.</t>
  </si>
  <si>
    <t>CO2_anom_detrended</t>
  </si>
  <si>
    <t>bio_slope</t>
  </si>
  <si>
    <t>bio_anom</t>
  </si>
  <si>
    <t>CO2_anom</t>
  </si>
  <si>
    <t>emissions_anom</t>
  </si>
  <si>
    <t>bio_uptake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</si>
</sst>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\-mmm\-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Font="1"/>
    <xf numFmtId="2" fontId="2" fillId="0" borderId="0" xfId="0" applyNumberFormat="1" applyFont="1"/>
    <xf numFmtId="164" fontId="0" fillId="0" borderId="0" xfId="0" applyNumberFormat="1"/>
    <xf numFmtId="164" fontId="0" fillId="0" borderId="0" xfId="0" applyNumberFormat="1" applyBorder="1" applyAlignment="1">
      <alignment horizontal="righ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Font="1"/>
    <xf numFmtId="2" fontId="3" fillId="0" borderId="0" xfId="0" applyNumberFormat="1" applyFont="1"/>
    <xf numFmtId="1" fontId="0" fillId="0" borderId="0" xfId="0" applyNumberFormat="1" applyAlignment="1">
      <alignment horizontal="left"/>
    </xf>
    <xf numFmtId="0" fontId="0" fillId="0" borderId="0" xfId="0" applyNumberFormat="1"/>
    <xf numFmtId="15" fontId="0" fillId="0" borderId="0" xfId="0" applyNumberFormat="1"/>
    <xf numFmtId="165" fontId="0" fillId="0" borderId="0" xfId="0" applyNumberFormat="1"/>
    <xf numFmtId="2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left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left"/>
    </xf>
    <xf numFmtId="0" fontId="1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9" xfId="0" applyBorder="1" applyAlignment="1">
      <alignment horizontal="left"/>
    </xf>
    <xf numFmtId="0" fontId="4" fillId="0" borderId="0" xfId="0" applyFont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RSS_T - transient</a:t>
            </a:r>
            <a:r>
              <a:rPr lang="nl-BE" sz="1200" baseline="0"/>
              <a:t> CO2 responses</a:t>
            </a:r>
            <a:endParaRPr lang="nl-BE" sz="12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RSS!$C$17</c:f>
              <c:strCache>
                <c:ptCount val="1"/>
                <c:pt idx="0">
                  <c:v>RSS_T</c:v>
                </c:pt>
              </c:strCache>
            </c:strRef>
          </c:tx>
          <c:spPr>
            <a:ln w="19050"/>
          </c:spPr>
          <c:marker>
            <c:symbol val="diamond"/>
            <c:size val="2"/>
          </c:marker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RSS!$C$30:$C$459</c:f>
              <c:numCache>
                <c:formatCode>0.000</c:formatCode>
                <c:ptCount val="430"/>
                <c:pt idx="0">
                  <c:v>0.01</c:v>
                </c:pt>
                <c:pt idx="1">
                  <c:v>8.6999999999999994E-2</c:v>
                </c:pt>
                <c:pt idx="2">
                  <c:v>-0.04</c:v>
                </c:pt>
                <c:pt idx="3">
                  <c:v>3.6999999999999998E-2</c:v>
                </c:pt>
                <c:pt idx="4">
                  <c:v>9.4E-2</c:v>
                </c:pt>
                <c:pt idx="5">
                  <c:v>0.13600000000000001</c:v>
                </c:pt>
                <c:pt idx="6">
                  <c:v>-0.01</c:v>
                </c:pt>
                <c:pt idx="7">
                  <c:v>1.7999999999999999E-2</c:v>
                </c:pt>
                <c:pt idx="8">
                  <c:v>0.05</c:v>
                </c:pt>
                <c:pt idx="9">
                  <c:v>4.7E-2</c:v>
                </c:pt>
                <c:pt idx="10">
                  <c:v>-0.16600000000000001</c:v>
                </c:pt>
                <c:pt idx="11">
                  <c:v>-8.2000000000000003E-2</c:v>
                </c:pt>
                <c:pt idx="12">
                  <c:v>0.19800000000000001</c:v>
                </c:pt>
                <c:pt idx="13">
                  <c:v>0.20200000000000001</c:v>
                </c:pt>
                <c:pt idx="14">
                  <c:v>-2.9000000000000001E-2</c:v>
                </c:pt>
                <c:pt idx="15">
                  <c:v>7.8E-2</c:v>
                </c:pt>
                <c:pt idx="16">
                  <c:v>8.0000000000000002E-3</c:v>
                </c:pt>
                <c:pt idx="17">
                  <c:v>-6.0999999999999999E-2</c:v>
                </c:pt>
                <c:pt idx="18">
                  <c:v>-3.1E-2</c:v>
                </c:pt>
                <c:pt idx="19">
                  <c:v>0</c:v>
                </c:pt>
                <c:pt idx="20">
                  <c:v>-8.7999999999999995E-2</c:v>
                </c:pt>
                <c:pt idx="21">
                  <c:v>-0.10199999999999999</c:v>
                </c:pt>
                <c:pt idx="22">
                  <c:v>2E-3</c:v>
                </c:pt>
                <c:pt idx="23">
                  <c:v>8.5000000000000006E-2</c:v>
                </c:pt>
                <c:pt idx="24">
                  <c:v>-0.14099999999999999</c:v>
                </c:pt>
                <c:pt idx="25">
                  <c:v>-9.9000000000000005E-2</c:v>
                </c:pt>
                <c:pt idx="26">
                  <c:v>-0.16600000000000001</c:v>
                </c:pt>
                <c:pt idx="27">
                  <c:v>-0.115</c:v>
                </c:pt>
                <c:pt idx="28">
                  <c:v>-0.22800000000000001</c:v>
                </c:pt>
                <c:pt idx="29">
                  <c:v>-0.16700000000000001</c:v>
                </c:pt>
                <c:pt idx="30">
                  <c:v>-0.318</c:v>
                </c:pt>
                <c:pt idx="31">
                  <c:v>-0.22600000000000001</c:v>
                </c:pt>
                <c:pt idx="32">
                  <c:v>-0.122</c:v>
                </c:pt>
                <c:pt idx="33">
                  <c:v>-0.25700000000000001</c:v>
                </c:pt>
                <c:pt idx="34">
                  <c:v>-0.17799999999999999</c:v>
                </c:pt>
                <c:pt idx="35">
                  <c:v>-5.2999999999999999E-2</c:v>
                </c:pt>
                <c:pt idx="36">
                  <c:v>0.186</c:v>
                </c:pt>
                <c:pt idx="37">
                  <c:v>4.2999999999999997E-2</c:v>
                </c:pt>
                <c:pt idx="38">
                  <c:v>0.27200000000000002</c:v>
                </c:pt>
                <c:pt idx="39">
                  <c:v>0.152</c:v>
                </c:pt>
                <c:pt idx="40">
                  <c:v>0.111</c:v>
                </c:pt>
                <c:pt idx="41">
                  <c:v>-9.4E-2</c:v>
                </c:pt>
                <c:pt idx="42">
                  <c:v>0.153</c:v>
                </c:pt>
                <c:pt idx="43">
                  <c:v>0.105</c:v>
                </c:pt>
                <c:pt idx="44">
                  <c:v>2.1000000000000001E-2</c:v>
                </c:pt>
                <c:pt idx="45">
                  <c:v>-2.5000000000000001E-2</c:v>
                </c:pt>
                <c:pt idx="46">
                  <c:v>0.08</c:v>
                </c:pt>
                <c:pt idx="47">
                  <c:v>-0.216</c:v>
                </c:pt>
                <c:pt idx="48">
                  <c:v>-0.26600000000000001</c:v>
                </c:pt>
                <c:pt idx="49">
                  <c:v>-0.13900000000000001</c:v>
                </c:pt>
                <c:pt idx="50">
                  <c:v>-0.153</c:v>
                </c:pt>
                <c:pt idx="51">
                  <c:v>-0.22500000000000001</c:v>
                </c:pt>
                <c:pt idx="52">
                  <c:v>-9.2999999999999999E-2</c:v>
                </c:pt>
                <c:pt idx="53">
                  <c:v>-0.20599999999999999</c:v>
                </c:pt>
                <c:pt idx="54">
                  <c:v>-0.19700000000000001</c:v>
                </c:pt>
                <c:pt idx="55">
                  <c:v>-0.16600000000000001</c:v>
                </c:pt>
                <c:pt idx="56">
                  <c:v>-0.45700000000000002</c:v>
                </c:pt>
                <c:pt idx="57">
                  <c:v>-0.14599999999999999</c:v>
                </c:pt>
                <c:pt idx="58">
                  <c:v>-0.27300000000000002</c:v>
                </c:pt>
                <c:pt idx="59">
                  <c:v>-0.37</c:v>
                </c:pt>
                <c:pt idx="60">
                  <c:v>-0.252</c:v>
                </c:pt>
                <c:pt idx="61">
                  <c:v>-0.27500000000000002</c:v>
                </c:pt>
                <c:pt idx="62">
                  <c:v>-0.27800000000000002</c:v>
                </c:pt>
                <c:pt idx="63">
                  <c:v>-0.31900000000000001</c:v>
                </c:pt>
                <c:pt idx="64">
                  <c:v>-0.32800000000000001</c:v>
                </c:pt>
                <c:pt idx="65">
                  <c:v>-0.33400000000000002</c:v>
                </c:pt>
                <c:pt idx="66">
                  <c:v>-0.35699999999999998</c:v>
                </c:pt>
                <c:pt idx="67">
                  <c:v>-0.19800000000000001</c:v>
                </c:pt>
                <c:pt idx="68">
                  <c:v>-0.19500000000000001</c:v>
                </c:pt>
                <c:pt idx="69">
                  <c:v>-0.28899999999999998</c:v>
                </c:pt>
                <c:pt idx="70">
                  <c:v>-0.15</c:v>
                </c:pt>
                <c:pt idx="71">
                  <c:v>-0.152</c:v>
                </c:pt>
                <c:pt idx="72">
                  <c:v>-3.2000000000000001E-2</c:v>
                </c:pt>
                <c:pt idx="73">
                  <c:v>-0.23799999999999999</c:v>
                </c:pt>
                <c:pt idx="74">
                  <c:v>-0.16200000000000001</c:v>
                </c:pt>
                <c:pt idx="75">
                  <c:v>-5.3999999999999999E-2</c:v>
                </c:pt>
                <c:pt idx="76">
                  <c:v>-9.5000000000000001E-2</c:v>
                </c:pt>
                <c:pt idx="77">
                  <c:v>-0.157</c:v>
                </c:pt>
                <c:pt idx="78">
                  <c:v>-0.20100000000000001</c:v>
                </c:pt>
                <c:pt idx="79">
                  <c:v>-0.18</c:v>
                </c:pt>
                <c:pt idx="80">
                  <c:v>-0.184</c:v>
                </c:pt>
                <c:pt idx="81">
                  <c:v>-0.247</c:v>
                </c:pt>
                <c:pt idx="82">
                  <c:v>-0.10100000000000001</c:v>
                </c:pt>
                <c:pt idx="83">
                  <c:v>-2.1999999999999999E-2</c:v>
                </c:pt>
                <c:pt idx="84">
                  <c:v>0.13200000000000001</c:v>
                </c:pt>
                <c:pt idx="85">
                  <c:v>0.14699999999999999</c:v>
                </c:pt>
                <c:pt idx="86">
                  <c:v>-0.13600000000000001</c:v>
                </c:pt>
                <c:pt idx="87">
                  <c:v>0.13700000000000001</c:v>
                </c:pt>
                <c:pt idx="88">
                  <c:v>-1.4E-2</c:v>
                </c:pt>
                <c:pt idx="89">
                  <c:v>0.121</c:v>
                </c:pt>
                <c:pt idx="90">
                  <c:v>6.3E-2</c:v>
                </c:pt>
                <c:pt idx="91">
                  <c:v>3.1E-2</c:v>
                </c:pt>
                <c:pt idx="92">
                  <c:v>2.1999999999999999E-2</c:v>
                </c:pt>
                <c:pt idx="93">
                  <c:v>0.151</c:v>
                </c:pt>
                <c:pt idx="94">
                  <c:v>0.18099999999999999</c:v>
                </c:pt>
                <c:pt idx="95">
                  <c:v>0.35099999999999998</c:v>
                </c:pt>
                <c:pt idx="96">
                  <c:v>0.224</c:v>
                </c:pt>
                <c:pt idx="97">
                  <c:v>-3.5000000000000003E-2</c:v>
                </c:pt>
                <c:pt idx="98">
                  <c:v>0.19700000000000001</c:v>
                </c:pt>
                <c:pt idx="99">
                  <c:v>8.5000000000000006E-2</c:v>
                </c:pt>
                <c:pt idx="100">
                  <c:v>0.11</c:v>
                </c:pt>
                <c:pt idx="101">
                  <c:v>8.4000000000000005E-2</c:v>
                </c:pt>
                <c:pt idx="102">
                  <c:v>0.183</c:v>
                </c:pt>
                <c:pt idx="103">
                  <c:v>3.6999999999999998E-2</c:v>
                </c:pt>
                <c:pt idx="104">
                  <c:v>0.22800000000000001</c:v>
                </c:pt>
                <c:pt idx="105">
                  <c:v>-5.2999999999999999E-2</c:v>
                </c:pt>
                <c:pt idx="106">
                  <c:v>-0.10299999999999999</c:v>
                </c:pt>
                <c:pt idx="107">
                  <c:v>-0.159</c:v>
                </c:pt>
                <c:pt idx="108">
                  <c:v>-0.29599999999999999</c:v>
                </c:pt>
                <c:pt idx="109">
                  <c:v>-0.19500000000000001</c:v>
                </c:pt>
                <c:pt idx="110">
                  <c:v>-0.26600000000000001</c:v>
                </c:pt>
                <c:pt idx="111">
                  <c:v>-0.13200000000000001</c:v>
                </c:pt>
                <c:pt idx="112">
                  <c:v>-0.14299999999999999</c:v>
                </c:pt>
                <c:pt idx="113">
                  <c:v>-0.152</c:v>
                </c:pt>
                <c:pt idx="114">
                  <c:v>-6.8000000000000005E-2</c:v>
                </c:pt>
                <c:pt idx="115">
                  <c:v>-0.1</c:v>
                </c:pt>
                <c:pt idx="116">
                  <c:v>2.1000000000000001E-2</c:v>
                </c:pt>
                <c:pt idx="117">
                  <c:v>-3.5999999999999997E-2</c:v>
                </c:pt>
                <c:pt idx="118">
                  <c:v>-6.4000000000000001E-2</c:v>
                </c:pt>
                <c:pt idx="119">
                  <c:v>-4.0000000000000001E-3</c:v>
                </c:pt>
                <c:pt idx="120">
                  <c:v>-8.4000000000000005E-2</c:v>
                </c:pt>
                <c:pt idx="121">
                  <c:v>-0.127</c:v>
                </c:pt>
                <c:pt idx="122">
                  <c:v>0.215</c:v>
                </c:pt>
                <c:pt idx="123">
                  <c:v>4.1000000000000002E-2</c:v>
                </c:pt>
                <c:pt idx="124">
                  <c:v>0.08</c:v>
                </c:pt>
                <c:pt idx="125">
                  <c:v>0.13200000000000001</c:v>
                </c:pt>
                <c:pt idx="126">
                  <c:v>-7.0000000000000001E-3</c:v>
                </c:pt>
                <c:pt idx="127">
                  <c:v>1.4E-2</c:v>
                </c:pt>
                <c:pt idx="128">
                  <c:v>-2.9000000000000001E-2</c:v>
                </c:pt>
                <c:pt idx="129">
                  <c:v>0.123</c:v>
                </c:pt>
                <c:pt idx="130">
                  <c:v>0.33400000000000002</c:v>
                </c:pt>
                <c:pt idx="131">
                  <c:v>0.19600000000000001</c:v>
                </c:pt>
                <c:pt idx="132">
                  <c:v>0.11700000000000001</c:v>
                </c:pt>
                <c:pt idx="133">
                  <c:v>6.9000000000000006E-2</c:v>
                </c:pt>
                <c:pt idx="134">
                  <c:v>0.28399999999999997</c:v>
                </c:pt>
                <c:pt idx="135">
                  <c:v>6.4000000000000001E-2</c:v>
                </c:pt>
                <c:pt idx="136">
                  <c:v>0.16400000000000001</c:v>
                </c:pt>
                <c:pt idx="137">
                  <c:v>0.29599999999999999</c:v>
                </c:pt>
                <c:pt idx="138">
                  <c:v>0.14699999999999999</c:v>
                </c:pt>
                <c:pt idx="139">
                  <c:v>0.16200000000000001</c:v>
                </c:pt>
                <c:pt idx="140">
                  <c:v>1.7999999999999999E-2</c:v>
                </c:pt>
                <c:pt idx="141">
                  <c:v>-5.0999999999999997E-2</c:v>
                </c:pt>
                <c:pt idx="142">
                  <c:v>-0.111</c:v>
                </c:pt>
                <c:pt idx="143">
                  <c:v>-0.19</c:v>
                </c:pt>
                <c:pt idx="144">
                  <c:v>-8.9999999999999993E-3</c:v>
                </c:pt>
                <c:pt idx="145">
                  <c:v>-0.121</c:v>
                </c:pt>
                <c:pt idx="146">
                  <c:v>-4.0000000000000001E-3</c:v>
                </c:pt>
                <c:pt idx="147">
                  <c:v>-0.16200000000000001</c:v>
                </c:pt>
                <c:pt idx="148">
                  <c:v>-0.17199999999999999</c:v>
                </c:pt>
                <c:pt idx="149">
                  <c:v>-0.17299999999999999</c:v>
                </c:pt>
                <c:pt idx="150">
                  <c:v>-0.31900000000000001</c:v>
                </c:pt>
                <c:pt idx="151">
                  <c:v>-0.372</c:v>
                </c:pt>
                <c:pt idx="152">
                  <c:v>-0.31</c:v>
                </c:pt>
                <c:pt idx="153">
                  <c:v>-0.156</c:v>
                </c:pt>
                <c:pt idx="154">
                  <c:v>-0.14699999999999999</c:v>
                </c:pt>
                <c:pt idx="155">
                  <c:v>-0.20599999999999999</c:v>
                </c:pt>
                <c:pt idx="156">
                  <c:v>-0.215</c:v>
                </c:pt>
                <c:pt idx="157">
                  <c:v>-0.16200000000000001</c:v>
                </c:pt>
                <c:pt idx="158">
                  <c:v>-0.28499999999999998</c:v>
                </c:pt>
                <c:pt idx="159">
                  <c:v>-0.20300000000000001</c:v>
                </c:pt>
                <c:pt idx="160">
                  <c:v>-9.7000000000000003E-2</c:v>
                </c:pt>
                <c:pt idx="161">
                  <c:v>-2.5000000000000001E-2</c:v>
                </c:pt>
                <c:pt idx="162">
                  <c:v>-8.9999999999999993E-3</c:v>
                </c:pt>
                <c:pt idx="163">
                  <c:v>-0.14000000000000001</c:v>
                </c:pt>
                <c:pt idx="164">
                  <c:v>-0.27200000000000002</c:v>
                </c:pt>
                <c:pt idx="165">
                  <c:v>-3.5999999999999997E-2</c:v>
                </c:pt>
                <c:pt idx="166">
                  <c:v>-8.5000000000000006E-2</c:v>
                </c:pt>
                <c:pt idx="167">
                  <c:v>0.115</c:v>
                </c:pt>
                <c:pt idx="168">
                  <c:v>8.0000000000000002E-3</c:v>
                </c:pt>
                <c:pt idx="169">
                  <c:v>-6.7000000000000004E-2</c:v>
                </c:pt>
                <c:pt idx="170">
                  <c:v>-3.3000000000000002E-2</c:v>
                </c:pt>
                <c:pt idx="171">
                  <c:v>-8.3000000000000004E-2</c:v>
                </c:pt>
                <c:pt idx="172">
                  <c:v>-1E-3</c:v>
                </c:pt>
                <c:pt idx="173">
                  <c:v>6.9000000000000006E-2</c:v>
                </c:pt>
                <c:pt idx="174">
                  <c:v>8.1000000000000003E-2</c:v>
                </c:pt>
                <c:pt idx="175">
                  <c:v>6.4000000000000001E-2</c:v>
                </c:pt>
                <c:pt idx="176">
                  <c:v>0.114</c:v>
                </c:pt>
                <c:pt idx="177">
                  <c:v>-6.5000000000000002E-2</c:v>
                </c:pt>
                <c:pt idx="178">
                  <c:v>0.128</c:v>
                </c:pt>
                <c:pt idx="179">
                  <c:v>0.122</c:v>
                </c:pt>
                <c:pt idx="180">
                  <c:v>0.17799999999999999</c:v>
                </c:pt>
                <c:pt idx="181">
                  <c:v>0.13300000000000001</c:v>
                </c:pt>
                <c:pt idx="182">
                  <c:v>3.6999999999999998E-2</c:v>
                </c:pt>
                <c:pt idx="183">
                  <c:v>0.248</c:v>
                </c:pt>
                <c:pt idx="184">
                  <c:v>0.13100000000000001</c:v>
                </c:pt>
                <c:pt idx="185">
                  <c:v>0.16400000000000001</c:v>
                </c:pt>
                <c:pt idx="186">
                  <c:v>4.3999999999999997E-2</c:v>
                </c:pt>
                <c:pt idx="187">
                  <c:v>0.28499999999999998</c:v>
                </c:pt>
                <c:pt idx="188">
                  <c:v>0.32400000000000001</c:v>
                </c:pt>
                <c:pt idx="189">
                  <c:v>0.20399999999999999</c:v>
                </c:pt>
                <c:pt idx="190">
                  <c:v>0.20899999999999999</c:v>
                </c:pt>
                <c:pt idx="191">
                  <c:v>-5.2999999999999999E-2</c:v>
                </c:pt>
                <c:pt idx="192">
                  <c:v>-4.1000000000000002E-2</c:v>
                </c:pt>
                <c:pt idx="193">
                  <c:v>0.109</c:v>
                </c:pt>
                <c:pt idx="194">
                  <c:v>0.10199999999999999</c:v>
                </c:pt>
                <c:pt idx="195">
                  <c:v>-8.2000000000000003E-2</c:v>
                </c:pt>
                <c:pt idx="196">
                  <c:v>5.0000000000000001E-3</c:v>
                </c:pt>
                <c:pt idx="197">
                  <c:v>-2.4E-2</c:v>
                </c:pt>
                <c:pt idx="198">
                  <c:v>0.11600000000000001</c:v>
                </c:pt>
                <c:pt idx="199">
                  <c:v>4.7E-2</c:v>
                </c:pt>
                <c:pt idx="200">
                  <c:v>0.182</c:v>
                </c:pt>
                <c:pt idx="201">
                  <c:v>0.125</c:v>
                </c:pt>
                <c:pt idx="202">
                  <c:v>5.3999999999999999E-2</c:v>
                </c:pt>
                <c:pt idx="203">
                  <c:v>-3.4000000000000002E-2</c:v>
                </c:pt>
                <c:pt idx="204">
                  <c:v>-4.2999999999999997E-2</c:v>
                </c:pt>
                <c:pt idx="205">
                  <c:v>5.2999999999999999E-2</c:v>
                </c:pt>
                <c:pt idx="206">
                  <c:v>-3.0000000000000001E-3</c:v>
                </c:pt>
                <c:pt idx="207">
                  <c:v>-6.3E-2</c:v>
                </c:pt>
                <c:pt idx="208">
                  <c:v>2.4E-2</c:v>
                </c:pt>
                <c:pt idx="209">
                  <c:v>1.7000000000000001E-2</c:v>
                </c:pt>
                <c:pt idx="210">
                  <c:v>0.16500000000000001</c:v>
                </c:pt>
                <c:pt idx="211">
                  <c:v>0.20200000000000001</c:v>
                </c:pt>
                <c:pt idx="212">
                  <c:v>0.19</c:v>
                </c:pt>
                <c:pt idx="213">
                  <c:v>0.22</c:v>
                </c:pt>
                <c:pt idx="214">
                  <c:v>0.158</c:v>
                </c:pt>
                <c:pt idx="215">
                  <c:v>0.30199999999999999</c:v>
                </c:pt>
                <c:pt idx="216">
                  <c:v>0.55000000000000004</c:v>
                </c:pt>
                <c:pt idx="217">
                  <c:v>0.73599999999999999</c:v>
                </c:pt>
                <c:pt idx="218">
                  <c:v>0.58499999999999996</c:v>
                </c:pt>
                <c:pt idx="219">
                  <c:v>0.85699999999999998</c:v>
                </c:pt>
                <c:pt idx="220">
                  <c:v>0.66700000000000004</c:v>
                </c:pt>
                <c:pt idx="221">
                  <c:v>0.56699999999999995</c:v>
                </c:pt>
                <c:pt idx="222">
                  <c:v>0.60499999999999998</c:v>
                </c:pt>
                <c:pt idx="223">
                  <c:v>0.57199999999999995</c:v>
                </c:pt>
                <c:pt idx="224">
                  <c:v>0.49399999999999999</c:v>
                </c:pt>
                <c:pt idx="225">
                  <c:v>0.46100000000000002</c:v>
                </c:pt>
                <c:pt idx="226">
                  <c:v>0.19500000000000001</c:v>
                </c:pt>
                <c:pt idx="227">
                  <c:v>0.311</c:v>
                </c:pt>
                <c:pt idx="228">
                  <c:v>0.182</c:v>
                </c:pt>
                <c:pt idx="229">
                  <c:v>0.317</c:v>
                </c:pt>
                <c:pt idx="230">
                  <c:v>-1.2999999999999999E-2</c:v>
                </c:pt>
                <c:pt idx="231">
                  <c:v>0.183</c:v>
                </c:pt>
                <c:pt idx="232">
                  <c:v>0.112</c:v>
                </c:pt>
                <c:pt idx="233">
                  <c:v>-8.3000000000000004E-2</c:v>
                </c:pt>
                <c:pt idx="234">
                  <c:v>9.6000000000000002E-2</c:v>
                </c:pt>
                <c:pt idx="235">
                  <c:v>4.2999999999999997E-2</c:v>
                </c:pt>
                <c:pt idx="236">
                  <c:v>0.153</c:v>
                </c:pt>
                <c:pt idx="237">
                  <c:v>7.8E-2</c:v>
                </c:pt>
                <c:pt idx="238">
                  <c:v>0.06</c:v>
                </c:pt>
                <c:pt idx="239">
                  <c:v>0.127</c:v>
                </c:pt>
                <c:pt idx="240">
                  <c:v>-5.6000000000000001E-2</c:v>
                </c:pt>
                <c:pt idx="241">
                  <c:v>0.115</c:v>
                </c:pt>
                <c:pt idx="242">
                  <c:v>0.14199999999999999</c:v>
                </c:pt>
                <c:pt idx="243">
                  <c:v>0.25900000000000001</c:v>
                </c:pt>
                <c:pt idx="244">
                  <c:v>0.183</c:v>
                </c:pt>
                <c:pt idx="245">
                  <c:v>0.125</c:v>
                </c:pt>
                <c:pt idx="246">
                  <c:v>5.8999999999999997E-2</c:v>
                </c:pt>
                <c:pt idx="247">
                  <c:v>1.0999999999999999E-2</c:v>
                </c:pt>
                <c:pt idx="248">
                  <c:v>0.123</c:v>
                </c:pt>
                <c:pt idx="249">
                  <c:v>0.111</c:v>
                </c:pt>
                <c:pt idx="250">
                  <c:v>2.5999999999999999E-2</c:v>
                </c:pt>
                <c:pt idx="251">
                  <c:v>1.2E-2</c:v>
                </c:pt>
                <c:pt idx="252">
                  <c:v>0.10199999999999999</c:v>
                </c:pt>
                <c:pt idx="253">
                  <c:v>0.126</c:v>
                </c:pt>
                <c:pt idx="254">
                  <c:v>0.18</c:v>
                </c:pt>
                <c:pt idx="255">
                  <c:v>0.35899999999999999</c:v>
                </c:pt>
                <c:pt idx="256">
                  <c:v>0.30399999999999999</c:v>
                </c:pt>
                <c:pt idx="257">
                  <c:v>0.12</c:v>
                </c:pt>
                <c:pt idx="258">
                  <c:v>0.18099999999999999</c:v>
                </c:pt>
                <c:pt idx="259">
                  <c:v>0.436</c:v>
                </c:pt>
                <c:pt idx="260">
                  <c:v>0.20899999999999999</c:v>
                </c:pt>
                <c:pt idx="261">
                  <c:v>0.32900000000000001</c:v>
                </c:pt>
                <c:pt idx="262">
                  <c:v>0.32800000000000001</c:v>
                </c:pt>
                <c:pt idx="263">
                  <c:v>0.28699999999999998</c:v>
                </c:pt>
                <c:pt idx="264">
                  <c:v>0.36</c:v>
                </c:pt>
                <c:pt idx="265">
                  <c:v>0.45200000000000001</c:v>
                </c:pt>
                <c:pt idx="266">
                  <c:v>0.34</c:v>
                </c:pt>
                <c:pt idx="267">
                  <c:v>0.372</c:v>
                </c:pt>
                <c:pt idx="268">
                  <c:v>0.32500000000000001</c:v>
                </c:pt>
                <c:pt idx="269">
                  <c:v>0.39900000000000002</c:v>
                </c:pt>
                <c:pt idx="270">
                  <c:v>0.372</c:v>
                </c:pt>
                <c:pt idx="271">
                  <c:v>0.29499999999999998</c:v>
                </c:pt>
                <c:pt idx="272">
                  <c:v>0.28499999999999998</c:v>
                </c:pt>
                <c:pt idx="273">
                  <c:v>0.114</c:v>
                </c:pt>
                <c:pt idx="274">
                  <c:v>0.26400000000000001</c:v>
                </c:pt>
                <c:pt idx="275">
                  <c:v>0.20300000000000001</c:v>
                </c:pt>
                <c:pt idx="276">
                  <c:v>0.439</c:v>
                </c:pt>
                <c:pt idx="277">
                  <c:v>0.315</c:v>
                </c:pt>
                <c:pt idx="278">
                  <c:v>0.22700000000000001</c:v>
                </c:pt>
                <c:pt idx="279">
                  <c:v>0.28899999999999998</c:v>
                </c:pt>
                <c:pt idx="280">
                  <c:v>0.34100000000000003</c:v>
                </c:pt>
                <c:pt idx="281">
                  <c:v>0.13700000000000001</c:v>
                </c:pt>
                <c:pt idx="282">
                  <c:v>0.27600000000000002</c:v>
                </c:pt>
                <c:pt idx="283">
                  <c:v>0.27100000000000002</c:v>
                </c:pt>
                <c:pt idx="284">
                  <c:v>0.318</c:v>
                </c:pt>
                <c:pt idx="285">
                  <c:v>0.42899999999999999</c:v>
                </c:pt>
                <c:pt idx="286">
                  <c:v>0.35199999999999998</c:v>
                </c:pt>
                <c:pt idx="287">
                  <c:v>0.442</c:v>
                </c:pt>
                <c:pt idx="288">
                  <c:v>0.31</c:v>
                </c:pt>
                <c:pt idx="289">
                  <c:v>0.318</c:v>
                </c:pt>
                <c:pt idx="290">
                  <c:v>0.432</c:v>
                </c:pt>
                <c:pt idx="291">
                  <c:v>0.26200000000000001</c:v>
                </c:pt>
                <c:pt idx="292">
                  <c:v>0.14599999999999999</c:v>
                </c:pt>
                <c:pt idx="293">
                  <c:v>0.09</c:v>
                </c:pt>
                <c:pt idx="294">
                  <c:v>-8.9999999999999993E-3</c:v>
                </c:pt>
                <c:pt idx="295">
                  <c:v>7.3999999999999996E-2</c:v>
                </c:pt>
                <c:pt idx="296">
                  <c:v>0.19800000000000001</c:v>
                </c:pt>
                <c:pt idx="297">
                  <c:v>0.27200000000000002</c:v>
                </c:pt>
                <c:pt idx="298">
                  <c:v>0.20699999999999999</c:v>
                </c:pt>
                <c:pt idx="299">
                  <c:v>0.11600000000000001</c:v>
                </c:pt>
                <c:pt idx="300">
                  <c:v>0.42799999999999999</c:v>
                </c:pt>
                <c:pt idx="301">
                  <c:v>0.33700000000000002</c:v>
                </c:pt>
                <c:pt idx="302">
                  <c:v>0.313</c:v>
                </c:pt>
                <c:pt idx="303">
                  <c:v>0.47299999999999998</c:v>
                </c:pt>
                <c:pt idx="304">
                  <c:v>0.27900000000000003</c:v>
                </c:pt>
                <c:pt idx="305">
                  <c:v>0.252</c:v>
                </c:pt>
                <c:pt idx="306">
                  <c:v>0.35699999999999998</c:v>
                </c:pt>
                <c:pt idx="307">
                  <c:v>0.26</c:v>
                </c:pt>
                <c:pt idx="308">
                  <c:v>0.40100000000000002</c:v>
                </c:pt>
                <c:pt idx="309">
                  <c:v>0.38500000000000001</c:v>
                </c:pt>
                <c:pt idx="310">
                  <c:v>0.32200000000000001</c:v>
                </c:pt>
                <c:pt idx="311">
                  <c:v>0.156</c:v>
                </c:pt>
                <c:pt idx="312">
                  <c:v>0.23200000000000001</c:v>
                </c:pt>
                <c:pt idx="313">
                  <c:v>0.247</c:v>
                </c:pt>
                <c:pt idx="314">
                  <c:v>0.255</c:v>
                </c:pt>
                <c:pt idx="315">
                  <c:v>0.23400000000000001</c:v>
                </c:pt>
                <c:pt idx="316">
                  <c:v>6.9000000000000006E-2</c:v>
                </c:pt>
                <c:pt idx="317">
                  <c:v>0.16400000000000001</c:v>
                </c:pt>
                <c:pt idx="318">
                  <c:v>0.22800000000000001</c:v>
                </c:pt>
                <c:pt idx="319">
                  <c:v>0.23100000000000001</c:v>
                </c:pt>
                <c:pt idx="320">
                  <c:v>0.317</c:v>
                </c:pt>
                <c:pt idx="321">
                  <c:v>0.316</c:v>
                </c:pt>
                <c:pt idx="322">
                  <c:v>0.19400000000000001</c:v>
                </c:pt>
                <c:pt idx="323">
                  <c:v>0.28599999999999998</c:v>
                </c:pt>
                <c:pt idx="324">
                  <c:v>0.54400000000000004</c:v>
                </c:pt>
                <c:pt idx="325">
                  <c:v>0.33200000000000002</c:v>
                </c:pt>
                <c:pt idx="326">
                  <c:v>0.34699999999999998</c:v>
                </c:pt>
                <c:pt idx="327">
                  <c:v>0.28799999999999998</c:v>
                </c:pt>
                <c:pt idx="328">
                  <c:v>0.17499999999999999</c:v>
                </c:pt>
                <c:pt idx="329">
                  <c:v>0.186</c:v>
                </c:pt>
                <c:pt idx="330">
                  <c:v>0.25</c:v>
                </c:pt>
                <c:pt idx="331">
                  <c:v>0.30299999999999999</c:v>
                </c:pt>
                <c:pt idx="332">
                  <c:v>0.23599999999999999</c:v>
                </c:pt>
                <c:pt idx="333">
                  <c:v>0.20200000000000001</c:v>
                </c:pt>
                <c:pt idx="334">
                  <c:v>0.114</c:v>
                </c:pt>
                <c:pt idx="335">
                  <c:v>0.05</c:v>
                </c:pt>
                <c:pt idx="336">
                  <c:v>-0.121</c:v>
                </c:pt>
                <c:pt idx="337">
                  <c:v>-7.2999999999999995E-2</c:v>
                </c:pt>
                <c:pt idx="338">
                  <c:v>2.7E-2</c:v>
                </c:pt>
                <c:pt idx="339">
                  <c:v>1.7999999999999999E-2</c:v>
                </c:pt>
                <c:pt idx="340">
                  <c:v>-0.13500000000000001</c:v>
                </c:pt>
                <c:pt idx="341">
                  <c:v>-3.5000000000000003E-2</c:v>
                </c:pt>
                <c:pt idx="342">
                  <c:v>7.2999999999999995E-2</c:v>
                </c:pt>
                <c:pt idx="343">
                  <c:v>5.8000000000000003E-2</c:v>
                </c:pt>
                <c:pt idx="344">
                  <c:v>0.17399999999999999</c:v>
                </c:pt>
                <c:pt idx="345">
                  <c:v>0.17100000000000001</c:v>
                </c:pt>
                <c:pt idx="346">
                  <c:v>0.20899999999999999</c:v>
                </c:pt>
                <c:pt idx="347">
                  <c:v>0.14099999999999999</c:v>
                </c:pt>
                <c:pt idx="348">
                  <c:v>0.24299999999999999</c:v>
                </c:pt>
                <c:pt idx="349">
                  <c:v>0.183</c:v>
                </c:pt>
                <c:pt idx="350">
                  <c:v>0.14299999999999999</c:v>
                </c:pt>
                <c:pt idx="351">
                  <c:v>0.16200000000000001</c:v>
                </c:pt>
                <c:pt idx="352">
                  <c:v>0.05</c:v>
                </c:pt>
                <c:pt idx="353">
                  <c:v>1.2999999999999999E-2</c:v>
                </c:pt>
                <c:pt idx="354">
                  <c:v>0.32400000000000001</c:v>
                </c:pt>
                <c:pt idx="355">
                  <c:v>0.23499999999999999</c:v>
                </c:pt>
                <c:pt idx="356">
                  <c:v>0.46200000000000002</c:v>
                </c:pt>
                <c:pt idx="357">
                  <c:v>0.29099999999999998</c:v>
                </c:pt>
                <c:pt idx="358">
                  <c:v>0.32100000000000001</c:v>
                </c:pt>
                <c:pt idx="359">
                  <c:v>0.19700000000000001</c:v>
                </c:pt>
                <c:pt idx="360">
                  <c:v>0.58799999999999997</c:v>
                </c:pt>
                <c:pt idx="361">
                  <c:v>0.51400000000000001</c:v>
                </c:pt>
                <c:pt idx="362">
                  <c:v>0.58799999999999997</c:v>
                </c:pt>
                <c:pt idx="363">
                  <c:v>0.496</c:v>
                </c:pt>
                <c:pt idx="364">
                  <c:v>0.52500000000000002</c:v>
                </c:pt>
                <c:pt idx="365">
                  <c:v>0.48899999999999999</c:v>
                </c:pt>
                <c:pt idx="366">
                  <c:v>0.55800000000000005</c:v>
                </c:pt>
                <c:pt idx="367">
                  <c:v>0.54600000000000004</c:v>
                </c:pt>
                <c:pt idx="368">
                  <c:v>0.501</c:v>
                </c:pt>
                <c:pt idx="369">
                  <c:v>0.29399999999999998</c:v>
                </c:pt>
                <c:pt idx="370">
                  <c:v>0.308</c:v>
                </c:pt>
                <c:pt idx="371">
                  <c:v>0.21199999999999999</c:v>
                </c:pt>
                <c:pt idx="372">
                  <c:v>7.4999999999999997E-2</c:v>
                </c:pt>
                <c:pt idx="373">
                  <c:v>4.1000000000000002E-2</c:v>
                </c:pt>
                <c:pt idx="374">
                  <c:v>-3.9E-2</c:v>
                </c:pt>
                <c:pt idx="375">
                  <c:v>9.6000000000000002E-2</c:v>
                </c:pt>
                <c:pt idx="376">
                  <c:v>0.11799999999999999</c:v>
                </c:pt>
                <c:pt idx="377">
                  <c:v>0.29099999999999998</c:v>
                </c:pt>
                <c:pt idx="378">
                  <c:v>0.32100000000000001</c:v>
                </c:pt>
                <c:pt idx="379">
                  <c:v>0.27900000000000003</c:v>
                </c:pt>
                <c:pt idx="380">
                  <c:v>0.27900000000000003</c:v>
                </c:pt>
                <c:pt idx="381">
                  <c:v>0.08</c:v>
                </c:pt>
                <c:pt idx="382">
                  <c:v>2.4E-2</c:v>
                </c:pt>
                <c:pt idx="383">
                  <c:v>0.106</c:v>
                </c:pt>
                <c:pt idx="384">
                  <c:v>-7.0000000000000007E-2</c:v>
                </c:pt>
                <c:pt idx="385">
                  <c:v>-0.13300000000000001</c:v>
                </c:pt>
                <c:pt idx="386">
                  <c:v>6.2E-2</c:v>
                </c:pt>
                <c:pt idx="387">
                  <c:v>0.32300000000000001</c:v>
                </c:pt>
                <c:pt idx="388">
                  <c:v>0.22600000000000001</c:v>
                </c:pt>
                <c:pt idx="389">
                  <c:v>0.33300000000000002</c:v>
                </c:pt>
                <c:pt idx="390">
                  <c:v>0.254</c:v>
                </c:pt>
                <c:pt idx="391">
                  <c:v>0.248</c:v>
                </c:pt>
                <c:pt idx="392">
                  <c:v>0.377</c:v>
                </c:pt>
                <c:pt idx="393">
                  <c:v>0.28999999999999998</c:v>
                </c:pt>
                <c:pt idx="394">
                  <c:v>0.191</c:v>
                </c:pt>
                <c:pt idx="395">
                  <c:v>9.5000000000000001E-2</c:v>
                </c:pt>
                <c:pt idx="396">
                  <c:v>0.435</c:v>
                </c:pt>
                <c:pt idx="397">
                  <c:v>0.186</c:v>
                </c:pt>
                <c:pt idx="398">
                  <c:v>0.19600000000000001</c:v>
                </c:pt>
                <c:pt idx="399">
                  <c:v>0.21199999999999999</c:v>
                </c:pt>
                <c:pt idx="400">
                  <c:v>0.13600000000000001</c:v>
                </c:pt>
                <c:pt idx="401">
                  <c:v>0.28999999999999998</c:v>
                </c:pt>
                <c:pt idx="402">
                  <c:v>0.219</c:v>
                </c:pt>
                <c:pt idx="403">
                  <c:v>0.161</c:v>
                </c:pt>
                <c:pt idx="404">
                  <c:v>0.253</c:v>
                </c:pt>
                <c:pt idx="405">
                  <c:v>0.20499999999999999</c:v>
                </c:pt>
                <c:pt idx="406">
                  <c:v>0.13</c:v>
                </c:pt>
                <c:pt idx="407">
                  <c:v>0.155</c:v>
                </c:pt>
                <c:pt idx="408">
                  <c:v>0.25800000000000001</c:v>
                </c:pt>
                <c:pt idx="409">
                  <c:v>0.157</c:v>
                </c:pt>
                <c:pt idx="410">
                  <c:v>0.20899999999999999</c:v>
                </c:pt>
                <c:pt idx="411">
                  <c:v>0.247</c:v>
                </c:pt>
                <c:pt idx="412">
                  <c:v>0.28499999999999998</c:v>
                </c:pt>
                <c:pt idx="413">
                  <c:v>0.34499999999999997</c:v>
                </c:pt>
                <c:pt idx="414">
                  <c:v>0.34899999999999998</c:v>
                </c:pt>
                <c:pt idx="415">
                  <c:v>0.19</c:v>
                </c:pt>
                <c:pt idx="416">
                  <c:v>0.20599999999999999</c:v>
                </c:pt>
                <c:pt idx="417">
                  <c:v>0.27</c:v>
                </c:pt>
                <c:pt idx="418">
                  <c:v>0.24299999999999999</c:v>
                </c:pt>
                <c:pt idx="419">
                  <c:v>0.28499999999999998</c:v>
                </c:pt>
                <c:pt idx="420">
                  <c:v>0.36699999999999999</c:v>
                </c:pt>
                <c:pt idx="421">
                  <c:v>0.32500000000000001</c:v>
                </c:pt>
                <c:pt idx="422">
                  <c:v>0.252</c:v>
                </c:pt>
                <c:pt idx="423">
                  <c:v>0.17499999999999999</c:v>
                </c:pt>
                <c:pt idx="424">
                  <c:v>0.31</c:v>
                </c:pt>
                <c:pt idx="425">
                  <c:v>0.39200000000000002</c:v>
                </c:pt>
                <c:pt idx="426">
                  <c:v>0.28799999999999998</c:v>
                </c:pt>
                <c:pt idx="427">
                  <c:v>0.39</c:v>
                </c:pt>
                <c:pt idx="428">
                  <c:v>0.373</c:v>
                </c:pt>
                <c:pt idx="429">
                  <c:v>0.44</c:v>
                </c:pt>
              </c:numCache>
            </c:numRef>
          </c:yVal>
        </c:ser>
        <c:axId val="75831936"/>
        <c:axId val="76047104"/>
      </c:scatterChart>
      <c:scatterChart>
        <c:scatterStyle val="lineMarker"/>
        <c:ser>
          <c:idx val="1"/>
          <c:order val="1"/>
          <c:tx>
            <c:strRef>
              <c:f>RSS!$E$17</c:f>
              <c:strCache>
                <c:ptCount val="1"/>
                <c:pt idx="0">
                  <c:v>bio-CO2</c:v>
                </c:pt>
              </c:strCache>
            </c:strRef>
          </c:tx>
          <c:spPr>
            <a:ln w="19050"/>
          </c:spPr>
          <c:marker>
            <c:symbol val="square"/>
            <c:size val="2"/>
          </c:marker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RSS!$E$30:$E$459</c:f>
              <c:numCache>
                <c:formatCode>0.00</c:formatCode>
                <c:ptCount val="430"/>
                <c:pt idx="0">
                  <c:v>-0.12393935779011296</c:v>
                </c:pt>
                <c:pt idx="1">
                  <c:v>-8.6205170178543247E-2</c:v>
                </c:pt>
                <c:pt idx="2">
                  <c:v>-9.2105478994247286E-2</c:v>
                </c:pt>
                <c:pt idx="3">
                  <c:v>-7.290770487055552E-2</c:v>
                </c:pt>
                <c:pt idx="4">
                  <c:v>-3.7015026550223276E-2</c:v>
                </c:pt>
                <c:pt idx="5">
                  <c:v>9.4403700067590968E-3</c:v>
                </c:pt>
                <c:pt idx="6">
                  <c:v>5.4873362819258253E-3</c:v>
                </c:pt>
                <c:pt idx="7">
                  <c:v>1.0805395244067416E-2</c:v>
                </c:pt>
                <c:pt idx="8">
                  <c:v>2.5932560616301822E-2</c:v>
                </c:pt>
                <c:pt idx="9">
                  <c:v>3.8890757601752077E-2</c:v>
                </c:pt>
                <c:pt idx="10">
                  <c:v>-1.730928437393444E-2</c:v>
                </c:pt>
                <c:pt idx="11">
                  <c:v>-4.2150742411050969E-2</c:v>
                </c:pt>
                <c:pt idx="12">
                  <c:v>2.4544268485809172E-2</c:v>
                </c:pt>
                <c:pt idx="13">
                  <c:v>8.7185930111038035E-2</c:v>
                </c:pt>
                <c:pt idx="14">
                  <c:v>7.0940080129924588E-2</c:v>
                </c:pt>
                <c:pt idx="15">
                  <c:v>9.021416713254489E-2</c:v>
                </c:pt>
                <c:pt idx="16">
                  <c:v>8.5559619322595856E-2</c:v>
                </c:pt>
                <c:pt idx="17">
                  <c:v>5.9209487045120329E-2</c:v>
                </c:pt>
                <c:pt idx="18">
                  <c:v>4.456086526296632E-2</c:v>
                </c:pt>
                <c:pt idx="19">
                  <c:v>4.0997975196241994E-2</c:v>
                </c:pt>
                <c:pt idx="20">
                  <c:v>9.5755920399357847E-3</c:v>
                </c:pt>
                <c:pt idx="21">
                  <c:v>-2.3811908858124169E-2</c:v>
                </c:pt>
                <c:pt idx="22">
                  <c:v>-2.1268369063614234E-2</c:v>
                </c:pt>
                <c:pt idx="23">
                  <c:v>7.6170548607767154E-3</c:v>
                </c:pt>
                <c:pt idx="24">
                  <c:v>-3.8086921368478896E-2</c:v>
                </c:pt>
                <c:pt idx="25">
                  <c:v>-6.6704071082283212E-2</c:v>
                </c:pt>
                <c:pt idx="26">
                  <c:v>-0.11446121671842137</c:v>
                </c:pt>
                <c:pt idx="27">
                  <c:v>-0.14208897240397139</c:v>
                </c:pt>
                <c:pt idx="28">
                  <c:v>-0.20364765929875109</c:v>
                </c:pt>
                <c:pt idx="29">
                  <c:v>-0.24077522251776334</c:v>
                </c:pt>
                <c:pt idx="30">
                  <c:v>-0.32322740325010141</c:v>
                </c:pt>
                <c:pt idx="31">
                  <c:v>-0.36966341619048754</c:v>
                </c:pt>
                <c:pt idx="32">
                  <c:v>-0.37912508701974323</c:v>
                </c:pt>
                <c:pt idx="33">
                  <c:v>-0.43100626051942659</c:v>
                </c:pt>
                <c:pt idx="34">
                  <c:v>-0.45347327944509125</c:v>
                </c:pt>
                <c:pt idx="35">
                  <c:v>-0.43416614203568199</c:v>
                </c:pt>
                <c:pt idx="36">
                  <c:v>-0.33996517848530722</c:v>
                </c:pt>
                <c:pt idx="37">
                  <c:v>-0.29903070295011147</c:v>
                </c:pt>
                <c:pt idx="38">
                  <c:v>-0.18812985116863409</c:v>
                </c:pt>
                <c:pt idx="39">
                  <c:v>-0.12447482288737623</c:v>
                </c:pt>
                <c:pt idx="40">
                  <c:v>-7.9022085654924301E-2</c:v>
                </c:pt>
                <c:pt idx="41">
                  <c:v>-0.10276712863854752</c:v>
                </c:pt>
                <c:pt idx="42">
                  <c:v>-4.5617504464534671E-2</c:v>
                </c:pt>
                <c:pt idx="43">
                  <c:v>-8.3887843362391301E-3</c:v>
                </c:pt>
                <c:pt idx="44">
                  <c:v>-1.0017850029499231E-3</c:v>
                </c:pt>
                <c:pt idx="45">
                  <c:v>-8.9172452336911678E-3</c:v>
                </c:pt>
                <c:pt idx="46">
                  <c:v>1.7381525647479031E-2</c:v>
                </c:pt>
                <c:pt idx="47">
                  <c:v>-5.3089850170565257E-2</c:v>
                </c:pt>
                <c:pt idx="48">
                  <c:v>-0.13391776295733621</c:v>
                </c:pt>
                <c:pt idx="49">
                  <c:v>-0.16766559529464711</c:v>
                </c:pt>
                <c:pt idx="50">
                  <c:v>-0.20319261272319478</c:v>
                </c:pt>
                <c:pt idx="51">
                  <c:v>-0.25890625526352357</c:v>
                </c:pt>
                <c:pt idx="52">
                  <c:v>-0.2679487318256904</c:v>
                </c:pt>
                <c:pt idx="53">
                  <c:v>-0.31240813646867444</c:v>
                </c:pt>
                <c:pt idx="54">
                  <c:v>-0.35043436231485259</c:v>
                </c:pt>
                <c:pt idx="55">
                  <c:v>-0.37550568642809806</c:v>
                </c:pt>
                <c:pt idx="56">
                  <c:v>-0.49164071951731875</c:v>
                </c:pt>
                <c:pt idx="57">
                  <c:v>-0.49902535985272606</c:v>
                </c:pt>
                <c:pt idx="58">
                  <c:v>-0.54643699431566772</c:v>
                </c:pt>
                <c:pt idx="59">
                  <c:v>-0.6210805709155669</c:v>
                </c:pt>
                <c:pt idx="60">
                  <c:v>-0.6520169403593008</c:v>
                </c:pt>
                <c:pt idx="61">
                  <c:v>-0.68783568812901974</c:v>
                </c:pt>
                <c:pt idx="62">
                  <c:v>-0.7217499939780142</c:v>
                </c:pt>
                <c:pt idx="63">
                  <c:v>-0.76606537765120319</c:v>
                </c:pt>
                <c:pt idx="64">
                  <c:v>-0.80971589995522053</c:v>
                </c:pt>
                <c:pt idx="65">
                  <c:v>-0.8517952532455807</c:v>
                </c:pt>
                <c:pt idx="66">
                  <c:v>-0.89786604106569279</c:v>
                </c:pt>
                <c:pt idx="67">
                  <c:v>-0.88940145978140928</c:v>
                </c:pt>
                <c:pt idx="68">
                  <c:v>-0.8806542020241801</c:v>
                </c:pt>
                <c:pt idx="69">
                  <c:v>-0.90266963648069287</c:v>
                </c:pt>
                <c:pt idx="70">
                  <c:v>-0.87846950852194916</c:v>
                </c:pt>
                <c:pt idx="71">
                  <c:v>-0.85684396064315749</c:v>
                </c:pt>
                <c:pt idx="72">
                  <c:v>-0.79856881512605138</c:v>
                </c:pt>
                <c:pt idx="73">
                  <c:v>-0.81083649532676449</c:v>
                </c:pt>
                <c:pt idx="74">
                  <c:v>-0.79781680802320354</c:v>
                </c:pt>
                <c:pt idx="75">
                  <c:v>-0.75129730455920962</c:v>
                </c:pt>
                <c:pt idx="76">
                  <c:v>-0.7216100112266236</c:v>
                </c:pt>
                <c:pt idx="77">
                  <c:v>-0.7141253679824433</c:v>
                </c:pt>
                <c:pt idx="78">
                  <c:v>-0.72131134679538123</c:v>
                </c:pt>
                <c:pt idx="79">
                  <c:v>-0.72120649729473252</c:v>
                </c:pt>
                <c:pt idx="80">
                  <c:v>-0.72238932046321491</c:v>
                </c:pt>
                <c:pt idx="81">
                  <c:v>-0.74362637782628183</c:v>
                </c:pt>
                <c:pt idx="82">
                  <c:v>-0.71647135197985889</c:v>
                </c:pt>
                <c:pt idx="83">
                  <c:v>-0.66622155714360864</c:v>
                </c:pt>
                <c:pt idx="84">
                  <c:v>-0.57073687347991031</c:v>
                </c:pt>
                <c:pt idx="85">
                  <c:v>-0.4780893884702363</c:v>
                </c:pt>
                <c:pt idx="86">
                  <c:v>-0.48335930999723781</c:v>
                </c:pt>
                <c:pt idx="87">
                  <c:v>-0.40089637263891142</c:v>
                </c:pt>
                <c:pt idx="88">
                  <c:v>-0.37331998127234423</c:v>
                </c:pt>
                <c:pt idx="89">
                  <c:v>-0.30477246031973637</c:v>
                </c:pt>
                <c:pt idx="90">
                  <c:v>-0.2602553923366</c:v>
                </c:pt>
                <c:pt idx="91">
                  <c:v>-0.2295320275104881</c:v>
                </c:pt>
                <c:pt idx="92">
                  <c:v>-0.20414356837694919</c:v>
                </c:pt>
                <c:pt idx="93">
                  <c:v>-0.13952797630382274</c:v>
                </c:pt>
                <c:pt idx="94">
                  <c:v>-7.0484091474494748E-2</c:v>
                </c:pt>
                <c:pt idx="95">
                  <c:v>4.7409147179098887E-2</c:v>
                </c:pt>
                <c:pt idx="96">
                  <c:v>0.1152587255565958</c:v>
                </c:pt>
                <c:pt idx="97">
                  <c:v>9.4849364733745278E-2</c:v>
                </c:pt>
                <c:pt idx="98">
                  <c:v>0.1502706295265151</c:v>
                </c:pt>
                <c:pt idx="99">
                  <c:v>0.16544055240473257</c:v>
                </c:pt>
                <c:pt idx="100">
                  <c:v>0.1873931137562618</c:v>
                </c:pt>
                <c:pt idx="101">
                  <c:v>0.19927506433599346</c:v>
                </c:pt>
                <c:pt idx="102">
                  <c:v>0.24186939840856519</c:v>
                </c:pt>
                <c:pt idx="103">
                  <c:v>0.2343640157104151</c:v>
                </c:pt>
                <c:pt idx="104">
                  <c:v>0.28854479750252354</c:v>
                </c:pt>
                <c:pt idx="105">
                  <c:v>0.24852344521396244</c:v>
                </c:pt>
                <c:pt idx="106">
                  <c:v>0.19571090650082396</c:v>
                </c:pt>
                <c:pt idx="107">
                  <c:v>0.12921097411237442</c:v>
                </c:pt>
                <c:pt idx="108">
                  <c:v>2.4212421962022959E-2</c:v>
                </c:pt>
                <c:pt idx="109">
                  <c:v>-4.0088852998320254E-2</c:v>
                </c:pt>
                <c:pt idx="110">
                  <c:v>-0.12195626812440057</c:v>
                </c:pt>
                <c:pt idx="111">
                  <c:v>-0.15442173239260823</c:v>
                </c:pt>
                <c:pt idx="112">
                  <c:v>-0.18780944721723031</c:v>
                </c:pt>
                <c:pt idx="113">
                  <c:v>-0.22140602883220489</c:v>
                </c:pt>
                <c:pt idx="114">
                  <c:v>-0.22545129941315309</c:v>
                </c:pt>
                <c:pt idx="115">
                  <c:v>-0.23940744294426541</c:v>
                </c:pt>
                <c:pt idx="116">
                  <c:v>-0.21354921153042294</c:v>
                </c:pt>
                <c:pt idx="117">
                  <c:v>-0.20798836361043896</c:v>
                </c:pt>
                <c:pt idx="118">
                  <c:v>-0.21182716210257038</c:v>
                </c:pt>
                <c:pt idx="119">
                  <c:v>-0.19616968672518098</c:v>
                </c:pt>
                <c:pt idx="120">
                  <c:v>-0.20734990127563424</c:v>
                </c:pt>
                <c:pt idx="121">
                  <c:v>-0.23138855591089263</c:v>
                </c:pt>
                <c:pt idx="122">
                  <c:v>-0.14412594505617971</c:v>
                </c:pt>
                <c:pt idx="123">
                  <c:v>-0.11948955475131989</c:v>
                </c:pt>
                <c:pt idx="124">
                  <c:v>-8.4349910136880035E-2</c:v>
                </c:pt>
                <c:pt idx="125">
                  <c:v>-3.5389114620204505E-2</c:v>
                </c:pt>
                <c:pt idx="126">
                  <c:v>-3.4798313635375028E-2</c:v>
                </c:pt>
                <c:pt idx="127">
                  <c:v>-2.753848131798832E-2</c:v>
                </c:pt>
                <c:pt idx="128">
                  <c:v>-3.4611473826987621E-2</c:v>
                </c:pt>
                <c:pt idx="129">
                  <c:v>7.4940548257639641E-3</c:v>
                </c:pt>
                <c:pt idx="130">
                  <c:v>0.11371552534059415</c:v>
                </c:pt>
                <c:pt idx="131">
                  <c:v>0.16730851287686346</c:v>
                </c:pt>
                <c:pt idx="132">
                  <c:v>0.19135047674577316</c:v>
                </c:pt>
                <c:pt idx="133">
                  <c:v>0.19811867892891358</c:v>
                </c:pt>
                <c:pt idx="134">
                  <c:v>0.27310752896337587</c:v>
                </c:pt>
                <c:pt idx="135">
                  <c:v>0.27173968647086333</c:v>
                </c:pt>
                <c:pt idx="136">
                  <c:v>0.30246344477380521</c:v>
                </c:pt>
                <c:pt idx="137">
                  <c:v>0.37294721607256548</c:v>
                </c:pt>
                <c:pt idx="138">
                  <c:v>0.39014188729707716</c:v>
                </c:pt>
                <c:pt idx="139">
                  <c:v>0.41075908364081726</c:v>
                </c:pt>
                <c:pt idx="140">
                  <c:v>0.38367340280868167</c:v>
                </c:pt>
                <c:pt idx="141">
                  <c:v>0.33668563188033607</c:v>
                </c:pt>
                <c:pt idx="142">
                  <c:v>0.27426545519286716</c:v>
                </c:pt>
                <c:pt idx="143">
                  <c:v>0.19157015529425206</c:v>
                </c:pt>
                <c:pt idx="144">
                  <c:v>0.17337465031480434</c:v>
                </c:pt>
                <c:pt idx="145">
                  <c:v>0.12081387534104025</c:v>
                </c:pt>
                <c:pt idx="146">
                  <c:v>0.10987484185131659</c:v>
                </c:pt>
                <c:pt idx="147">
                  <c:v>4.9278515233385535E-2</c:v>
                </c:pt>
                <c:pt idx="148">
                  <c:v>-9.6710200333231869E-3</c:v>
                </c:pt>
                <c:pt idx="149">
                  <c:v>-6.4227033041935569E-2</c:v>
                </c:pt>
                <c:pt idx="150">
                  <c:v>-0.16111504995142928</c:v>
                </c:pt>
                <c:pt idx="151">
                  <c:v>-0.26720691285210385</c:v>
                </c:pt>
                <c:pt idx="152">
                  <c:v>-0.34498715357956161</c:v>
                </c:pt>
                <c:pt idx="153">
                  <c:v>-0.36729578904104648</c:v>
                </c:pt>
                <c:pt idx="154">
                  <c:v>-0.38494232342204293</c:v>
                </c:pt>
                <c:pt idx="155">
                  <c:v>-0.42004743696432273</c:v>
                </c:pt>
                <c:pt idx="156">
                  <c:v>-0.45522410167716987</c:v>
                </c:pt>
                <c:pt idx="157">
                  <c:v>-0.47063761147292982</c:v>
                </c:pt>
                <c:pt idx="158">
                  <c:v>-0.52415687307272607</c:v>
                </c:pt>
                <c:pt idx="159">
                  <c:v>-0.54717153878112224</c:v>
                </c:pt>
                <c:pt idx="160">
                  <c:v>-0.53444488522352629</c:v>
                </c:pt>
                <c:pt idx="161">
                  <c:v>-0.49970859011418278</c:v>
                </c:pt>
                <c:pt idx="162">
                  <c:v>-0.4626324983501921</c:v>
                </c:pt>
                <c:pt idx="163">
                  <c:v>-0.47041757394068284</c:v>
                </c:pt>
                <c:pt idx="164">
                  <c:v>-0.51979673833089823</c:v>
                </c:pt>
                <c:pt idx="165">
                  <c:v>-0.48974969013726022</c:v>
                </c:pt>
                <c:pt idx="166">
                  <c:v>-0.47777636600325812</c:v>
                </c:pt>
                <c:pt idx="167">
                  <c:v>-0.40279590771268164</c:v>
                </c:pt>
                <c:pt idx="168">
                  <c:v>-0.36803154639473945</c:v>
                </c:pt>
                <c:pt idx="169">
                  <c:v>-0.36003346554721405</c:v>
                </c:pt>
                <c:pt idx="170">
                  <c:v>-0.34180091632528253</c:v>
                </c:pt>
                <c:pt idx="171">
                  <c:v>-0.34101727832332557</c:v>
                </c:pt>
                <c:pt idx="172">
                  <c:v>-0.31407086455495181</c:v>
                </c:pt>
                <c:pt idx="173">
                  <c:v>-0.26689140316927934</c:v>
                </c:pt>
                <c:pt idx="174">
                  <c:v>-0.21964633513837908</c:v>
                </c:pt>
                <c:pt idx="175">
                  <c:v>-0.18161575398297292</c:v>
                </c:pt>
                <c:pt idx="176">
                  <c:v>-0.13063481313169892</c:v>
                </c:pt>
                <c:pt idx="177">
                  <c:v>-0.1409782823743409</c:v>
                </c:pt>
                <c:pt idx="178">
                  <c:v>-8.8769021572761453E-2</c:v>
                </c:pt>
                <c:pt idx="179">
                  <c:v>-4.2653116829238849E-2</c:v>
                </c:pt>
                <c:pt idx="180">
                  <c:v>1.7685614878648621E-2</c:v>
                </c:pt>
                <c:pt idx="181">
                  <c:v>5.8807922605585934E-2</c:v>
                </c:pt>
                <c:pt idx="182">
                  <c:v>6.5939327364083006E-2</c:v>
                </c:pt>
                <c:pt idx="183">
                  <c:v>0.13998305053345036</c:v>
                </c:pt>
                <c:pt idx="184">
                  <c:v>0.17068735052030992</c:v>
                </c:pt>
                <c:pt idx="185">
                  <c:v>0.20949080749725257</c:v>
                </c:pt>
                <c:pt idx="186">
                  <c:v>0.20681303037927309</c:v>
                </c:pt>
                <c:pt idx="187">
                  <c:v>0.28142654079558621</c:v>
                </c:pt>
                <c:pt idx="188">
                  <c:v>0.36254735562782747</c:v>
                </c:pt>
                <c:pt idx="189">
                  <c:v>0.39880342724648582</c:v>
                </c:pt>
                <c:pt idx="190">
                  <c:v>0.43375973514304667</c:v>
                </c:pt>
                <c:pt idx="191">
                  <c:v>0.3821276375108712</c:v>
                </c:pt>
                <c:pt idx="192">
                  <c:v>0.33846168256658477</c:v>
                </c:pt>
                <c:pt idx="193">
                  <c:v>0.34626041583304434</c:v>
                </c:pt>
                <c:pt idx="194">
                  <c:v>0.35119684042565547</c:v>
                </c:pt>
                <c:pt idx="195">
                  <c:v>0.29689125946750811</c:v>
                </c:pt>
                <c:pt idx="196">
                  <c:v>0.27475225673275955</c:v>
                </c:pt>
                <c:pt idx="197">
                  <c:v>0.24510854301819235</c:v>
                </c:pt>
                <c:pt idx="198">
                  <c:v>0.26261013759381308</c:v>
                </c:pt>
                <c:pt idx="199">
                  <c:v>0.25664464036791301</c:v>
                </c:pt>
                <c:pt idx="200">
                  <c:v>0.29433213406490238</c:v>
                </c:pt>
                <c:pt idx="201">
                  <c:v>0.31077642867768096</c:v>
                </c:pt>
                <c:pt idx="202">
                  <c:v>0.30319852384341478</c:v>
                </c:pt>
                <c:pt idx="203">
                  <c:v>0.26808214877557746</c:v>
                </c:pt>
                <c:pt idx="204">
                  <c:v>0.23289512295904091</c:v>
                </c:pt>
                <c:pt idx="205">
                  <c:v>0.23122444117145852</c:v>
                </c:pt>
                <c:pt idx="206">
                  <c:v>0.21177728860113884</c:v>
                </c:pt>
                <c:pt idx="207">
                  <c:v>0.17469570400940951</c:v>
                </c:pt>
                <c:pt idx="208">
                  <c:v>0.16840354292917967</c:v>
                </c:pt>
                <c:pt idx="209">
                  <c:v>0.16037571888098723</c:v>
                </c:pt>
                <c:pt idx="210">
                  <c:v>0.20032347074326143</c:v>
                </c:pt>
                <c:pt idx="211">
                  <c:v>0.24891060335600512</c:v>
                </c:pt>
                <c:pt idx="212">
                  <c:v>0.28977505524142172</c:v>
                </c:pt>
                <c:pt idx="213">
                  <c:v>0.33696683619996914</c:v>
                </c:pt>
                <c:pt idx="214">
                  <c:v>0.36055638551536334</c:v>
                </c:pt>
                <c:pt idx="215">
                  <c:v>0.42831423578012456</c:v>
                </c:pt>
                <c:pt idx="216">
                  <c:v>0.56997040815121947</c:v>
                </c:pt>
                <c:pt idx="217">
                  <c:v>0.75978733385479735</c:v>
                </c:pt>
                <c:pt idx="218">
                  <c:v>0.88613416258659472</c:v>
                </c:pt>
                <c:pt idx="219">
                  <c:v>1.0893705335507089</c:v>
                </c:pt>
                <c:pt idx="220">
                  <c:v>1.215590776624061</c:v>
                </c:pt>
                <c:pt idx="221">
                  <c:v>1.2997367721285835</c:v>
                </c:pt>
                <c:pt idx="222">
                  <c:v>1.3893080742822863</c:v>
                </c:pt>
                <c:pt idx="223">
                  <c:v>1.4611635132709468</c:v>
                </c:pt>
                <c:pt idx="224">
                  <c:v>1.502327565937551</c:v>
                </c:pt>
                <c:pt idx="225">
                  <c:v>1.5296461854080381</c:v>
                </c:pt>
                <c:pt idx="226">
                  <c:v>1.4697077858328436</c:v>
                </c:pt>
                <c:pt idx="227">
                  <c:v>1.4516611876938592</c:v>
                </c:pt>
                <c:pt idx="228">
                  <c:v>1.3938004338217576</c:v>
                </c:pt>
                <c:pt idx="229">
                  <c:v>1.3837419864956539</c:v>
                </c:pt>
                <c:pt idx="230">
                  <c:v>1.2689463955241358</c:v>
                </c:pt>
                <c:pt idx="231">
                  <c:v>1.2260145321573286</c:v>
                </c:pt>
                <c:pt idx="232">
                  <c:v>1.1638079248117963</c:v>
                </c:pt>
                <c:pt idx="233">
                  <c:v>1.0442097265813719</c:v>
                </c:pt>
                <c:pt idx="234">
                  <c:v>0.99142227142514394</c:v>
                </c:pt>
                <c:pt idx="235">
                  <c:v>0.92590488404757698</c:v>
                </c:pt>
                <c:pt idx="236">
                  <c:v>0.90080643529283855</c:v>
                </c:pt>
                <c:pt idx="237">
                  <c:v>0.85372807208897816</c:v>
                </c:pt>
                <c:pt idx="238">
                  <c:v>0.80465708482668707</c:v>
                </c:pt>
                <c:pt idx="239">
                  <c:v>0.78093769395501078</c:v>
                </c:pt>
                <c:pt idx="240">
                  <c:v>0.70058731237377991</c:v>
                </c:pt>
                <c:pt idx="241">
                  <c:v>0.68135101298017653</c:v>
                </c:pt>
                <c:pt idx="242">
                  <c:v>0.67228796638498733</c:v>
                </c:pt>
                <c:pt idx="243">
                  <c:v>0.70136877493903493</c:v>
                </c:pt>
                <c:pt idx="244">
                  <c:v>0.70381791246940528</c:v>
                </c:pt>
                <c:pt idx="245">
                  <c:v>0.68752153196888466</c:v>
                </c:pt>
                <c:pt idx="246">
                  <c:v>0.65141986357284776</c:v>
                </c:pt>
                <c:pt idx="247">
                  <c:v>0.60285325281510416</c:v>
                </c:pt>
                <c:pt idx="248">
                  <c:v>0.59398991609602891</c:v>
                </c:pt>
                <c:pt idx="249">
                  <c:v>0.58199738455487227</c:v>
                </c:pt>
                <c:pt idx="250">
                  <c:v>0.54377882386713494</c:v>
                </c:pt>
                <c:pt idx="251">
                  <c:v>0.50413853779045259</c:v>
                </c:pt>
                <c:pt idx="252">
                  <c:v>0.49645172472473603</c:v>
                </c:pt>
                <c:pt idx="253">
                  <c:v>0.49705525149290875</c:v>
                </c:pt>
                <c:pt idx="254">
                  <c:v>0.51488092936511154</c:v>
                </c:pt>
                <c:pt idx="255">
                  <c:v>0.58852954385381773</c:v>
                </c:pt>
                <c:pt idx="256">
                  <c:v>0.63869931147779124</c:v>
                </c:pt>
                <c:pt idx="257">
                  <c:v>0.62601041513066114</c:v>
                </c:pt>
                <c:pt idx="258">
                  <c:v>0.63384522974911872</c:v>
                </c:pt>
                <c:pt idx="259">
                  <c:v>0.72260830425657707</c:v>
                </c:pt>
                <c:pt idx="260">
                  <c:v>0.73167460366591608</c:v>
                </c:pt>
                <c:pt idx="261">
                  <c:v>0.77839468277676038</c:v>
                </c:pt>
                <c:pt idx="262">
                  <c:v>0.8210594082722501</c:v>
                </c:pt>
                <c:pt idx="263">
                  <c:v>0.84720013466527777</c:v>
                </c:pt>
                <c:pt idx="264">
                  <c:v>0.89459779490577385</c:v>
                </c:pt>
                <c:pt idx="265">
                  <c:v>0.96762940289294963</c:v>
                </c:pt>
                <c:pt idx="266">
                  <c:v>0.99900162366688583</c:v>
                </c:pt>
                <c:pt idx="267">
                  <c:v>1.0380997750919105</c:v>
                </c:pt>
                <c:pt idx="268">
                  <c:v>1.0590401608831488</c:v>
                </c:pt>
                <c:pt idx="269">
                  <c:v>1.101973099140281</c:v>
                </c:pt>
                <c:pt idx="270">
                  <c:v>1.132838105967348</c:v>
                </c:pt>
                <c:pt idx="271">
                  <c:v>1.1366089628119185</c:v>
                </c:pt>
                <c:pt idx="272">
                  <c:v>1.1368800951753053</c:v>
                </c:pt>
                <c:pt idx="273">
                  <c:v>1.0824399285983217</c:v>
                </c:pt>
                <c:pt idx="274">
                  <c:v>1.080325908630084</c:v>
                </c:pt>
                <c:pt idx="275">
                  <c:v>1.058871753535447</c:v>
                </c:pt>
                <c:pt idx="276">
                  <c:v>1.1146110505599538</c:v>
                </c:pt>
                <c:pt idx="277">
                  <c:v>1.1262357091188604</c:v>
                </c:pt>
                <c:pt idx="278">
                  <c:v>1.1087865452474772</c:v>
                </c:pt>
                <c:pt idx="279">
                  <c:v>1.112561524659587</c:v>
                </c:pt>
                <c:pt idx="280">
                  <c:v>1.1326654351401402</c:v>
                </c:pt>
                <c:pt idx="281">
                  <c:v>1.085918168027509</c:v>
                </c:pt>
                <c:pt idx="282">
                  <c:v>1.0873639114874436</c:v>
                </c:pt>
                <c:pt idx="283">
                  <c:v>1.08709494797533</c:v>
                </c:pt>
                <c:pt idx="284">
                  <c:v>1.1018791396479579</c:v>
                </c:pt>
                <c:pt idx="285">
                  <c:v>1.1509815325257491</c:v>
                </c:pt>
                <c:pt idx="286">
                  <c:v>1.171531594543727</c:v>
                </c:pt>
                <c:pt idx="287">
                  <c:v>1.2192225750570975</c:v>
                </c:pt>
                <c:pt idx="288">
                  <c:v>1.2208838462309026</c:v>
                </c:pt>
                <c:pt idx="289">
                  <c:v>1.2249708682274083</c:v>
                </c:pt>
                <c:pt idx="290">
                  <c:v>1.2651908569167891</c:v>
                </c:pt>
                <c:pt idx="291">
                  <c:v>1.2478252348148484</c:v>
                </c:pt>
                <c:pt idx="292">
                  <c:v>1.1947486995814003</c:v>
                </c:pt>
                <c:pt idx="293">
                  <c:v>1.1280058786689582</c:v>
                </c:pt>
                <c:pt idx="294">
                  <c:v>1.0349371072650728</c:v>
                </c:pt>
                <c:pt idx="295">
                  <c:v>0.97585495830157942</c:v>
                </c:pt>
                <c:pt idx="296">
                  <c:v>0.96115472748727526</c:v>
                </c:pt>
                <c:pt idx="297">
                  <c:v>0.97129671550253316</c:v>
                </c:pt>
                <c:pt idx="298">
                  <c:v>0.95983934273283278</c:v>
                </c:pt>
                <c:pt idx="299">
                  <c:v>0.92019421783481758</c:v>
                </c:pt>
                <c:pt idx="300">
                  <c:v>0.98350351264772129</c:v>
                </c:pt>
                <c:pt idx="301">
                  <c:v>1.0126470426595282</c:v>
                </c:pt>
                <c:pt idx="302">
                  <c:v>1.0317846484738882</c:v>
                </c:pt>
                <c:pt idx="303">
                  <c:v>1.1005636704500008</c:v>
                </c:pt>
                <c:pt idx="304">
                  <c:v>1.1017978912151456</c:v>
                </c:pt>
                <c:pt idx="305">
                  <c:v>1.0942982259165035</c:v>
                </c:pt>
                <c:pt idx="306">
                  <c:v>1.1209795466025827</c:v>
                </c:pt>
                <c:pt idx="307">
                  <c:v>1.1145047795509213</c:v>
                </c:pt>
                <c:pt idx="308">
                  <c:v>1.153642656438076</c:v>
                </c:pt>
                <c:pt idx="309">
                  <c:v>1.1845340840048293</c:v>
                </c:pt>
                <c:pt idx="310">
                  <c:v>1.1928067618841365</c:v>
                </c:pt>
                <c:pt idx="311">
                  <c:v>1.1473274842748913</c:v>
                </c:pt>
                <c:pt idx="312">
                  <c:v>1.1297910268818145</c:v>
                </c:pt>
                <c:pt idx="313">
                  <c:v>1.1184540423271696</c:v>
                </c:pt>
                <c:pt idx="314">
                  <c:v>1.1105820917407914</c:v>
                </c:pt>
                <c:pt idx="315">
                  <c:v>1.0966232784004193</c:v>
                </c:pt>
                <c:pt idx="316">
                  <c:v>1.0310098638071099</c:v>
                </c:pt>
                <c:pt idx="317">
                  <c:v>1.0010257306266346</c:v>
                </c:pt>
                <c:pt idx="318">
                  <c:v>0.99390762622132989</c:v>
                </c:pt>
                <c:pt idx="319">
                  <c:v>0.988318121044929</c:v>
                </c:pt>
                <c:pt idx="320">
                  <c:v>1.0106802493943525</c:v>
                </c:pt>
                <c:pt idx="321">
                  <c:v>1.0309345783399808</c:v>
                </c:pt>
                <c:pt idx="322">
                  <c:v>1.0105511348975811</c:v>
                </c:pt>
                <c:pt idx="323">
                  <c:v>1.0212211170238974</c:v>
                </c:pt>
                <c:pt idx="324">
                  <c:v>1.1135521385859479</c:v>
                </c:pt>
                <c:pt idx="325">
                  <c:v>1.1306984428767983</c:v>
                </c:pt>
                <c:pt idx="326">
                  <c:v>1.1512711394933706</c:v>
                </c:pt>
                <c:pt idx="327">
                  <c:v>1.1513294159618317</c:v>
                </c:pt>
                <c:pt idx="328">
                  <c:v>1.1152431083135979</c:v>
                </c:pt>
                <c:pt idx="329">
                  <c:v>1.0855601482735546</c:v>
                </c:pt>
                <c:pt idx="330">
                  <c:v>1.0787191365339406</c:v>
                </c:pt>
                <c:pt idx="331">
                  <c:v>1.0893756859910786</c:v>
                </c:pt>
                <c:pt idx="332">
                  <c:v>1.0777520879189981</c:v>
                </c:pt>
                <c:pt idx="333">
                  <c:v>1.0561839018244723</c:v>
                </c:pt>
                <c:pt idx="334">
                  <c:v>1.0081958466240399</c:v>
                </c:pt>
                <c:pt idx="335">
                  <c:v>0.94357607461306514</c:v>
                </c:pt>
                <c:pt idx="336">
                  <c:v>0.82943339390620463</c:v>
                </c:pt>
                <c:pt idx="337">
                  <c:v>0.73976853044220936</c:v>
                </c:pt>
                <c:pt idx="338">
                  <c:v>0.68925510777193033</c:v>
                </c:pt>
                <c:pt idx="339">
                  <c:v>0.63990211430698551</c:v>
                </c:pt>
                <c:pt idx="340">
                  <c:v>0.54556235007747134</c:v>
                </c:pt>
                <c:pt idx="341">
                  <c:v>0.49074781106893034</c:v>
                </c:pt>
                <c:pt idx="342">
                  <c:v>0.47485681349377334</c:v>
                </c:pt>
                <c:pt idx="343">
                  <c:v>0.45543905480962144</c:v>
                </c:pt>
                <c:pt idx="344">
                  <c:v>0.47467324599964145</c:v>
                </c:pt>
                <c:pt idx="345">
                  <c:v>0.49141008914948375</c:v>
                </c:pt>
                <c:pt idx="346">
                  <c:v>0.5189619771843661</c:v>
                </c:pt>
                <c:pt idx="347">
                  <c:v>0.52256301866252797</c:v>
                </c:pt>
                <c:pt idx="348">
                  <c:v>0.55849801559259549</c:v>
                </c:pt>
                <c:pt idx="349">
                  <c:v>0.57237046831886351</c:v>
                </c:pt>
                <c:pt idx="350">
                  <c:v>0.57234084730756751</c:v>
                </c:pt>
                <c:pt idx="351">
                  <c:v>0.57839021914974031</c:v>
                </c:pt>
                <c:pt idx="352">
                  <c:v>0.54813580767908421</c:v>
                </c:pt>
                <c:pt idx="353">
                  <c:v>0.5084669787527496</c:v>
                </c:pt>
                <c:pt idx="354">
                  <c:v>0.57143464246531106</c:v>
                </c:pt>
                <c:pt idx="355">
                  <c:v>0.60090350137434989</c:v>
                </c:pt>
                <c:pt idx="356">
                  <c:v>0.70061583193568511</c:v>
                </c:pt>
                <c:pt idx="357">
                  <c:v>0.73766598434477149</c:v>
                </c:pt>
                <c:pt idx="358">
                  <c:v>0.78134844037439777</c:v>
                </c:pt>
                <c:pt idx="359">
                  <c:v>0.78188026971789071</c:v>
                </c:pt>
                <c:pt idx="360">
                  <c:v>0.90742011185464577</c:v>
                </c:pt>
                <c:pt idx="361">
                  <c:v>0.99925548915629392</c:v>
                </c:pt>
                <c:pt idx="362">
                  <c:v>1.1074149683777721</c:v>
                </c:pt>
                <c:pt idx="363">
                  <c:v>1.1775028377083006</c:v>
                </c:pt>
                <c:pt idx="364">
                  <c:v>1.2512616383221216</c:v>
                </c:pt>
                <c:pt idx="365">
                  <c:v>1.307609406563248</c:v>
                </c:pt>
                <c:pt idx="366">
                  <c:v>1.3815195975726307</c:v>
                </c:pt>
                <c:pt idx="367">
                  <c:v>1.4456823878972072</c:v>
                </c:pt>
                <c:pt idx="368">
                  <c:v>1.4903229993956444</c:v>
                </c:pt>
                <c:pt idx="369">
                  <c:v>1.4651911199834988</c:v>
                </c:pt>
                <c:pt idx="370">
                  <c:v>1.4465461874819745</c:v>
                </c:pt>
                <c:pt idx="371">
                  <c:v>1.3986890766904665</c:v>
                </c:pt>
                <c:pt idx="372">
                  <c:v>1.3108427484233118</c:v>
                </c:pt>
                <c:pt idx="373">
                  <c:v>1.2191462651450102</c:v>
                </c:pt>
                <c:pt idx="374">
                  <c:v>1.1091956405450412</c:v>
                </c:pt>
                <c:pt idx="375">
                  <c:v>1.0512121985969995</c:v>
                </c:pt>
                <c:pt idx="376">
                  <c:v>1.0049009482043398</c:v>
                </c:pt>
                <c:pt idx="377">
                  <c:v>1.0176218060225815</c:v>
                </c:pt>
                <c:pt idx="378">
                  <c:v>1.0389202304520295</c:v>
                </c:pt>
                <c:pt idx="379">
                  <c:v>1.0450831885464744</c:v>
                </c:pt>
                <c:pt idx="380">
                  <c:v>1.050753383718863</c:v>
                </c:pt>
                <c:pt idx="381">
                  <c:v>0.99232556916201853</c:v>
                </c:pt>
                <c:pt idx="382">
                  <c:v>0.92065933359696439</c:v>
                </c:pt>
                <c:pt idx="383">
                  <c:v>0.88094864584940891</c:v>
                </c:pt>
                <c:pt idx="384">
                  <c:v>0.78812431728522503</c:v>
                </c:pt>
                <c:pt idx="385">
                  <c:v>0.6825730047346199</c:v>
                </c:pt>
                <c:pt idx="386">
                  <c:v>0.64782646575476954</c:v>
                </c:pt>
                <c:pt idx="387">
                  <c:v>0.69933173776564461</c:v>
                </c:pt>
                <c:pt idx="388">
                  <c:v>0.71569610847939169</c:v>
                </c:pt>
                <c:pt idx="389">
                  <c:v>0.76497304689214796</c:v>
                </c:pt>
                <c:pt idx="390">
                  <c:v>0.78504405387170373</c:v>
                </c:pt>
                <c:pt idx="391">
                  <c:v>0.80159133769033386</c:v>
                </c:pt>
                <c:pt idx="392">
                  <c:v>0.85807265579621994</c:v>
                </c:pt>
                <c:pt idx="393">
                  <c:v>0.88221343334144697</c:v>
                </c:pt>
                <c:pt idx="394">
                  <c:v>0.87276160907995415</c:v>
                </c:pt>
                <c:pt idx="395">
                  <c:v>0.83336256617776983</c:v>
                </c:pt>
                <c:pt idx="396">
                  <c:v>0.90585329291799443</c:v>
                </c:pt>
                <c:pt idx="397">
                  <c:v>0.89291221813856458</c:v>
                </c:pt>
                <c:pt idx="398">
                  <c:v>0.88420407798327683</c:v>
                </c:pt>
                <c:pt idx="399">
                  <c:v>0.88130935973531832</c:v>
                </c:pt>
                <c:pt idx="400">
                  <c:v>0.85433959242667279</c:v>
                </c:pt>
                <c:pt idx="401">
                  <c:v>0.87877884923883776</c:v>
                </c:pt>
                <c:pt idx="402">
                  <c:v>0.87855666472128957</c:v>
                </c:pt>
                <c:pt idx="403">
                  <c:v>0.85980254929090527</c:v>
                </c:pt>
                <c:pt idx="404">
                  <c:v>0.87197158555427567</c:v>
                </c:pt>
                <c:pt idx="405">
                  <c:v>0.86781616700864139</c:v>
                </c:pt>
                <c:pt idx="406">
                  <c:v>0.84000632177408041</c:v>
                </c:pt>
                <c:pt idx="407">
                  <c:v>0.82241558753138433</c:v>
                </c:pt>
                <c:pt idx="408">
                  <c:v>0.8391730319148818</c:v>
                </c:pt>
                <c:pt idx="409">
                  <c:v>0.82228856853362686</c:v>
                </c:pt>
                <c:pt idx="410">
                  <c:v>0.82338487406279059</c:v>
                </c:pt>
                <c:pt idx="411">
                  <c:v>0.83654677281796785</c:v>
                </c:pt>
                <c:pt idx="412">
                  <c:v>0.86080955322992814</c:v>
                </c:pt>
                <c:pt idx="413">
                  <c:v>0.90232172932029242</c:v>
                </c:pt>
                <c:pt idx="414">
                  <c:v>0.94179406443727176</c:v>
                </c:pt>
                <c:pt idx="415">
                  <c:v>0.92725861359827522</c:v>
                </c:pt>
                <c:pt idx="416">
                  <c:v>0.91900251070346062</c:v>
                </c:pt>
                <c:pt idx="417">
                  <c:v>0.93187515920337471</c:v>
                </c:pt>
                <c:pt idx="418">
                  <c:v>0.93508336433717409</c:v>
                </c:pt>
                <c:pt idx="419">
                  <c:v>0.95146759389378499</c:v>
                </c:pt>
                <c:pt idx="420">
                  <c:v>0.99276724478693157</c:v>
                </c:pt>
                <c:pt idx="421">
                  <c:v>1.0173322195750383</c:v>
                </c:pt>
                <c:pt idx="422">
                  <c:v>1.0165860564961084</c:v>
                </c:pt>
                <c:pt idx="423">
                  <c:v>0.99127323302876802</c:v>
                </c:pt>
                <c:pt idx="424">
                  <c:v>1.0111603272793088</c:v>
                </c:pt>
                <c:pt idx="425">
                  <c:v>1.0556827692693078</c:v>
                </c:pt>
                <c:pt idx="426">
                  <c:v>1.0633838698336628</c:v>
                </c:pt>
                <c:pt idx="427">
                  <c:v>1.1030911032256325</c:v>
                </c:pt>
                <c:pt idx="428">
                  <c:v>1.1341865417230912</c:v>
                </c:pt>
                <c:pt idx="429">
                  <c:v>1.1842238231124691</c:v>
                </c:pt>
              </c:numCache>
            </c:numRef>
          </c:yVal>
        </c:ser>
        <c:ser>
          <c:idx val="2"/>
          <c:order val="2"/>
          <c:tx>
            <c:strRef>
              <c:f>RSS!$G$17</c:f>
              <c:strCache>
                <c:ptCount val="1"/>
                <c:pt idx="0">
                  <c:v>ocean-CO2</c:v>
                </c:pt>
              </c:strCache>
            </c:strRef>
          </c:tx>
          <c:spPr>
            <a:ln w="19050"/>
          </c:spPr>
          <c:marker>
            <c:symbol val="triangle"/>
            <c:size val="2"/>
          </c:marker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RSS!$G$30:$G$459</c:f>
              <c:numCache>
                <c:formatCode>0.00</c:formatCode>
                <c:ptCount val="430"/>
                <c:pt idx="0">
                  <c:v>-0.24255176582169391</c:v>
                </c:pt>
                <c:pt idx="1">
                  <c:v>-0.20885087390928095</c:v>
                </c:pt>
                <c:pt idx="2">
                  <c:v>-0.21774022841021368</c:v>
                </c:pt>
                <c:pt idx="3">
                  <c:v>-0.20104515121205169</c:v>
                </c:pt>
                <c:pt idx="4">
                  <c:v>-0.16589083946231331</c:v>
                </c:pt>
                <c:pt idx="5">
                  <c:v>-0.11760615879224945</c:v>
                </c:pt>
                <c:pt idx="6">
                  <c:v>-0.11848022732294305</c:v>
                </c:pt>
                <c:pt idx="7">
                  <c:v>-0.11009949170356231</c:v>
                </c:pt>
                <c:pt idx="8">
                  <c:v>-9.1335225413087723E-2</c:v>
                </c:pt>
                <c:pt idx="9">
                  <c:v>-7.3947492658542932E-2</c:v>
                </c:pt>
                <c:pt idx="10">
                  <c:v>-0.12718378304812591</c:v>
                </c:pt>
                <c:pt idx="11">
                  <c:v>-0.15161210896504573</c:v>
                </c:pt>
                <c:pt idx="12">
                  <c:v>-8.316894845178481E-2</c:v>
                </c:pt>
                <c:pt idx="13">
                  <c:v>-1.48173962163025E-2</c:v>
                </c:pt>
                <c:pt idx="14">
                  <c:v>-2.4078561690276196E-2</c:v>
                </c:pt>
                <c:pt idx="15">
                  <c:v>2.1489234270708098E-3</c:v>
                </c:pt>
                <c:pt idx="16">
                  <c:v>4.7436981031196796E-3</c:v>
                </c:pt>
                <c:pt idx="17">
                  <c:v>-1.5477097624899433E-2</c:v>
                </c:pt>
                <c:pt idx="18">
                  <c:v>-2.5384431692255467E-2</c:v>
                </c:pt>
                <c:pt idx="19">
                  <c:v>-2.4861060082615023E-2</c:v>
                </c:pt>
                <c:pt idx="20">
                  <c:v>-5.3378367939532448E-2</c:v>
                </c:pt>
                <c:pt idx="21">
                  <c:v>-8.5926102495936962E-2</c:v>
                </c:pt>
                <c:pt idx="22">
                  <c:v>-8.3494723498362136E-2</c:v>
                </c:pt>
                <c:pt idx="23">
                  <c:v>-5.3733011039961212E-2</c:v>
                </c:pt>
                <c:pt idx="24">
                  <c:v>-9.9138952478535131E-2</c:v>
                </c:pt>
                <c:pt idx="25">
                  <c:v>-0.12975354830463756</c:v>
                </c:pt>
                <c:pt idx="26">
                  <c:v>-0.18183923955829062</c:v>
                </c:pt>
                <c:pt idx="27">
                  <c:v>-0.21602689744073078</c:v>
                </c:pt>
                <c:pt idx="28">
                  <c:v>-0.2867866965453591</c:v>
                </c:pt>
                <c:pt idx="29">
                  <c:v>-0.33596459192230066</c:v>
                </c:pt>
                <c:pt idx="30">
                  <c:v>-0.43394119627357308</c:v>
                </c:pt>
                <c:pt idx="31">
                  <c:v>-0.49954830768213559</c:v>
                </c:pt>
                <c:pt idx="32">
                  <c:v>-0.52949469329947874</c:v>
                </c:pt>
                <c:pt idx="33">
                  <c:v>-0.60335813809290006</c:v>
                </c:pt>
                <c:pt idx="34">
                  <c:v>-0.64963775697800819</c:v>
                </c:pt>
                <c:pt idx="35">
                  <c:v>-0.65372755373536406</c:v>
                </c:pt>
                <c:pt idx="36">
                  <c:v>-0.57889048921544695</c:v>
                </c:pt>
                <c:pt idx="37">
                  <c:v>-0.5527699708356264</c:v>
                </c:pt>
                <c:pt idx="38">
                  <c:v>-0.45164431296495872</c:v>
                </c:pt>
                <c:pt idx="39">
                  <c:v>-0.39218985741504653</c:v>
                </c:pt>
                <c:pt idx="40">
                  <c:v>-0.34748651209541875</c:v>
                </c:pt>
                <c:pt idx="41">
                  <c:v>-0.37133129747701044</c:v>
                </c:pt>
                <c:pt idx="42">
                  <c:v>-0.31320283601846988</c:v>
                </c:pt>
                <c:pt idx="43">
                  <c:v>-0.27210734137538312</c:v>
                </c:pt>
                <c:pt idx="44">
                  <c:v>-0.2595694944797638</c:v>
                </c:pt>
                <c:pt idx="45">
                  <c:v>-0.26246486517814233</c:v>
                </c:pt>
                <c:pt idx="46">
                  <c:v>-0.23066260428496621</c:v>
                </c:pt>
                <c:pt idx="47">
                  <c:v>-0.29716202585538903</c:v>
                </c:pt>
                <c:pt idx="48">
                  <c:v>-0.37878462934530338</c:v>
                </c:pt>
                <c:pt idx="49">
                  <c:v>-0.41682894526227049</c:v>
                </c:pt>
                <c:pt idx="50">
                  <c:v>-0.45870726175408677</c:v>
                </c:pt>
                <c:pt idx="51">
                  <c:v>-0.52347386581673327</c:v>
                </c:pt>
                <c:pt idx="52">
                  <c:v>-0.54336029075260384</c:v>
                </c:pt>
                <c:pt idx="53">
                  <c:v>-0.60011371713829464</c:v>
                </c:pt>
                <c:pt idx="54">
                  <c:v>-0.65272804578163302</c:v>
                </c:pt>
                <c:pt idx="55">
                  <c:v>-0.69403114367791963</c:v>
                </c:pt>
                <c:pt idx="56">
                  <c:v>-0.83047922551306863</c:v>
                </c:pt>
                <c:pt idx="57">
                  <c:v>-0.86151977984349115</c:v>
                </c:pt>
                <c:pt idx="58">
                  <c:v>-0.93381575318827137</c:v>
                </c:pt>
                <c:pt idx="59">
                  <c:v>-1.0366199958380626</c:v>
                </c:pt>
                <c:pt idx="60">
                  <c:v>-1.0983781976079028</c:v>
                </c:pt>
                <c:pt idx="61">
                  <c:v>-1.1664504372424473</c:v>
                </c:pt>
                <c:pt idx="62">
                  <c:v>-1.2341088310799309</c:v>
                </c:pt>
                <c:pt idx="63">
                  <c:v>-1.3138975454685602</c:v>
                </c:pt>
                <c:pt idx="64">
                  <c:v>-1.3950101565004127</c:v>
                </c:pt>
                <c:pt idx="65">
                  <c:v>-1.4764297130184616</c:v>
                </c:pt>
                <c:pt idx="66">
                  <c:v>-1.5637579331542342</c:v>
                </c:pt>
                <c:pt idx="67">
                  <c:v>-1.5968339051892568</c:v>
                </c:pt>
                <c:pt idx="68">
                  <c:v>-1.6282382675344678</c:v>
                </c:pt>
                <c:pt idx="69">
                  <c:v>-1.6900043397092521</c:v>
                </c:pt>
                <c:pt idx="70">
                  <c:v>-1.7046429014887332</c:v>
                </c:pt>
                <c:pt idx="71">
                  <c:v>-1.7196394182532739</c:v>
                </c:pt>
                <c:pt idx="72">
                  <c:v>-1.6947405277104812</c:v>
                </c:pt>
                <c:pt idx="73">
                  <c:v>-1.7383113283101856</c:v>
                </c:pt>
                <c:pt idx="74">
                  <c:v>-1.7559125265426607</c:v>
                </c:pt>
                <c:pt idx="75">
                  <c:v>-1.7375232358020087</c:v>
                </c:pt>
                <c:pt idx="76">
                  <c:v>-1.733038381170001</c:v>
                </c:pt>
                <c:pt idx="77">
                  <c:v>-1.7490988705769615</c:v>
                </c:pt>
                <c:pt idx="78">
                  <c:v>-1.7793431720684048</c:v>
                </c:pt>
                <c:pt idx="79">
                  <c:v>-1.8020363149632308</c:v>
                </c:pt>
                <c:pt idx="80">
                  <c:v>-1.8255811151476278</c:v>
                </c:pt>
                <c:pt idx="81">
                  <c:v>-1.8694232341293406</c:v>
                </c:pt>
                <c:pt idx="82">
                  <c:v>-1.8641981998416113</c:v>
                </c:pt>
                <c:pt idx="83">
                  <c:v>-1.8330199715660518</c:v>
                </c:pt>
                <c:pt idx="84">
                  <c:v>-1.7516822651476667</c:v>
                </c:pt>
                <c:pt idx="85">
                  <c:v>-1.6670732883306463</c:v>
                </c:pt>
                <c:pt idx="86">
                  <c:v>-1.6775662469875332</c:v>
                </c:pt>
                <c:pt idx="87">
                  <c:v>-1.5977842317803905</c:v>
                </c:pt>
                <c:pt idx="88">
                  <c:v>-1.5694597975995408</c:v>
                </c:pt>
                <c:pt idx="89">
                  <c:v>-1.4971848631420057</c:v>
                </c:pt>
                <c:pt idx="90">
                  <c:v>-1.4455334159020219</c:v>
                </c:pt>
                <c:pt idx="91">
                  <c:v>-1.405503231993616</c:v>
                </c:pt>
                <c:pt idx="92">
                  <c:v>-1.3692673490466123</c:v>
                </c:pt>
                <c:pt idx="93">
                  <c:v>-1.2912233932311918</c:v>
                </c:pt>
                <c:pt idx="94">
                  <c:v>-1.2048919805839615</c:v>
                </c:pt>
                <c:pt idx="95">
                  <c:v>-1.0642600665690829</c:v>
                </c:pt>
                <c:pt idx="96">
                  <c:v>-0.96842308339132377</c:v>
                </c:pt>
                <c:pt idx="97">
                  <c:v>-0.96000229031782569</c:v>
                </c:pt>
                <c:pt idx="98">
                  <c:v>-0.87522177273052737</c:v>
                </c:pt>
                <c:pt idx="99">
                  <c:v>-0.82913637553590536</c:v>
                </c:pt>
                <c:pt idx="100">
                  <c:v>-0.77575403123641584</c:v>
                </c:pt>
                <c:pt idx="101">
                  <c:v>-0.73204932699801062</c:v>
                </c:pt>
                <c:pt idx="102">
                  <c:v>-0.65658709365524892</c:v>
                </c:pt>
                <c:pt idx="103">
                  <c:v>-0.63084395136611104</c:v>
                </c:pt>
                <c:pt idx="104">
                  <c:v>-0.54262352266492453</c:v>
                </c:pt>
                <c:pt idx="105">
                  <c:v>-0.54891971950032381</c:v>
                </c:pt>
                <c:pt idx="106">
                  <c:v>-0.57158035742607594</c:v>
                </c:pt>
                <c:pt idx="107">
                  <c:v>-0.61224734795536528</c:v>
                </c:pt>
                <c:pt idx="108">
                  <c:v>-0.69727013237003921</c:v>
                </c:pt>
                <c:pt idx="109">
                  <c:v>-0.74722153746422237</c:v>
                </c:pt>
                <c:pt idx="110">
                  <c:v>-0.81956489555363521</c:v>
                </c:pt>
                <c:pt idx="111">
                  <c:v>-0.84621208817825011</c:v>
                </c:pt>
                <c:pt idx="112">
                  <c:v>-0.87593860990300088</c:v>
                </c:pt>
                <c:pt idx="113">
                  <c:v>-0.90802120148147925</c:v>
                </c:pt>
                <c:pt idx="114">
                  <c:v>-0.91173197171355536</c:v>
                </c:pt>
                <c:pt idx="115">
                  <c:v>-0.92592255711627014</c:v>
                </c:pt>
                <c:pt idx="116">
                  <c:v>-0.89990446665962909</c:v>
                </c:pt>
                <c:pt idx="117">
                  <c:v>-0.8932262631000395</c:v>
                </c:pt>
                <c:pt idx="118">
                  <c:v>-0.89592253229407903</c:v>
                </c:pt>
                <c:pt idx="119">
                  <c:v>-0.87877010437678416</c:v>
                </c:pt>
                <c:pt idx="120">
                  <c:v>-0.88836213000402975</c:v>
                </c:pt>
                <c:pt idx="121">
                  <c:v>-0.91194144823033341</c:v>
                </c:pt>
                <c:pt idx="122">
                  <c:v>-0.82221390859366006</c:v>
                </c:pt>
                <c:pt idx="123">
                  <c:v>-0.79173636227263722</c:v>
                </c:pt>
                <c:pt idx="124">
                  <c:v>-0.74902167762582372</c:v>
                </c:pt>
                <c:pt idx="125">
                  <c:v>-0.69003365146914331</c:v>
                </c:pt>
                <c:pt idx="126">
                  <c:v>-0.67811585845871136</c:v>
                </c:pt>
                <c:pt idx="127">
                  <c:v>-0.65951619727079702</c:v>
                </c:pt>
                <c:pt idx="128">
                  <c:v>-0.65548507976866222</c:v>
                </c:pt>
                <c:pt idx="129">
                  <c:v>-0.6013945401137949</c:v>
                </c:pt>
                <c:pt idx="130">
                  <c:v>-0.47881347357149356</c:v>
                </c:pt>
                <c:pt idx="131">
                  <c:v>-0.40428390485200644</c:v>
                </c:pt>
                <c:pt idx="132">
                  <c:v>-0.3573518960631511</c:v>
                </c:pt>
                <c:pt idx="133">
                  <c:v>-0.3272220076588726</c:v>
                </c:pt>
                <c:pt idx="134">
                  <c:v>-0.22678803560968946</c:v>
                </c:pt>
                <c:pt idx="135">
                  <c:v>-0.20099951469843449</c:v>
                </c:pt>
                <c:pt idx="136">
                  <c:v>-0.14275418696504749</c:v>
                </c:pt>
                <c:pt idx="137">
                  <c:v>-4.2164917808749064E-2</c:v>
                </c:pt>
                <c:pt idx="138">
                  <c:v>7.1975403297381488E-3</c:v>
                </c:pt>
                <c:pt idx="139">
                  <c:v>6.0490528737784162E-2</c:v>
                </c:pt>
                <c:pt idx="140">
                  <c:v>6.5181277761693968E-2</c:v>
                </c:pt>
                <c:pt idx="141">
                  <c:v>4.7013241962497218E-2</c:v>
                </c:pt>
                <c:pt idx="142">
                  <c:v>9.4266855089663523E-3</c:v>
                </c:pt>
                <c:pt idx="143">
                  <c:v>-5.3445840936535018E-2</c:v>
                </c:pt>
                <c:pt idx="144">
                  <c:v>-5.531287016780758E-2</c:v>
                </c:pt>
                <c:pt idx="145">
                  <c:v>-9.4088536383358207E-2</c:v>
                </c:pt>
                <c:pt idx="146">
                  <c:v>-9.3468176396197741E-2</c:v>
                </c:pt>
                <c:pt idx="147">
                  <c:v>-0.14498245247338692</c:v>
                </c:pt>
                <c:pt idx="148">
                  <c:v>-0.19873346753456575</c:v>
                </c:pt>
                <c:pt idx="149">
                  <c:v>-0.2517061390126516</c:v>
                </c:pt>
                <c:pt idx="150">
                  <c:v>-0.35174985396602554</c:v>
                </c:pt>
                <c:pt idx="151">
                  <c:v>-0.46721479597665011</c:v>
                </c:pt>
                <c:pt idx="152">
                  <c:v>-0.55984622663089101</c:v>
                </c:pt>
                <c:pt idx="153">
                  <c:v>-0.59976549404505053</c:v>
                </c:pt>
                <c:pt idx="154">
                  <c:v>-0.63589274735397372</c:v>
                </c:pt>
                <c:pt idx="155">
                  <c:v>-0.69073835632848257</c:v>
                </c:pt>
                <c:pt idx="156">
                  <c:v>-0.74742213437067873</c:v>
                </c:pt>
                <c:pt idx="157">
                  <c:v>-0.78545330632463217</c:v>
                </c:pt>
                <c:pt idx="158">
                  <c:v>-0.86327622561159811</c:v>
                </c:pt>
                <c:pt idx="159">
                  <c:v>-0.91244402796701884</c:v>
                </c:pt>
                <c:pt idx="160">
                  <c:v>-0.92563027702691736</c:v>
                </c:pt>
                <c:pt idx="161">
                  <c:v>-0.91479292728836636</c:v>
                </c:pt>
                <c:pt idx="162">
                  <c:v>-0.89890085848237222</c:v>
                </c:pt>
                <c:pt idx="163">
                  <c:v>-0.92655139739901227</c:v>
                </c:pt>
                <c:pt idx="164">
                  <c:v>-0.99717667554659639</c:v>
                </c:pt>
                <c:pt idx="165">
                  <c:v>-0.98849293122266557</c:v>
                </c:pt>
                <c:pt idx="166">
                  <c:v>-0.99615259660087918</c:v>
                </c:pt>
                <c:pt idx="167">
                  <c:v>-0.93767731664722975</c:v>
                </c:pt>
                <c:pt idx="168">
                  <c:v>-0.9157053749731866</c:v>
                </c:pt>
                <c:pt idx="169">
                  <c:v>-0.91892782921089122</c:v>
                </c:pt>
                <c:pt idx="170">
                  <c:v>-0.91086775011564913</c:v>
                </c:pt>
                <c:pt idx="171">
                  <c:v>-0.91946810720465655</c:v>
                </c:pt>
                <c:pt idx="172">
                  <c:v>-0.90084056559730319</c:v>
                </c:pt>
                <c:pt idx="173">
                  <c:v>-0.85950512635604392</c:v>
                </c:pt>
                <c:pt idx="174">
                  <c:v>-0.81506331252125264</c:v>
                </c:pt>
                <c:pt idx="175">
                  <c:v>-0.77714583862332054</c:v>
                </c:pt>
                <c:pt idx="176">
                  <c:v>-0.72351588539158551</c:v>
                </c:pt>
                <c:pt idx="177">
                  <c:v>-0.73004109747812485</c:v>
                </c:pt>
                <c:pt idx="178">
                  <c:v>-0.67276394987595811</c:v>
                </c:pt>
                <c:pt idx="179">
                  <c:v>-0.61864704270911763</c:v>
                </c:pt>
                <c:pt idx="180">
                  <c:v>-0.54717234259394831</c:v>
                </c:pt>
                <c:pt idx="181">
                  <c:v>-0.49201612432666464</c:v>
                </c:pt>
                <c:pt idx="182">
                  <c:v>-0.46966607644128561</c:v>
                </c:pt>
                <c:pt idx="183">
                  <c:v>-0.378171081964712</c:v>
                </c:pt>
                <c:pt idx="184">
                  <c:v>-0.32715907124127408</c:v>
                </c:pt>
                <c:pt idx="185">
                  <c:v>-0.26631260864775563</c:v>
                </c:pt>
                <c:pt idx="186">
                  <c:v>-0.24630687923064482</c:v>
                </c:pt>
                <c:pt idx="187">
                  <c:v>-0.14721131552825417</c:v>
                </c:pt>
                <c:pt idx="188">
                  <c:v>-3.7293367339851766E-2</c:v>
                </c:pt>
                <c:pt idx="189">
                  <c:v>3.077210068034103E-2</c:v>
                </c:pt>
                <c:pt idx="190">
                  <c:v>9.9083632716790007E-2</c:v>
                </c:pt>
                <c:pt idx="191">
                  <c:v>7.9556834113284847E-2</c:v>
                </c:pt>
                <c:pt idx="192">
                  <c:v>6.4391256686970044E-2</c:v>
                </c:pt>
                <c:pt idx="193">
                  <c:v>9.9021125191061765E-2</c:v>
                </c:pt>
                <c:pt idx="194">
                  <c:v>0.13062780565491203</c:v>
                </c:pt>
                <c:pt idx="195">
                  <c:v>0.10088396715140807</c:v>
                </c:pt>
                <c:pt idx="196">
                  <c:v>0.100453385303596</c:v>
                </c:pt>
                <c:pt idx="197">
                  <c:v>9.0465013251939591E-2</c:v>
                </c:pt>
                <c:pt idx="198">
                  <c:v>0.1268664934620625</c:v>
                </c:pt>
                <c:pt idx="199">
                  <c:v>0.13975538274362773</c:v>
                </c:pt>
                <c:pt idx="200">
                  <c:v>0.19691301956766527</c:v>
                </c:pt>
                <c:pt idx="201">
                  <c:v>0.23408873997422097</c:v>
                </c:pt>
                <c:pt idx="202">
                  <c:v>0.24707613611084253</c:v>
                </c:pt>
                <c:pt idx="203">
                  <c:v>0.23076587178332597</c:v>
                </c:pt>
                <c:pt idx="204">
                  <c:v>0.21182292363985225</c:v>
                </c:pt>
                <c:pt idx="205">
                  <c:v>0.22493950724146758</c:v>
                </c:pt>
                <c:pt idx="206">
                  <c:v>0.21931208997362234</c:v>
                </c:pt>
                <c:pt idx="207">
                  <c:v>0.19400759185256947</c:v>
                </c:pt>
                <c:pt idx="208">
                  <c:v>0.19792482087219421</c:v>
                </c:pt>
                <c:pt idx="209">
                  <c:v>0.19945208948330723</c:v>
                </c:pt>
                <c:pt idx="210">
                  <c:v>0.24977086375476124</c:v>
                </c:pt>
                <c:pt idx="211">
                  <c:v>0.31125792331455798</c:v>
                </c:pt>
                <c:pt idx="212">
                  <c:v>0.36751863264547374</c:v>
                </c:pt>
                <c:pt idx="213">
                  <c:v>0.4325159218342336</c:v>
                </c:pt>
                <c:pt idx="214">
                  <c:v>0.47572023258112883</c:v>
                </c:pt>
                <c:pt idx="215">
                  <c:v>0.5655372188961586</c:v>
                </c:pt>
                <c:pt idx="216">
                  <c:v>0.73531387935160986</c:v>
                </c:pt>
                <c:pt idx="217">
                  <c:v>0.96294874376583239</c:v>
                </c:pt>
                <c:pt idx="218">
                  <c:v>1.1360776239191508</c:v>
                </c:pt>
                <c:pt idx="219">
                  <c:v>1.3953657110615858</c:v>
                </c:pt>
                <c:pt idx="220">
                  <c:v>1.5866296746873183</c:v>
                </c:pt>
                <c:pt idx="221">
                  <c:v>1.7409616827231313</c:v>
                </c:pt>
                <c:pt idx="222">
                  <c:v>1.9046473351530824</c:v>
                </c:pt>
                <c:pt idx="223">
                  <c:v>2.0540719382254498</c:v>
                </c:pt>
                <c:pt idx="224">
                  <c:v>2.1746846942284073</c:v>
                </c:pt>
                <c:pt idx="225">
                  <c:v>2.2819244700418513</c:v>
                </c:pt>
                <c:pt idx="226">
                  <c:v>2.2992037593492531</c:v>
                </c:pt>
                <c:pt idx="227">
                  <c:v>2.3543934588522082</c:v>
                </c:pt>
                <c:pt idx="228">
                  <c:v>2.3658900894061077</c:v>
                </c:pt>
                <c:pt idx="229">
                  <c:v>2.4216841728404668</c:v>
                </c:pt>
                <c:pt idx="230">
                  <c:v>2.3674658214087341</c:v>
                </c:pt>
                <c:pt idx="231">
                  <c:v>2.3790228134605709</c:v>
                </c:pt>
                <c:pt idx="232">
                  <c:v>2.3669196835382156</c:v>
                </c:pt>
                <c:pt idx="233">
                  <c:v>2.2907384995073929</c:v>
                </c:pt>
                <c:pt idx="234">
                  <c:v>2.2751774379822174</c:v>
                </c:pt>
                <c:pt idx="235">
                  <c:v>2.242453301370753</c:v>
                </c:pt>
                <c:pt idx="236">
                  <c:v>2.2466912259310532</c:v>
                </c:pt>
                <c:pt idx="237">
                  <c:v>2.2261003913287252</c:v>
                </c:pt>
                <c:pt idx="238">
                  <c:v>2.1999961630438634</c:v>
                </c:pt>
                <c:pt idx="239">
                  <c:v>2.1965324486171776</c:v>
                </c:pt>
                <c:pt idx="240">
                  <c:v>2.1327711753643328</c:v>
                </c:pt>
                <c:pt idx="241">
                  <c:v>2.1267348723592314</c:v>
                </c:pt>
                <c:pt idx="242">
                  <c:v>2.129729922419823</c:v>
                </c:pt>
                <c:pt idx="243">
                  <c:v>2.1712597776292801</c:v>
                </c:pt>
                <c:pt idx="244">
                  <c:v>2.1868621103134767</c:v>
                </c:pt>
                <c:pt idx="245">
                  <c:v>2.1830094212069717</c:v>
                </c:pt>
                <c:pt idx="246">
                  <c:v>2.1574637496316411</c:v>
                </c:pt>
                <c:pt idx="247">
                  <c:v>2.116610289343015</c:v>
                </c:pt>
                <c:pt idx="248">
                  <c:v>2.1135462693450289</c:v>
                </c:pt>
                <c:pt idx="249">
                  <c:v>2.1065868015713565</c:v>
                </c:pt>
                <c:pt idx="250">
                  <c:v>2.0717305894527596</c:v>
                </c:pt>
                <c:pt idx="251">
                  <c:v>2.0329746450133013</c:v>
                </c:pt>
                <c:pt idx="252">
                  <c:v>2.0247074224916468</c:v>
                </c:pt>
                <c:pt idx="253">
                  <c:v>2.0245278944336418</c:v>
                </c:pt>
                <c:pt idx="254">
                  <c:v>2.0421658631823911</c:v>
                </c:pt>
                <c:pt idx="255">
                  <c:v>2.1184896081571218</c:v>
                </c:pt>
                <c:pt idx="256">
                  <c:v>2.1750960435693343</c:v>
                </c:pt>
                <c:pt idx="257">
                  <c:v>2.1698365195999036</c:v>
                </c:pt>
                <c:pt idx="258">
                  <c:v>2.1848084265626686</c:v>
                </c:pt>
                <c:pt idx="259">
                  <c:v>2.28359234563109</c:v>
                </c:pt>
                <c:pt idx="260">
                  <c:v>2.3054556383638332</c:v>
                </c:pt>
                <c:pt idx="261">
                  <c:v>2.3664543695355298</c:v>
                </c:pt>
                <c:pt idx="262">
                  <c:v>2.4258655548302035</c:v>
                </c:pt>
                <c:pt idx="263">
                  <c:v>2.4705265220328694</c:v>
                </c:pt>
                <c:pt idx="264">
                  <c:v>2.5383482897172907</c:v>
                </c:pt>
                <c:pt idx="265">
                  <c:v>2.6351211495742142</c:v>
                </c:pt>
                <c:pt idx="266">
                  <c:v>2.6929516331001326</c:v>
                </c:pt>
                <c:pt idx="267">
                  <c:v>2.7601461013615922</c:v>
                </c:pt>
                <c:pt idx="268">
                  <c:v>2.8104505666219857</c:v>
                </c:pt>
                <c:pt idx="269">
                  <c:v>2.884129360843223</c:v>
                </c:pt>
                <c:pt idx="270">
                  <c:v>2.94738216138057</c:v>
                </c:pt>
                <c:pt idx="271">
                  <c:v>2.9839296745462343</c:v>
                </c:pt>
                <c:pt idx="272">
                  <c:v>3.0164248067256532</c:v>
                </c:pt>
                <c:pt idx="273">
                  <c:v>2.9918396082844527</c:v>
                </c:pt>
                <c:pt idx="274">
                  <c:v>3.0172440678116721</c:v>
                </c:pt>
                <c:pt idx="275">
                  <c:v>3.0220017517782716</c:v>
                </c:pt>
                <c:pt idx="276">
                  <c:v>3.1045142259728018</c:v>
                </c:pt>
                <c:pt idx="277">
                  <c:v>3.144419720697659</c:v>
                </c:pt>
                <c:pt idx="278">
                  <c:v>3.1544725624827779</c:v>
                </c:pt>
                <c:pt idx="279">
                  <c:v>3.1847710127182753</c:v>
                </c:pt>
                <c:pt idx="280">
                  <c:v>3.2315988001332809</c:v>
                </c:pt>
                <c:pt idx="281">
                  <c:v>3.2101645405838726</c:v>
                </c:pt>
                <c:pt idx="282">
                  <c:v>3.2350262374304752</c:v>
                </c:pt>
                <c:pt idx="283">
                  <c:v>3.2577259148261959</c:v>
                </c:pt>
                <c:pt idx="284">
                  <c:v>3.2954621740284398</c:v>
                </c:pt>
                <c:pt idx="285">
                  <c:v>3.3690376398369319</c:v>
                </c:pt>
                <c:pt idx="286">
                  <c:v>3.4156949874330031</c:v>
                </c:pt>
                <c:pt idx="287">
                  <c:v>3.4910800211797874</c:v>
                </c:pt>
                <c:pt idx="288">
                  <c:v>3.5213659469420211</c:v>
                </c:pt>
                <c:pt idx="289">
                  <c:v>3.5536665237682747</c:v>
                </c:pt>
                <c:pt idx="290">
                  <c:v>3.6229080344104467</c:v>
                </c:pt>
                <c:pt idx="291">
                  <c:v>3.6346414693628204</c:v>
                </c:pt>
                <c:pt idx="292">
                  <c:v>3.607866315031766</c:v>
                </c:pt>
                <c:pt idx="293">
                  <c:v>3.5631696404503286</c:v>
                </c:pt>
                <c:pt idx="294">
                  <c:v>3.486735889029192</c:v>
                </c:pt>
                <c:pt idx="295">
                  <c:v>3.4392584980271423</c:v>
                </c:pt>
                <c:pt idx="296">
                  <c:v>3.4336657395024583</c:v>
                </c:pt>
                <c:pt idx="297">
                  <c:v>3.4525997887627065</c:v>
                </c:pt>
                <c:pt idx="298">
                  <c:v>3.4497009278131312</c:v>
                </c:pt>
                <c:pt idx="299">
                  <c:v>3.4168422910712457</c:v>
                </c:pt>
                <c:pt idx="300">
                  <c:v>3.4875852785378565</c:v>
                </c:pt>
                <c:pt idx="301">
                  <c:v>3.52685015593508</c:v>
                </c:pt>
                <c:pt idx="302">
                  <c:v>3.5573882348412726</c:v>
                </c:pt>
                <c:pt idx="303">
                  <c:v>3.6400783009661102</c:v>
                </c:pt>
                <c:pt idx="304">
                  <c:v>3.6570657691540474</c:v>
                </c:pt>
                <c:pt idx="305">
                  <c:v>3.6647960951383403</c:v>
                </c:pt>
                <c:pt idx="306">
                  <c:v>3.7070049740267552</c:v>
                </c:pt>
                <c:pt idx="307">
                  <c:v>3.7163447433301218</c:v>
                </c:pt>
                <c:pt idx="308">
                  <c:v>3.7720057458803056</c:v>
                </c:pt>
                <c:pt idx="309">
                  <c:v>3.821240978393786</c:v>
                </c:pt>
                <c:pt idx="310">
                  <c:v>3.8486783265930793</c:v>
                </c:pt>
                <c:pt idx="311">
                  <c:v>3.8207890501382216</c:v>
                </c:pt>
                <c:pt idx="312">
                  <c:v>3.8185460572293253</c:v>
                </c:pt>
                <c:pt idx="313">
                  <c:v>3.821297586422002</c:v>
                </c:pt>
                <c:pt idx="314">
                  <c:v>3.8266314658743239</c:v>
                </c:pt>
                <c:pt idx="315">
                  <c:v>3.8249277852945931</c:v>
                </c:pt>
                <c:pt idx="316">
                  <c:v>3.7688281896065989</c:v>
                </c:pt>
                <c:pt idx="317">
                  <c:v>3.7452243295864056</c:v>
                </c:pt>
                <c:pt idx="318">
                  <c:v>3.7432197759888015</c:v>
                </c:pt>
                <c:pt idx="319">
                  <c:v>3.742246207209885</c:v>
                </c:pt>
                <c:pt idx="320">
                  <c:v>3.7696628297837274</c:v>
                </c:pt>
                <c:pt idx="321">
                  <c:v>3.7961842963061323</c:v>
                </c:pt>
                <c:pt idx="322">
                  <c:v>3.7819129659995294</c:v>
                </c:pt>
                <c:pt idx="323">
                  <c:v>3.7982853084737647</c:v>
                </c:pt>
                <c:pt idx="324">
                  <c:v>3.8994304444243237</c:v>
                </c:pt>
                <c:pt idx="325">
                  <c:v>3.928554547378194</c:v>
                </c:pt>
                <c:pt idx="326">
                  <c:v>3.9620264513389731</c:v>
                </c:pt>
                <c:pt idx="327">
                  <c:v>3.9753450168300817</c:v>
                </c:pt>
                <c:pt idx="328">
                  <c:v>3.9511119663998486</c:v>
                </c:pt>
                <c:pt idx="329">
                  <c:v>3.9310072846948785</c:v>
                </c:pt>
                <c:pt idx="330">
                  <c:v>3.9324297639885049</c:v>
                </c:pt>
                <c:pt idx="331">
                  <c:v>3.9513068250931034</c:v>
                </c:pt>
                <c:pt idx="332">
                  <c:v>3.947692380761938</c:v>
                </c:pt>
                <c:pt idx="333">
                  <c:v>3.9329363650327753</c:v>
                </c:pt>
                <c:pt idx="334">
                  <c:v>3.8894546974745761</c:v>
                </c:pt>
                <c:pt idx="335">
                  <c:v>3.8257568807366966</c:v>
                </c:pt>
                <c:pt idx="336">
                  <c:v>3.7069620221561879</c:v>
                </c:pt>
                <c:pt idx="337">
                  <c:v>3.6064509391662805</c:v>
                </c:pt>
                <c:pt idx="338">
                  <c:v>3.5410006853296756</c:v>
                </c:pt>
                <c:pt idx="339">
                  <c:v>3.4739309070701969</c:v>
                </c:pt>
                <c:pt idx="340">
                  <c:v>3.3577715412359015</c:v>
                </c:pt>
                <c:pt idx="341">
                  <c:v>3.2769956380130716</c:v>
                </c:pt>
                <c:pt idx="342">
                  <c:v>3.2335127483753126</c:v>
                </c:pt>
                <c:pt idx="343">
                  <c:v>3.185978104590796</c:v>
                </c:pt>
                <c:pt idx="344">
                  <c:v>3.1776901929215313</c:v>
                </c:pt>
                <c:pt idx="345">
                  <c:v>3.1685835046161057</c:v>
                </c:pt>
                <c:pt idx="346">
                  <c:v>3.1722002101094402</c:v>
                </c:pt>
                <c:pt idx="347">
                  <c:v>3.1533101603131239</c:v>
                </c:pt>
                <c:pt idx="348">
                  <c:v>3.1684578622055684</c:v>
                </c:pt>
                <c:pt idx="349">
                  <c:v>3.1635001456051364</c:v>
                </c:pt>
                <c:pt idx="350">
                  <c:v>3.1454492423585769</c:v>
                </c:pt>
                <c:pt idx="351">
                  <c:v>3.1340383262372651</c:v>
                </c:pt>
                <c:pt idx="352">
                  <c:v>3.0859155472609694</c:v>
                </c:pt>
                <c:pt idx="353">
                  <c:v>3.0265792063635377</c:v>
                </c:pt>
                <c:pt idx="354">
                  <c:v>3.0710605170789465</c:v>
                </c:pt>
                <c:pt idx="355">
                  <c:v>3.085264946411562</c:v>
                </c:pt>
                <c:pt idx="356">
                  <c:v>3.1740604288008405</c:v>
                </c:pt>
                <c:pt idx="357">
                  <c:v>3.2046147901578848</c:v>
                </c:pt>
                <c:pt idx="358">
                  <c:v>3.2444357401939343</c:v>
                </c:pt>
                <c:pt idx="359">
                  <c:v>3.2425299168641031</c:v>
                </c:pt>
                <c:pt idx="360">
                  <c:v>3.369648461045863</c:v>
                </c:pt>
                <c:pt idx="361">
                  <c:v>3.4697346008304351</c:v>
                </c:pt>
                <c:pt idx="362">
                  <c:v>3.5921686800374841</c:v>
                </c:pt>
                <c:pt idx="363">
                  <c:v>3.6817290065201513</c:v>
                </c:pt>
                <c:pt idx="364">
                  <c:v>3.7790094622937884</c:v>
                </c:pt>
                <c:pt idx="365">
                  <c:v>3.8624083437170649</c:v>
                </c:pt>
                <c:pt idx="366">
                  <c:v>3.9668497939362894</c:v>
                </c:pt>
                <c:pt idx="367">
                  <c:v>4.0651792680889898</c:v>
                </c:pt>
                <c:pt idx="368">
                  <c:v>4.1466365735323079</c:v>
                </c:pt>
                <c:pt idx="369">
                  <c:v>4.1581281915918176</c:v>
                </c:pt>
                <c:pt idx="370">
                  <c:v>4.1740012689357675</c:v>
                </c:pt>
                <c:pt idx="371">
                  <c:v>4.1578781085741099</c:v>
                </c:pt>
                <c:pt idx="372">
                  <c:v>4.0968931140872344</c:v>
                </c:pt>
                <c:pt idx="373">
                  <c:v>4.0259494038023993</c:v>
                </c:pt>
                <c:pt idx="374">
                  <c:v>3.9300775901758933</c:v>
                </c:pt>
                <c:pt idx="375">
                  <c:v>3.8807169325427049</c:v>
                </c:pt>
                <c:pt idx="376">
                  <c:v>3.8396314561693718</c:v>
                </c:pt>
                <c:pt idx="377">
                  <c:v>3.8564631947729513</c:v>
                </c:pt>
                <c:pt idx="378">
                  <c:v>3.8828444526031269</c:v>
                </c:pt>
                <c:pt idx="379">
                  <c:v>3.8948266122976998</c:v>
                </c:pt>
                <c:pt idx="380">
                  <c:v>3.9065617259964296</c:v>
                </c:pt>
                <c:pt idx="381">
                  <c:v>3.85240775260753</c:v>
                </c:pt>
                <c:pt idx="382">
                  <c:v>3.7808967504949469</c:v>
                </c:pt>
                <c:pt idx="383">
                  <c:v>3.7379107273501555</c:v>
                </c:pt>
                <c:pt idx="384">
                  <c:v>3.6377512048646263</c:v>
                </c:pt>
                <c:pt idx="385">
                  <c:v>3.5188739920335435</c:v>
                </c:pt>
                <c:pt idx="386">
                  <c:v>3.4667753622669903</c:v>
                </c:pt>
                <c:pt idx="387">
                  <c:v>3.5018509033625964</c:v>
                </c:pt>
                <c:pt idx="388">
                  <c:v>3.5042044087382691</c:v>
                </c:pt>
                <c:pt idx="389">
                  <c:v>3.5418070955277874</c:v>
                </c:pt>
                <c:pt idx="390">
                  <c:v>3.5525735741423086</c:v>
                </c:pt>
                <c:pt idx="391">
                  <c:v>3.5611387608608536</c:v>
                </c:pt>
                <c:pt idx="392">
                  <c:v>3.6120825298450918</c:v>
                </c:pt>
                <c:pt idx="393">
                  <c:v>3.6332759458511963</c:v>
                </c:pt>
                <c:pt idx="394">
                  <c:v>3.6213737750777995</c:v>
                </c:pt>
                <c:pt idx="395">
                  <c:v>3.5780480316279579</c:v>
                </c:pt>
                <c:pt idx="396">
                  <c:v>3.6477765040583083</c:v>
                </c:pt>
                <c:pt idx="397">
                  <c:v>3.6339259379117008</c:v>
                </c:pt>
                <c:pt idx="398">
                  <c:v>3.623659791213365</c:v>
                </c:pt>
                <c:pt idx="399">
                  <c:v>3.6188834716452849</c:v>
                </c:pt>
                <c:pt idx="400">
                  <c:v>3.5891343618667517</c:v>
                </c:pt>
                <c:pt idx="401">
                  <c:v>3.6108009190390136</c:v>
                </c:pt>
                <c:pt idx="402">
                  <c:v>3.6085989170566104</c:v>
                </c:pt>
                <c:pt idx="403">
                  <c:v>3.5873089798271796</c:v>
                </c:pt>
                <c:pt idx="404">
                  <c:v>3.5968074237434289</c:v>
                </c:pt>
                <c:pt idx="405">
                  <c:v>3.5902755457277697</c:v>
                </c:pt>
                <c:pt idx="406">
                  <c:v>3.5591369583860923</c:v>
                </c:pt>
                <c:pt idx="407">
                  <c:v>3.5368875082593307</c:v>
                </c:pt>
                <c:pt idx="408">
                  <c:v>3.5490749584268788</c:v>
                </c:pt>
                <c:pt idx="409">
                  <c:v>3.5276927349881215</c:v>
                </c:pt>
                <c:pt idx="410">
                  <c:v>3.5239053914873679</c:v>
                </c:pt>
                <c:pt idx="411">
                  <c:v>3.5327317684987549</c:v>
                </c:pt>
                <c:pt idx="412">
                  <c:v>3.553911798620025</c:v>
                </c:pt>
                <c:pt idx="413">
                  <c:v>3.5944482486428657</c:v>
                </c:pt>
                <c:pt idx="414">
                  <c:v>3.6354684658844607</c:v>
                </c:pt>
                <c:pt idx="415">
                  <c:v>3.6231912050318904</c:v>
                </c:pt>
                <c:pt idx="416">
                  <c:v>3.61644523609653</c:v>
                </c:pt>
                <c:pt idx="417">
                  <c:v>3.6309510006422339</c:v>
                </c:pt>
                <c:pt idx="418">
                  <c:v>3.6362507902999783</c:v>
                </c:pt>
                <c:pt idx="419">
                  <c:v>3.6552964840009836</c:v>
                </c:pt>
                <c:pt idx="420">
                  <c:v>3.7010000751362537</c:v>
                </c:pt>
                <c:pt idx="421">
                  <c:v>3.7319061837715792</c:v>
                </c:pt>
                <c:pt idx="422">
                  <c:v>3.7380934636581928</c:v>
                </c:pt>
                <c:pt idx="423">
                  <c:v>3.7187520227301394</c:v>
                </c:pt>
                <c:pt idx="424">
                  <c:v>3.7443438484484544</c:v>
                </c:pt>
                <c:pt idx="425">
                  <c:v>3.7964586046381195</c:v>
                </c:pt>
                <c:pt idx="426">
                  <c:v>3.813190817969883</c:v>
                </c:pt>
                <c:pt idx="427">
                  <c:v>3.8632263296286613</c:v>
                </c:pt>
                <c:pt idx="428">
                  <c:v>3.9066221715031579</c:v>
                </c:pt>
                <c:pt idx="429">
                  <c:v>3.9712255873918183</c:v>
                </c:pt>
              </c:numCache>
            </c:numRef>
          </c:yVal>
        </c:ser>
        <c:axId val="76228096"/>
        <c:axId val="76049024"/>
      </c:scatterChart>
      <c:valAx>
        <c:axId val="75831936"/>
        <c:scaling>
          <c:orientation val="minMax"/>
          <c:max val="2015"/>
          <c:min val="198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numFmt formatCode="0" sourceLinked="0"/>
        <c:tickLblPos val="nextTo"/>
        <c:crossAx val="76047104"/>
        <c:crossesAt val="-0.60000000000000064"/>
        <c:crossBetween val="midCat"/>
      </c:valAx>
      <c:valAx>
        <c:axId val="76047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</a:t>
                </a:r>
                <a:r>
                  <a:rPr lang="en-US"/>
                  <a:t> </a:t>
                </a:r>
              </a:p>
            </c:rich>
          </c:tx>
          <c:layout/>
        </c:title>
        <c:numFmt formatCode="0.0" sourceLinked="0"/>
        <c:tickLblPos val="nextTo"/>
        <c:crossAx val="75831936"/>
        <c:crosses val="autoZero"/>
        <c:crossBetween val="midCat"/>
      </c:valAx>
      <c:valAx>
        <c:axId val="76049024"/>
        <c:scaling>
          <c:orientation val="minMax"/>
          <c:max val="5"/>
          <c:min val="-3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CO2 anomaly ppmv</a:t>
                </a:r>
              </a:p>
            </c:rich>
          </c:tx>
          <c:layout/>
        </c:title>
        <c:numFmt formatCode="0" sourceLinked="0"/>
        <c:tickLblPos val="nextTo"/>
        <c:crossAx val="76228096"/>
        <c:crosses val="max"/>
        <c:crossBetween val="midCat"/>
      </c:valAx>
      <c:valAx>
        <c:axId val="76228096"/>
        <c:scaling>
          <c:orientation val="minMax"/>
        </c:scaling>
        <c:delete val="1"/>
        <c:axPos val="b"/>
        <c:numFmt formatCode="0.00" sourceLinked="1"/>
        <c:tickLblPos val="none"/>
        <c:crossAx val="76049024"/>
        <c:crosses val="autoZero"/>
        <c:crossBetween val="midCat"/>
      </c:valAx>
    </c:plotArea>
    <c:legend>
      <c:legendPos val="b"/>
      <c:layout/>
    </c:legend>
    <c:plotVisOnly val="1"/>
  </c:chart>
  <c:spPr>
    <a:ln w="19050"/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RSS_T vs. derivative of the transient</a:t>
            </a:r>
            <a:r>
              <a:rPr lang="nl-BE" sz="1200" baseline="0"/>
              <a:t> CO2 response</a:t>
            </a:r>
            <a:endParaRPr lang="nl-BE" sz="1200"/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RSS!$C$17</c:f>
              <c:strCache>
                <c:ptCount val="1"/>
                <c:pt idx="0">
                  <c:v>RSS_T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</c:trendline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RSS!$C$30:$C$459</c:f>
              <c:numCache>
                <c:formatCode>0.000</c:formatCode>
                <c:ptCount val="430"/>
                <c:pt idx="0">
                  <c:v>0.01</c:v>
                </c:pt>
                <c:pt idx="1">
                  <c:v>8.6999999999999994E-2</c:v>
                </c:pt>
                <c:pt idx="2">
                  <c:v>-0.04</c:v>
                </c:pt>
                <c:pt idx="3">
                  <c:v>3.6999999999999998E-2</c:v>
                </c:pt>
                <c:pt idx="4">
                  <c:v>9.4E-2</c:v>
                </c:pt>
                <c:pt idx="5">
                  <c:v>0.13600000000000001</c:v>
                </c:pt>
                <c:pt idx="6">
                  <c:v>-0.01</c:v>
                </c:pt>
                <c:pt idx="7">
                  <c:v>1.7999999999999999E-2</c:v>
                </c:pt>
                <c:pt idx="8">
                  <c:v>0.05</c:v>
                </c:pt>
                <c:pt idx="9">
                  <c:v>4.7E-2</c:v>
                </c:pt>
                <c:pt idx="10">
                  <c:v>-0.16600000000000001</c:v>
                </c:pt>
                <c:pt idx="11">
                  <c:v>-8.2000000000000003E-2</c:v>
                </c:pt>
                <c:pt idx="12">
                  <c:v>0.19800000000000001</c:v>
                </c:pt>
                <c:pt idx="13">
                  <c:v>0.20200000000000001</c:v>
                </c:pt>
                <c:pt idx="14">
                  <c:v>-2.9000000000000001E-2</c:v>
                </c:pt>
                <c:pt idx="15">
                  <c:v>7.8E-2</c:v>
                </c:pt>
                <c:pt idx="16">
                  <c:v>8.0000000000000002E-3</c:v>
                </c:pt>
                <c:pt idx="17">
                  <c:v>-6.0999999999999999E-2</c:v>
                </c:pt>
                <c:pt idx="18">
                  <c:v>-3.1E-2</c:v>
                </c:pt>
                <c:pt idx="19">
                  <c:v>0</c:v>
                </c:pt>
                <c:pt idx="20">
                  <c:v>-8.7999999999999995E-2</c:v>
                </c:pt>
                <c:pt idx="21">
                  <c:v>-0.10199999999999999</c:v>
                </c:pt>
                <c:pt idx="22">
                  <c:v>2E-3</c:v>
                </c:pt>
                <c:pt idx="23">
                  <c:v>8.5000000000000006E-2</c:v>
                </c:pt>
                <c:pt idx="24">
                  <c:v>-0.14099999999999999</c:v>
                </c:pt>
                <c:pt idx="25">
                  <c:v>-9.9000000000000005E-2</c:v>
                </c:pt>
                <c:pt idx="26">
                  <c:v>-0.16600000000000001</c:v>
                </c:pt>
                <c:pt idx="27">
                  <c:v>-0.115</c:v>
                </c:pt>
                <c:pt idx="28">
                  <c:v>-0.22800000000000001</c:v>
                </c:pt>
                <c:pt idx="29">
                  <c:v>-0.16700000000000001</c:v>
                </c:pt>
                <c:pt idx="30">
                  <c:v>-0.318</c:v>
                </c:pt>
                <c:pt idx="31">
                  <c:v>-0.22600000000000001</c:v>
                </c:pt>
                <c:pt idx="32">
                  <c:v>-0.122</c:v>
                </c:pt>
                <c:pt idx="33">
                  <c:v>-0.25700000000000001</c:v>
                </c:pt>
                <c:pt idx="34">
                  <c:v>-0.17799999999999999</c:v>
                </c:pt>
                <c:pt idx="35">
                  <c:v>-5.2999999999999999E-2</c:v>
                </c:pt>
                <c:pt idx="36">
                  <c:v>0.186</c:v>
                </c:pt>
                <c:pt idx="37">
                  <c:v>4.2999999999999997E-2</c:v>
                </c:pt>
                <c:pt idx="38">
                  <c:v>0.27200000000000002</c:v>
                </c:pt>
                <c:pt idx="39">
                  <c:v>0.152</c:v>
                </c:pt>
                <c:pt idx="40">
                  <c:v>0.111</c:v>
                </c:pt>
                <c:pt idx="41">
                  <c:v>-9.4E-2</c:v>
                </c:pt>
                <c:pt idx="42">
                  <c:v>0.153</c:v>
                </c:pt>
                <c:pt idx="43">
                  <c:v>0.105</c:v>
                </c:pt>
                <c:pt idx="44">
                  <c:v>2.1000000000000001E-2</c:v>
                </c:pt>
                <c:pt idx="45">
                  <c:v>-2.5000000000000001E-2</c:v>
                </c:pt>
                <c:pt idx="46">
                  <c:v>0.08</c:v>
                </c:pt>
                <c:pt idx="47">
                  <c:v>-0.216</c:v>
                </c:pt>
                <c:pt idx="48">
                  <c:v>-0.26600000000000001</c:v>
                </c:pt>
                <c:pt idx="49">
                  <c:v>-0.13900000000000001</c:v>
                </c:pt>
                <c:pt idx="50">
                  <c:v>-0.153</c:v>
                </c:pt>
                <c:pt idx="51">
                  <c:v>-0.22500000000000001</c:v>
                </c:pt>
                <c:pt idx="52">
                  <c:v>-9.2999999999999999E-2</c:v>
                </c:pt>
                <c:pt idx="53">
                  <c:v>-0.20599999999999999</c:v>
                </c:pt>
                <c:pt idx="54">
                  <c:v>-0.19700000000000001</c:v>
                </c:pt>
                <c:pt idx="55">
                  <c:v>-0.16600000000000001</c:v>
                </c:pt>
                <c:pt idx="56">
                  <c:v>-0.45700000000000002</c:v>
                </c:pt>
                <c:pt idx="57">
                  <c:v>-0.14599999999999999</c:v>
                </c:pt>
                <c:pt idx="58">
                  <c:v>-0.27300000000000002</c:v>
                </c:pt>
                <c:pt idx="59">
                  <c:v>-0.37</c:v>
                </c:pt>
                <c:pt idx="60">
                  <c:v>-0.252</c:v>
                </c:pt>
                <c:pt idx="61">
                  <c:v>-0.27500000000000002</c:v>
                </c:pt>
                <c:pt idx="62">
                  <c:v>-0.27800000000000002</c:v>
                </c:pt>
                <c:pt idx="63">
                  <c:v>-0.31900000000000001</c:v>
                </c:pt>
                <c:pt idx="64">
                  <c:v>-0.32800000000000001</c:v>
                </c:pt>
                <c:pt idx="65">
                  <c:v>-0.33400000000000002</c:v>
                </c:pt>
                <c:pt idx="66">
                  <c:v>-0.35699999999999998</c:v>
                </c:pt>
                <c:pt idx="67">
                  <c:v>-0.19800000000000001</c:v>
                </c:pt>
                <c:pt idx="68">
                  <c:v>-0.19500000000000001</c:v>
                </c:pt>
                <c:pt idx="69">
                  <c:v>-0.28899999999999998</c:v>
                </c:pt>
                <c:pt idx="70">
                  <c:v>-0.15</c:v>
                </c:pt>
                <c:pt idx="71">
                  <c:v>-0.152</c:v>
                </c:pt>
                <c:pt idx="72">
                  <c:v>-3.2000000000000001E-2</c:v>
                </c:pt>
                <c:pt idx="73">
                  <c:v>-0.23799999999999999</c:v>
                </c:pt>
                <c:pt idx="74">
                  <c:v>-0.16200000000000001</c:v>
                </c:pt>
                <c:pt idx="75">
                  <c:v>-5.3999999999999999E-2</c:v>
                </c:pt>
                <c:pt idx="76">
                  <c:v>-9.5000000000000001E-2</c:v>
                </c:pt>
                <c:pt idx="77">
                  <c:v>-0.157</c:v>
                </c:pt>
                <c:pt idx="78">
                  <c:v>-0.20100000000000001</c:v>
                </c:pt>
                <c:pt idx="79">
                  <c:v>-0.18</c:v>
                </c:pt>
                <c:pt idx="80">
                  <c:v>-0.184</c:v>
                </c:pt>
                <c:pt idx="81">
                  <c:v>-0.247</c:v>
                </c:pt>
                <c:pt idx="82">
                  <c:v>-0.10100000000000001</c:v>
                </c:pt>
                <c:pt idx="83">
                  <c:v>-2.1999999999999999E-2</c:v>
                </c:pt>
                <c:pt idx="84">
                  <c:v>0.13200000000000001</c:v>
                </c:pt>
                <c:pt idx="85">
                  <c:v>0.14699999999999999</c:v>
                </c:pt>
                <c:pt idx="86">
                  <c:v>-0.13600000000000001</c:v>
                </c:pt>
                <c:pt idx="87">
                  <c:v>0.13700000000000001</c:v>
                </c:pt>
                <c:pt idx="88">
                  <c:v>-1.4E-2</c:v>
                </c:pt>
                <c:pt idx="89">
                  <c:v>0.121</c:v>
                </c:pt>
                <c:pt idx="90">
                  <c:v>6.3E-2</c:v>
                </c:pt>
                <c:pt idx="91">
                  <c:v>3.1E-2</c:v>
                </c:pt>
                <c:pt idx="92">
                  <c:v>2.1999999999999999E-2</c:v>
                </c:pt>
                <c:pt idx="93">
                  <c:v>0.151</c:v>
                </c:pt>
                <c:pt idx="94">
                  <c:v>0.18099999999999999</c:v>
                </c:pt>
                <c:pt idx="95">
                  <c:v>0.35099999999999998</c:v>
                </c:pt>
                <c:pt idx="96">
                  <c:v>0.224</c:v>
                </c:pt>
                <c:pt idx="97">
                  <c:v>-3.5000000000000003E-2</c:v>
                </c:pt>
                <c:pt idx="98">
                  <c:v>0.19700000000000001</c:v>
                </c:pt>
                <c:pt idx="99">
                  <c:v>8.5000000000000006E-2</c:v>
                </c:pt>
                <c:pt idx="100">
                  <c:v>0.11</c:v>
                </c:pt>
                <c:pt idx="101">
                  <c:v>8.4000000000000005E-2</c:v>
                </c:pt>
                <c:pt idx="102">
                  <c:v>0.183</c:v>
                </c:pt>
                <c:pt idx="103">
                  <c:v>3.6999999999999998E-2</c:v>
                </c:pt>
                <c:pt idx="104">
                  <c:v>0.22800000000000001</c:v>
                </c:pt>
                <c:pt idx="105">
                  <c:v>-5.2999999999999999E-2</c:v>
                </c:pt>
                <c:pt idx="106">
                  <c:v>-0.10299999999999999</c:v>
                </c:pt>
                <c:pt idx="107">
                  <c:v>-0.159</c:v>
                </c:pt>
                <c:pt idx="108">
                  <c:v>-0.29599999999999999</c:v>
                </c:pt>
                <c:pt idx="109">
                  <c:v>-0.19500000000000001</c:v>
                </c:pt>
                <c:pt idx="110">
                  <c:v>-0.26600000000000001</c:v>
                </c:pt>
                <c:pt idx="111">
                  <c:v>-0.13200000000000001</c:v>
                </c:pt>
                <c:pt idx="112">
                  <c:v>-0.14299999999999999</c:v>
                </c:pt>
                <c:pt idx="113">
                  <c:v>-0.152</c:v>
                </c:pt>
                <c:pt idx="114">
                  <c:v>-6.8000000000000005E-2</c:v>
                </c:pt>
                <c:pt idx="115">
                  <c:v>-0.1</c:v>
                </c:pt>
                <c:pt idx="116">
                  <c:v>2.1000000000000001E-2</c:v>
                </c:pt>
                <c:pt idx="117">
                  <c:v>-3.5999999999999997E-2</c:v>
                </c:pt>
                <c:pt idx="118">
                  <c:v>-6.4000000000000001E-2</c:v>
                </c:pt>
                <c:pt idx="119">
                  <c:v>-4.0000000000000001E-3</c:v>
                </c:pt>
                <c:pt idx="120">
                  <c:v>-8.4000000000000005E-2</c:v>
                </c:pt>
                <c:pt idx="121">
                  <c:v>-0.127</c:v>
                </c:pt>
                <c:pt idx="122">
                  <c:v>0.215</c:v>
                </c:pt>
                <c:pt idx="123">
                  <c:v>4.1000000000000002E-2</c:v>
                </c:pt>
                <c:pt idx="124">
                  <c:v>0.08</c:v>
                </c:pt>
                <c:pt idx="125">
                  <c:v>0.13200000000000001</c:v>
                </c:pt>
                <c:pt idx="126">
                  <c:v>-7.0000000000000001E-3</c:v>
                </c:pt>
                <c:pt idx="127">
                  <c:v>1.4E-2</c:v>
                </c:pt>
                <c:pt idx="128">
                  <c:v>-2.9000000000000001E-2</c:v>
                </c:pt>
                <c:pt idx="129">
                  <c:v>0.123</c:v>
                </c:pt>
                <c:pt idx="130">
                  <c:v>0.33400000000000002</c:v>
                </c:pt>
                <c:pt idx="131">
                  <c:v>0.19600000000000001</c:v>
                </c:pt>
                <c:pt idx="132">
                  <c:v>0.11700000000000001</c:v>
                </c:pt>
                <c:pt idx="133">
                  <c:v>6.9000000000000006E-2</c:v>
                </c:pt>
                <c:pt idx="134">
                  <c:v>0.28399999999999997</c:v>
                </c:pt>
                <c:pt idx="135">
                  <c:v>6.4000000000000001E-2</c:v>
                </c:pt>
                <c:pt idx="136">
                  <c:v>0.16400000000000001</c:v>
                </c:pt>
                <c:pt idx="137">
                  <c:v>0.29599999999999999</c:v>
                </c:pt>
                <c:pt idx="138">
                  <c:v>0.14699999999999999</c:v>
                </c:pt>
                <c:pt idx="139">
                  <c:v>0.16200000000000001</c:v>
                </c:pt>
                <c:pt idx="140">
                  <c:v>1.7999999999999999E-2</c:v>
                </c:pt>
                <c:pt idx="141">
                  <c:v>-5.0999999999999997E-2</c:v>
                </c:pt>
                <c:pt idx="142">
                  <c:v>-0.111</c:v>
                </c:pt>
                <c:pt idx="143">
                  <c:v>-0.19</c:v>
                </c:pt>
                <c:pt idx="144">
                  <c:v>-8.9999999999999993E-3</c:v>
                </c:pt>
                <c:pt idx="145">
                  <c:v>-0.121</c:v>
                </c:pt>
                <c:pt idx="146">
                  <c:v>-4.0000000000000001E-3</c:v>
                </c:pt>
                <c:pt idx="147">
                  <c:v>-0.16200000000000001</c:v>
                </c:pt>
                <c:pt idx="148">
                  <c:v>-0.17199999999999999</c:v>
                </c:pt>
                <c:pt idx="149">
                  <c:v>-0.17299999999999999</c:v>
                </c:pt>
                <c:pt idx="150">
                  <c:v>-0.31900000000000001</c:v>
                </c:pt>
                <c:pt idx="151">
                  <c:v>-0.372</c:v>
                </c:pt>
                <c:pt idx="152">
                  <c:v>-0.31</c:v>
                </c:pt>
                <c:pt idx="153">
                  <c:v>-0.156</c:v>
                </c:pt>
                <c:pt idx="154">
                  <c:v>-0.14699999999999999</c:v>
                </c:pt>
                <c:pt idx="155">
                  <c:v>-0.20599999999999999</c:v>
                </c:pt>
                <c:pt idx="156">
                  <c:v>-0.215</c:v>
                </c:pt>
                <c:pt idx="157">
                  <c:v>-0.16200000000000001</c:v>
                </c:pt>
                <c:pt idx="158">
                  <c:v>-0.28499999999999998</c:v>
                </c:pt>
                <c:pt idx="159">
                  <c:v>-0.20300000000000001</c:v>
                </c:pt>
                <c:pt idx="160">
                  <c:v>-9.7000000000000003E-2</c:v>
                </c:pt>
                <c:pt idx="161">
                  <c:v>-2.5000000000000001E-2</c:v>
                </c:pt>
                <c:pt idx="162">
                  <c:v>-8.9999999999999993E-3</c:v>
                </c:pt>
                <c:pt idx="163">
                  <c:v>-0.14000000000000001</c:v>
                </c:pt>
                <c:pt idx="164">
                  <c:v>-0.27200000000000002</c:v>
                </c:pt>
                <c:pt idx="165">
                  <c:v>-3.5999999999999997E-2</c:v>
                </c:pt>
                <c:pt idx="166">
                  <c:v>-8.5000000000000006E-2</c:v>
                </c:pt>
                <c:pt idx="167">
                  <c:v>0.115</c:v>
                </c:pt>
                <c:pt idx="168">
                  <c:v>8.0000000000000002E-3</c:v>
                </c:pt>
                <c:pt idx="169">
                  <c:v>-6.7000000000000004E-2</c:v>
                </c:pt>
                <c:pt idx="170">
                  <c:v>-3.3000000000000002E-2</c:v>
                </c:pt>
                <c:pt idx="171">
                  <c:v>-8.3000000000000004E-2</c:v>
                </c:pt>
                <c:pt idx="172">
                  <c:v>-1E-3</c:v>
                </c:pt>
                <c:pt idx="173">
                  <c:v>6.9000000000000006E-2</c:v>
                </c:pt>
                <c:pt idx="174">
                  <c:v>8.1000000000000003E-2</c:v>
                </c:pt>
                <c:pt idx="175">
                  <c:v>6.4000000000000001E-2</c:v>
                </c:pt>
                <c:pt idx="176">
                  <c:v>0.114</c:v>
                </c:pt>
                <c:pt idx="177">
                  <c:v>-6.5000000000000002E-2</c:v>
                </c:pt>
                <c:pt idx="178">
                  <c:v>0.128</c:v>
                </c:pt>
                <c:pt idx="179">
                  <c:v>0.122</c:v>
                </c:pt>
                <c:pt idx="180">
                  <c:v>0.17799999999999999</c:v>
                </c:pt>
                <c:pt idx="181">
                  <c:v>0.13300000000000001</c:v>
                </c:pt>
                <c:pt idx="182">
                  <c:v>3.6999999999999998E-2</c:v>
                </c:pt>
                <c:pt idx="183">
                  <c:v>0.248</c:v>
                </c:pt>
                <c:pt idx="184">
                  <c:v>0.13100000000000001</c:v>
                </c:pt>
                <c:pt idx="185">
                  <c:v>0.16400000000000001</c:v>
                </c:pt>
                <c:pt idx="186">
                  <c:v>4.3999999999999997E-2</c:v>
                </c:pt>
                <c:pt idx="187">
                  <c:v>0.28499999999999998</c:v>
                </c:pt>
                <c:pt idx="188">
                  <c:v>0.32400000000000001</c:v>
                </c:pt>
                <c:pt idx="189">
                  <c:v>0.20399999999999999</c:v>
                </c:pt>
                <c:pt idx="190">
                  <c:v>0.20899999999999999</c:v>
                </c:pt>
                <c:pt idx="191">
                  <c:v>-5.2999999999999999E-2</c:v>
                </c:pt>
                <c:pt idx="192">
                  <c:v>-4.1000000000000002E-2</c:v>
                </c:pt>
                <c:pt idx="193">
                  <c:v>0.109</c:v>
                </c:pt>
                <c:pt idx="194">
                  <c:v>0.10199999999999999</c:v>
                </c:pt>
                <c:pt idx="195">
                  <c:v>-8.2000000000000003E-2</c:v>
                </c:pt>
                <c:pt idx="196">
                  <c:v>5.0000000000000001E-3</c:v>
                </c:pt>
                <c:pt idx="197">
                  <c:v>-2.4E-2</c:v>
                </c:pt>
                <c:pt idx="198">
                  <c:v>0.11600000000000001</c:v>
                </c:pt>
                <c:pt idx="199">
                  <c:v>4.7E-2</c:v>
                </c:pt>
                <c:pt idx="200">
                  <c:v>0.182</c:v>
                </c:pt>
                <c:pt idx="201">
                  <c:v>0.125</c:v>
                </c:pt>
                <c:pt idx="202">
                  <c:v>5.3999999999999999E-2</c:v>
                </c:pt>
                <c:pt idx="203">
                  <c:v>-3.4000000000000002E-2</c:v>
                </c:pt>
                <c:pt idx="204">
                  <c:v>-4.2999999999999997E-2</c:v>
                </c:pt>
                <c:pt idx="205">
                  <c:v>5.2999999999999999E-2</c:v>
                </c:pt>
                <c:pt idx="206">
                  <c:v>-3.0000000000000001E-3</c:v>
                </c:pt>
                <c:pt idx="207">
                  <c:v>-6.3E-2</c:v>
                </c:pt>
                <c:pt idx="208">
                  <c:v>2.4E-2</c:v>
                </c:pt>
                <c:pt idx="209">
                  <c:v>1.7000000000000001E-2</c:v>
                </c:pt>
                <c:pt idx="210">
                  <c:v>0.16500000000000001</c:v>
                </c:pt>
                <c:pt idx="211">
                  <c:v>0.20200000000000001</c:v>
                </c:pt>
                <c:pt idx="212">
                  <c:v>0.19</c:v>
                </c:pt>
                <c:pt idx="213">
                  <c:v>0.22</c:v>
                </c:pt>
                <c:pt idx="214">
                  <c:v>0.158</c:v>
                </c:pt>
                <c:pt idx="215">
                  <c:v>0.30199999999999999</c:v>
                </c:pt>
                <c:pt idx="216">
                  <c:v>0.55000000000000004</c:v>
                </c:pt>
                <c:pt idx="217">
                  <c:v>0.73599999999999999</c:v>
                </c:pt>
                <c:pt idx="218">
                  <c:v>0.58499999999999996</c:v>
                </c:pt>
                <c:pt idx="219">
                  <c:v>0.85699999999999998</c:v>
                </c:pt>
                <c:pt idx="220">
                  <c:v>0.66700000000000004</c:v>
                </c:pt>
                <c:pt idx="221">
                  <c:v>0.56699999999999995</c:v>
                </c:pt>
                <c:pt idx="222">
                  <c:v>0.60499999999999998</c:v>
                </c:pt>
                <c:pt idx="223">
                  <c:v>0.57199999999999995</c:v>
                </c:pt>
                <c:pt idx="224">
                  <c:v>0.49399999999999999</c:v>
                </c:pt>
                <c:pt idx="225">
                  <c:v>0.46100000000000002</c:v>
                </c:pt>
                <c:pt idx="226">
                  <c:v>0.19500000000000001</c:v>
                </c:pt>
                <c:pt idx="227">
                  <c:v>0.311</c:v>
                </c:pt>
                <c:pt idx="228">
                  <c:v>0.182</c:v>
                </c:pt>
                <c:pt idx="229">
                  <c:v>0.317</c:v>
                </c:pt>
                <c:pt idx="230">
                  <c:v>-1.2999999999999999E-2</c:v>
                </c:pt>
                <c:pt idx="231">
                  <c:v>0.183</c:v>
                </c:pt>
                <c:pt idx="232">
                  <c:v>0.112</c:v>
                </c:pt>
                <c:pt idx="233">
                  <c:v>-8.3000000000000004E-2</c:v>
                </c:pt>
                <c:pt idx="234">
                  <c:v>9.6000000000000002E-2</c:v>
                </c:pt>
                <c:pt idx="235">
                  <c:v>4.2999999999999997E-2</c:v>
                </c:pt>
                <c:pt idx="236">
                  <c:v>0.153</c:v>
                </c:pt>
                <c:pt idx="237">
                  <c:v>7.8E-2</c:v>
                </c:pt>
                <c:pt idx="238">
                  <c:v>0.06</c:v>
                </c:pt>
                <c:pt idx="239">
                  <c:v>0.127</c:v>
                </c:pt>
                <c:pt idx="240">
                  <c:v>-5.6000000000000001E-2</c:v>
                </c:pt>
                <c:pt idx="241">
                  <c:v>0.115</c:v>
                </c:pt>
                <c:pt idx="242">
                  <c:v>0.14199999999999999</c:v>
                </c:pt>
                <c:pt idx="243">
                  <c:v>0.25900000000000001</c:v>
                </c:pt>
                <c:pt idx="244">
                  <c:v>0.183</c:v>
                </c:pt>
                <c:pt idx="245">
                  <c:v>0.125</c:v>
                </c:pt>
                <c:pt idx="246">
                  <c:v>5.8999999999999997E-2</c:v>
                </c:pt>
                <c:pt idx="247">
                  <c:v>1.0999999999999999E-2</c:v>
                </c:pt>
                <c:pt idx="248">
                  <c:v>0.123</c:v>
                </c:pt>
                <c:pt idx="249">
                  <c:v>0.111</c:v>
                </c:pt>
                <c:pt idx="250">
                  <c:v>2.5999999999999999E-2</c:v>
                </c:pt>
                <c:pt idx="251">
                  <c:v>1.2E-2</c:v>
                </c:pt>
                <c:pt idx="252">
                  <c:v>0.10199999999999999</c:v>
                </c:pt>
                <c:pt idx="253">
                  <c:v>0.126</c:v>
                </c:pt>
                <c:pt idx="254">
                  <c:v>0.18</c:v>
                </c:pt>
                <c:pt idx="255">
                  <c:v>0.35899999999999999</c:v>
                </c:pt>
                <c:pt idx="256">
                  <c:v>0.30399999999999999</c:v>
                </c:pt>
                <c:pt idx="257">
                  <c:v>0.12</c:v>
                </c:pt>
                <c:pt idx="258">
                  <c:v>0.18099999999999999</c:v>
                </c:pt>
                <c:pt idx="259">
                  <c:v>0.436</c:v>
                </c:pt>
                <c:pt idx="260">
                  <c:v>0.20899999999999999</c:v>
                </c:pt>
                <c:pt idx="261">
                  <c:v>0.32900000000000001</c:v>
                </c:pt>
                <c:pt idx="262">
                  <c:v>0.32800000000000001</c:v>
                </c:pt>
                <c:pt idx="263">
                  <c:v>0.28699999999999998</c:v>
                </c:pt>
                <c:pt idx="264">
                  <c:v>0.36</c:v>
                </c:pt>
                <c:pt idx="265">
                  <c:v>0.45200000000000001</c:v>
                </c:pt>
                <c:pt idx="266">
                  <c:v>0.34</c:v>
                </c:pt>
                <c:pt idx="267">
                  <c:v>0.372</c:v>
                </c:pt>
                <c:pt idx="268">
                  <c:v>0.32500000000000001</c:v>
                </c:pt>
                <c:pt idx="269">
                  <c:v>0.39900000000000002</c:v>
                </c:pt>
                <c:pt idx="270">
                  <c:v>0.372</c:v>
                </c:pt>
                <c:pt idx="271">
                  <c:v>0.29499999999999998</c:v>
                </c:pt>
                <c:pt idx="272">
                  <c:v>0.28499999999999998</c:v>
                </c:pt>
                <c:pt idx="273">
                  <c:v>0.114</c:v>
                </c:pt>
                <c:pt idx="274">
                  <c:v>0.26400000000000001</c:v>
                </c:pt>
                <c:pt idx="275">
                  <c:v>0.20300000000000001</c:v>
                </c:pt>
                <c:pt idx="276">
                  <c:v>0.439</c:v>
                </c:pt>
                <c:pt idx="277">
                  <c:v>0.315</c:v>
                </c:pt>
                <c:pt idx="278">
                  <c:v>0.22700000000000001</c:v>
                </c:pt>
                <c:pt idx="279">
                  <c:v>0.28899999999999998</c:v>
                </c:pt>
                <c:pt idx="280">
                  <c:v>0.34100000000000003</c:v>
                </c:pt>
                <c:pt idx="281">
                  <c:v>0.13700000000000001</c:v>
                </c:pt>
                <c:pt idx="282">
                  <c:v>0.27600000000000002</c:v>
                </c:pt>
                <c:pt idx="283">
                  <c:v>0.27100000000000002</c:v>
                </c:pt>
                <c:pt idx="284">
                  <c:v>0.318</c:v>
                </c:pt>
                <c:pt idx="285">
                  <c:v>0.42899999999999999</c:v>
                </c:pt>
                <c:pt idx="286">
                  <c:v>0.35199999999999998</c:v>
                </c:pt>
                <c:pt idx="287">
                  <c:v>0.442</c:v>
                </c:pt>
                <c:pt idx="288">
                  <c:v>0.31</c:v>
                </c:pt>
                <c:pt idx="289">
                  <c:v>0.318</c:v>
                </c:pt>
                <c:pt idx="290">
                  <c:v>0.432</c:v>
                </c:pt>
                <c:pt idx="291">
                  <c:v>0.26200000000000001</c:v>
                </c:pt>
                <c:pt idx="292">
                  <c:v>0.14599999999999999</c:v>
                </c:pt>
                <c:pt idx="293">
                  <c:v>0.09</c:v>
                </c:pt>
                <c:pt idx="294">
                  <c:v>-8.9999999999999993E-3</c:v>
                </c:pt>
                <c:pt idx="295">
                  <c:v>7.3999999999999996E-2</c:v>
                </c:pt>
                <c:pt idx="296">
                  <c:v>0.19800000000000001</c:v>
                </c:pt>
                <c:pt idx="297">
                  <c:v>0.27200000000000002</c:v>
                </c:pt>
                <c:pt idx="298">
                  <c:v>0.20699999999999999</c:v>
                </c:pt>
                <c:pt idx="299">
                  <c:v>0.11600000000000001</c:v>
                </c:pt>
                <c:pt idx="300">
                  <c:v>0.42799999999999999</c:v>
                </c:pt>
                <c:pt idx="301">
                  <c:v>0.33700000000000002</c:v>
                </c:pt>
                <c:pt idx="302">
                  <c:v>0.313</c:v>
                </c:pt>
                <c:pt idx="303">
                  <c:v>0.47299999999999998</c:v>
                </c:pt>
                <c:pt idx="304">
                  <c:v>0.27900000000000003</c:v>
                </c:pt>
                <c:pt idx="305">
                  <c:v>0.252</c:v>
                </c:pt>
                <c:pt idx="306">
                  <c:v>0.35699999999999998</c:v>
                </c:pt>
                <c:pt idx="307">
                  <c:v>0.26</c:v>
                </c:pt>
                <c:pt idx="308">
                  <c:v>0.40100000000000002</c:v>
                </c:pt>
                <c:pt idx="309">
                  <c:v>0.38500000000000001</c:v>
                </c:pt>
                <c:pt idx="310">
                  <c:v>0.32200000000000001</c:v>
                </c:pt>
                <c:pt idx="311">
                  <c:v>0.156</c:v>
                </c:pt>
                <c:pt idx="312">
                  <c:v>0.23200000000000001</c:v>
                </c:pt>
                <c:pt idx="313">
                  <c:v>0.247</c:v>
                </c:pt>
                <c:pt idx="314">
                  <c:v>0.255</c:v>
                </c:pt>
                <c:pt idx="315">
                  <c:v>0.23400000000000001</c:v>
                </c:pt>
                <c:pt idx="316">
                  <c:v>6.9000000000000006E-2</c:v>
                </c:pt>
                <c:pt idx="317">
                  <c:v>0.16400000000000001</c:v>
                </c:pt>
                <c:pt idx="318">
                  <c:v>0.22800000000000001</c:v>
                </c:pt>
                <c:pt idx="319">
                  <c:v>0.23100000000000001</c:v>
                </c:pt>
                <c:pt idx="320">
                  <c:v>0.317</c:v>
                </c:pt>
                <c:pt idx="321">
                  <c:v>0.316</c:v>
                </c:pt>
                <c:pt idx="322">
                  <c:v>0.19400000000000001</c:v>
                </c:pt>
                <c:pt idx="323">
                  <c:v>0.28599999999999998</c:v>
                </c:pt>
                <c:pt idx="324">
                  <c:v>0.54400000000000004</c:v>
                </c:pt>
                <c:pt idx="325">
                  <c:v>0.33200000000000002</c:v>
                </c:pt>
                <c:pt idx="326">
                  <c:v>0.34699999999999998</c:v>
                </c:pt>
                <c:pt idx="327">
                  <c:v>0.28799999999999998</c:v>
                </c:pt>
                <c:pt idx="328">
                  <c:v>0.17499999999999999</c:v>
                </c:pt>
                <c:pt idx="329">
                  <c:v>0.186</c:v>
                </c:pt>
                <c:pt idx="330">
                  <c:v>0.25</c:v>
                </c:pt>
                <c:pt idx="331">
                  <c:v>0.30299999999999999</c:v>
                </c:pt>
                <c:pt idx="332">
                  <c:v>0.23599999999999999</c:v>
                </c:pt>
                <c:pt idx="333">
                  <c:v>0.20200000000000001</c:v>
                </c:pt>
                <c:pt idx="334">
                  <c:v>0.114</c:v>
                </c:pt>
                <c:pt idx="335">
                  <c:v>0.05</c:v>
                </c:pt>
                <c:pt idx="336">
                  <c:v>-0.121</c:v>
                </c:pt>
                <c:pt idx="337">
                  <c:v>-7.2999999999999995E-2</c:v>
                </c:pt>
                <c:pt idx="338">
                  <c:v>2.7E-2</c:v>
                </c:pt>
                <c:pt idx="339">
                  <c:v>1.7999999999999999E-2</c:v>
                </c:pt>
                <c:pt idx="340">
                  <c:v>-0.13500000000000001</c:v>
                </c:pt>
                <c:pt idx="341">
                  <c:v>-3.5000000000000003E-2</c:v>
                </c:pt>
                <c:pt idx="342">
                  <c:v>7.2999999999999995E-2</c:v>
                </c:pt>
                <c:pt idx="343">
                  <c:v>5.8000000000000003E-2</c:v>
                </c:pt>
                <c:pt idx="344">
                  <c:v>0.17399999999999999</c:v>
                </c:pt>
                <c:pt idx="345">
                  <c:v>0.17100000000000001</c:v>
                </c:pt>
                <c:pt idx="346">
                  <c:v>0.20899999999999999</c:v>
                </c:pt>
                <c:pt idx="347">
                  <c:v>0.14099999999999999</c:v>
                </c:pt>
                <c:pt idx="348">
                  <c:v>0.24299999999999999</c:v>
                </c:pt>
                <c:pt idx="349">
                  <c:v>0.183</c:v>
                </c:pt>
                <c:pt idx="350">
                  <c:v>0.14299999999999999</c:v>
                </c:pt>
                <c:pt idx="351">
                  <c:v>0.16200000000000001</c:v>
                </c:pt>
                <c:pt idx="352">
                  <c:v>0.05</c:v>
                </c:pt>
                <c:pt idx="353">
                  <c:v>1.2999999999999999E-2</c:v>
                </c:pt>
                <c:pt idx="354">
                  <c:v>0.32400000000000001</c:v>
                </c:pt>
                <c:pt idx="355">
                  <c:v>0.23499999999999999</c:v>
                </c:pt>
                <c:pt idx="356">
                  <c:v>0.46200000000000002</c:v>
                </c:pt>
                <c:pt idx="357">
                  <c:v>0.29099999999999998</c:v>
                </c:pt>
                <c:pt idx="358">
                  <c:v>0.32100000000000001</c:v>
                </c:pt>
                <c:pt idx="359">
                  <c:v>0.19700000000000001</c:v>
                </c:pt>
                <c:pt idx="360">
                  <c:v>0.58799999999999997</c:v>
                </c:pt>
                <c:pt idx="361">
                  <c:v>0.51400000000000001</c:v>
                </c:pt>
                <c:pt idx="362">
                  <c:v>0.58799999999999997</c:v>
                </c:pt>
                <c:pt idx="363">
                  <c:v>0.496</c:v>
                </c:pt>
                <c:pt idx="364">
                  <c:v>0.52500000000000002</c:v>
                </c:pt>
                <c:pt idx="365">
                  <c:v>0.48899999999999999</c:v>
                </c:pt>
                <c:pt idx="366">
                  <c:v>0.55800000000000005</c:v>
                </c:pt>
                <c:pt idx="367">
                  <c:v>0.54600000000000004</c:v>
                </c:pt>
                <c:pt idx="368">
                  <c:v>0.501</c:v>
                </c:pt>
                <c:pt idx="369">
                  <c:v>0.29399999999999998</c:v>
                </c:pt>
                <c:pt idx="370">
                  <c:v>0.308</c:v>
                </c:pt>
                <c:pt idx="371">
                  <c:v>0.21199999999999999</c:v>
                </c:pt>
                <c:pt idx="372">
                  <c:v>7.4999999999999997E-2</c:v>
                </c:pt>
                <c:pt idx="373">
                  <c:v>4.1000000000000002E-2</c:v>
                </c:pt>
                <c:pt idx="374">
                  <c:v>-3.9E-2</c:v>
                </c:pt>
                <c:pt idx="375">
                  <c:v>9.6000000000000002E-2</c:v>
                </c:pt>
                <c:pt idx="376">
                  <c:v>0.11799999999999999</c:v>
                </c:pt>
                <c:pt idx="377">
                  <c:v>0.29099999999999998</c:v>
                </c:pt>
                <c:pt idx="378">
                  <c:v>0.32100000000000001</c:v>
                </c:pt>
                <c:pt idx="379">
                  <c:v>0.27900000000000003</c:v>
                </c:pt>
                <c:pt idx="380">
                  <c:v>0.27900000000000003</c:v>
                </c:pt>
                <c:pt idx="381">
                  <c:v>0.08</c:v>
                </c:pt>
                <c:pt idx="382">
                  <c:v>2.4E-2</c:v>
                </c:pt>
                <c:pt idx="383">
                  <c:v>0.106</c:v>
                </c:pt>
                <c:pt idx="384">
                  <c:v>-7.0000000000000007E-2</c:v>
                </c:pt>
                <c:pt idx="385">
                  <c:v>-0.13300000000000001</c:v>
                </c:pt>
                <c:pt idx="386">
                  <c:v>6.2E-2</c:v>
                </c:pt>
                <c:pt idx="387">
                  <c:v>0.32300000000000001</c:v>
                </c:pt>
                <c:pt idx="388">
                  <c:v>0.22600000000000001</c:v>
                </c:pt>
                <c:pt idx="389">
                  <c:v>0.33300000000000002</c:v>
                </c:pt>
                <c:pt idx="390">
                  <c:v>0.254</c:v>
                </c:pt>
                <c:pt idx="391">
                  <c:v>0.248</c:v>
                </c:pt>
                <c:pt idx="392">
                  <c:v>0.377</c:v>
                </c:pt>
                <c:pt idx="393">
                  <c:v>0.28999999999999998</c:v>
                </c:pt>
                <c:pt idx="394">
                  <c:v>0.191</c:v>
                </c:pt>
                <c:pt idx="395">
                  <c:v>9.5000000000000001E-2</c:v>
                </c:pt>
                <c:pt idx="396">
                  <c:v>0.435</c:v>
                </c:pt>
                <c:pt idx="397">
                  <c:v>0.186</c:v>
                </c:pt>
                <c:pt idx="398">
                  <c:v>0.19600000000000001</c:v>
                </c:pt>
                <c:pt idx="399">
                  <c:v>0.21199999999999999</c:v>
                </c:pt>
                <c:pt idx="400">
                  <c:v>0.13600000000000001</c:v>
                </c:pt>
                <c:pt idx="401">
                  <c:v>0.28999999999999998</c:v>
                </c:pt>
                <c:pt idx="402">
                  <c:v>0.219</c:v>
                </c:pt>
                <c:pt idx="403">
                  <c:v>0.161</c:v>
                </c:pt>
                <c:pt idx="404">
                  <c:v>0.253</c:v>
                </c:pt>
                <c:pt idx="405">
                  <c:v>0.20499999999999999</c:v>
                </c:pt>
                <c:pt idx="406">
                  <c:v>0.13</c:v>
                </c:pt>
                <c:pt idx="407">
                  <c:v>0.155</c:v>
                </c:pt>
                <c:pt idx="408">
                  <c:v>0.25800000000000001</c:v>
                </c:pt>
                <c:pt idx="409">
                  <c:v>0.157</c:v>
                </c:pt>
                <c:pt idx="410">
                  <c:v>0.20899999999999999</c:v>
                </c:pt>
                <c:pt idx="411">
                  <c:v>0.247</c:v>
                </c:pt>
                <c:pt idx="412">
                  <c:v>0.28499999999999998</c:v>
                </c:pt>
                <c:pt idx="413">
                  <c:v>0.34499999999999997</c:v>
                </c:pt>
                <c:pt idx="414">
                  <c:v>0.34899999999999998</c:v>
                </c:pt>
                <c:pt idx="415">
                  <c:v>0.19</c:v>
                </c:pt>
                <c:pt idx="416">
                  <c:v>0.20599999999999999</c:v>
                </c:pt>
                <c:pt idx="417">
                  <c:v>0.27</c:v>
                </c:pt>
                <c:pt idx="418">
                  <c:v>0.24299999999999999</c:v>
                </c:pt>
                <c:pt idx="419">
                  <c:v>0.28499999999999998</c:v>
                </c:pt>
                <c:pt idx="420">
                  <c:v>0.36699999999999999</c:v>
                </c:pt>
                <c:pt idx="421">
                  <c:v>0.32500000000000001</c:v>
                </c:pt>
                <c:pt idx="422">
                  <c:v>0.252</c:v>
                </c:pt>
                <c:pt idx="423">
                  <c:v>0.17499999999999999</c:v>
                </c:pt>
                <c:pt idx="424">
                  <c:v>0.31</c:v>
                </c:pt>
                <c:pt idx="425">
                  <c:v>0.39200000000000002</c:v>
                </c:pt>
                <c:pt idx="426">
                  <c:v>0.28799999999999998</c:v>
                </c:pt>
                <c:pt idx="427">
                  <c:v>0.39</c:v>
                </c:pt>
                <c:pt idx="428">
                  <c:v>0.373</c:v>
                </c:pt>
                <c:pt idx="429">
                  <c:v>0.44</c:v>
                </c:pt>
              </c:numCache>
            </c:numRef>
          </c:yVal>
        </c:ser>
        <c:axId val="80216448"/>
        <c:axId val="80219520"/>
      </c:scatterChart>
      <c:scatterChart>
        <c:scatterStyle val="lineMarker"/>
        <c:ser>
          <c:idx val="1"/>
          <c:order val="1"/>
          <c:tx>
            <c:strRef>
              <c:f>RSS!$U$17</c:f>
              <c:strCache>
                <c:ptCount val="1"/>
                <c:pt idx="0">
                  <c:v>nat-CO2-deriv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RSS!$U$30:$U$459</c:f>
              <c:numCache>
                <c:formatCode>0.00</c:formatCode>
                <c:ptCount val="430"/>
                <c:pt idx="0">
                  <c:v>2.2840001542127723E-2</c:v>
                </c:pt>
                <c:pt idx="1">
                  <c:v>7.1143700381139222E-2</c:v>
                </c:pt>
                <c:pt idx="2">
                  <c:v>-1.5608189215844762E-2</c:v>
                </c:pt>
                <c:pt idx="3">
                  <c:v>3.4739326993765855E-2</c:v>
                </c:pt>
                <c:pt idx="4">
                  <c:v>6.958525230858216E-2</c:v>
                </c:pt>
                <c:pt idx="5">
                  <c:v>9.2844769417640569E-2</c:v>
                </c:pt>
                <c:pt idx="6">
                  <c:v>-6.9713137658660249E-3</c:v>
                </c:pt>
                <c:pt idx="7">
                  <c:v>1.1325580611358762E-2</c:v>
                </c:pt>
                <c:pt idx="8">
                  <c:v>3.1157525258444306E-2</c:v>
                </c:pt>
                <c:pt idx="9">
                  <c:v>2.7430170276339823E-2</c:v>
                </c:pt>
                <c:pt idx="10">
                  <c:v>-0.11251940472050023</c:v>
                </c:pt>
                <c:pt idx="11">
                  <c:v>-5.2656791600659815E-2</c:v>
                </c:pt>
                <c:pt idx="12">
                  <c:v>0.13162152979624614</c:v>
                </c:pt>
                <c:pt idx="13">
                  <c:v>0.12735730323932037</c:v>
                </c:pt>
                <c:pt idx="14">
                  <c:v>-2.9402658860684598E-2</c:v>
                </c:pt>
                <c:pt idx="15">
                  <c:v>4.1516963016967674E-2</c:v>
                </c:pt>
                <c:pt idx="16">
                  <c:v>-6.1262346298882487E-3</c:v>
                </c:pt>
                <c:pt idx="17">
                  <c:v>-5.0862697338479111E-2</c:v>
                </c:pt>
                <c:pt idx="18">
                  <c:v>-2.8905018399491958E-2</c:v>
                </c:pt>
                <c:pt idx="19">
                  <c:v>-7.4412933113604616E-3</c:v>
                </c:pt>
                <c:pt idx="20">
                  <c:v>-6.4539963528652003E-2</c:v>
                </c:pt>
                <c:pt idx="21">
                  <c:v>-7.05681346343493E-2</c:v>
                </c:pt>
                <c:pt idx="22">
                  <c:v>3.1200163179881911E-4</c:v>
                </c:pt>
                <c:pt idx="23">
                  <c:v>5.3806601347296139E-2</c:v>
                </c:pt>
                <c:pt idx="24">
                  <c:v>-9.5963869037347077E-2</c:v>
                </c:pt>
                <c:pt idx="25">
                  <c:v>-6.4098040532605829E-2</c:v>
                </c:pt>
                <c:pt idx="26">
                  <c:v>-0.10487048856405816</c:v>
                </c:pt>
                <c:pt idx="27">
                  <c:v>-6.6841520555893222E-2</c:v>
                </c:pt>
                <c:pt idx="28">
                  <c:v>-0.13734317180724992</c:v>
                </c:pt>
                <c:pt idx="29">
                  <c:v>-9.1478836855021409E-2</c:v>
                </c:pt>
                <c:pt idx="30">
                  <c:v>-0.1855889670019224</c:v>
                </c:pt>
                <c:pt idx="31">
                  <c:v>-0.11719116504765488</c:v>
                </c:pt>
                <c:pt idx="32">
                  <c:v>-4.4694926684023369E-2</c:v>
                </c:pt>
                <c:pt idx="33">
                  <c:v>-0.13100921787220932</c:v>
                </c:pt>
                <c:pt idx="34">
                  <c:v>-7.3990747395080061E-2</c:v>
                </c:pt>
                <c:pt idx="35">
                  <c:v>9.8420827730120088E-3</c:v>
                </c:pt>
                <c:pt idx="36">
                  <c:v>0.1636921079351954</c:v>
                </c:pt>
                <c:pt idx="37">
                  <c:v>6.1736065807374112E-2</c:v>
                </c:pt>
                <c:pt idx="38">
                  <c:v>0.20658241540859862</c:v>
                </c:pt>
                <c:pt idx="39">
                  <c:v>0.11770023118338739</c:v>
                </c:pt>
                <c:pt idx="40">
                  <c:v>8.4778885719876171E-2</c:v>
                </c:pt>
                <c:pt idx="41">
                  <c:v>-5.3087532423341695E-2</c:v>
                </c:pt>
                <c:pt idx="42">
                  <c:v>0.10981950957429686</c:v>
                </c:pt>
                <c:pt idx="43">
                  <c:v>7.290163821086186E-2</c:v>
                </c:pt>
                <c:pt idx="44">
                  <c:v>1.4385390805206391E-2</c:v>
                </c:pt>
                <c:pt idx="45">
                  <c:v>-1.6307820098077193E-2</c:v>
                </c:pt>
                <c:pt idx="46">
                  <c:v>5.264311344587707E-2</c:v>
                </c:pt>
                <c:pt idx="47">
                  <c:v>-0.14254276880837374</c:v>
                </c:pt>
                <c:pt idx="48">
                  <c:v>-0.16797742160633666</c:v>
                </c:pt>
                <c:pt idx="49">
                  <c:v>-7.7277590779300978E-2</c:v>
                </c:pt>
                <c:pt idx="50">
                  <c:v>-8.300262882357691E-2</c:v>
                </c:pt>
                <c:pt idx="51">
                  <c:v>-0.12603045066200186</c:v>
                </c:pt>
                <c:pt idx="52">
                  <c:v>-3.4435779888889691E-2</c:v>
                </c:pt>
                <c:pt idx="53">
                  <c:v>-0.10682984788051698</c:v>
                </c:pt>
                <c:pt idx="54">
                  <c:v>-9.6208903617224797E-2</c:v>
                </c:pt>
                <c:pt idx="55">
                  <c:v>-7.1897994669478341E-2</c:v>
                </c:pt>
                <c:pt idx="56">
                  <c:v>-0.2582154912452479</c:v>
                </c:pt>
                <c:pt idx="57">
                  <c:v>-4.4007675187236146E-2</c:v>
                </c:pt>
                <c:pt idx="58">
                  <c:v>-0.12524418197751108</c:v>
                </c:pt>
                <c:pt idx="59">
                  <c:v>-0.18309215753708141</c:v>
                </c:pt>
                <c:pt idx="60">
                  <c:v>-9.8288057275458765E-2</c:v>
                </c:pt>
                <c:pt idx="61">
                  <c:v>-0.10943768716009951</c:v>
                </c:pt>
                <c:pt idx="62">
                  <c:v>-0.10722635396275605</c:v>
                </c:pt>
                <c:pt idx="63">
                  <c:v>-0.12970615524724538</c:v>
                </c:pt>
                <c:pt idx="64">
                  <c:v>-0.13031771890604826</c:v>
                </c:pt>
                <c:pt idx="65">
                  <c:v>-0.12915981938412768</c:v>
                </c:pt>
                <c:pt idx="66">
                  <c:v>-0.1390077403390384</c:v>
                </c:pt>
                <c:pt idx="67">
                  <c:v>-3.0172117799302407E-2</c:v>
                </c:pt>
                <c:pt idx="68">
                  <c:v>-2.8323664596586091E-2</c:v>
                </c:pt>
                <c:pt idx="69">
                  <c:v>-8.9395437663667657E-2</c:v>
                </c:pt>
                <c:pt idx="70">
                  <c:v>3.996056142523843E-3</c:v>
                </c:pt>
                <c:pt idx="71">
                  <c:v>9.5807054409057478E-4</c:v>
                </c:pt>
                <c:pt idx="72">
                  <c:v>7.7556056315447361E-2</c:v>
                </c:pt>
                <c:pt idx="73">
                  <c:v>-6.1407715832092931E-2</c:v>
                </c:pt>
                <c:pt idx="74">
                  <c:v>-1.0255898659860438E-2</c:v>
                </c:pt>
                <c:pt idx="75">
                  <c:v>5.9287661320055689E-2</c:v>
                </c:pt>
                <c:pt idx="76">
                  <c:v>2.8600011903945115E-2</c:v>
                </c:pt>
                <c:pt idx="77">
                  <c:v>-1.4252902969229994E-2</c:v>
                </c:pt>
                <c:pt idx="78">
                  <c:v>-4.3053868856981044E-2</c:v>
                </c:pt>
                <c:pt idx="79">
                  <c:v>-2.8162688778462293E-2</c:v>
                </c:pt>
                <c:pt idx="80">
                  <c:v>-3.0406758837421506E-2</c:v>
                </c:pt>
                <c:pt idx="81">
                  <c:v>-7.0704677373548255E-2</c:v>
                </c:pt>
                <c:pt idx="82">
                  <c:v>2.6803905186850267E-2</c:v>
                </c:pt>
                <c:pt idx="83">
                  <c:v>7.5747268751141336E-2</c:v>
                </c:pt>
                <c:pt idx="84">
                  <c:v>0.171195399615377</c:v>
                </c:pt>
                <c:pt idx="85">
                  <c:v>0.17167893653033683</c:v>
                </c:pt>
                <c:pt idx="86">
                  <c:v>-2.144489532655159E-2</c:v>
                </c:pt>
                <c:pt idx="87">
                  <c:v>0.15661680212333051</c:v>
                </c:pt>
                <c:pt idx="88">
                  <c:v>5.0322233022141553E-2</c:v>
                </c:pt>
                <c:pt idx="89">
                  <c:v>0.13513945836947538</c:v>
                </c:pt>
                <c:pt idx="90">
                  <c:v>9.0539461391206708E-2</c:v>
                </c:pt>
                <c:pt idx="91">
                  <c:v>6.5174125050525764E-2</c:v>
                </c:pt>
                <c:pt idx="92">
                  <c:v>5.5940580336939709E-2</c:v>
                </c:pt>
                <c:pt idx="93">
                  <c:v>0.13702979049596919</c:v>
                </c:pt>
                <c:pt idx="94">
                  <c:v>0.14979522648550692</c:v>
                </c:pt>
                <c:pt idx="95">
                  <c:v>0.25284079537362492</c:v>
                </c:pt>
                <c:pt idx="96">
                  <c:v>0.15805625622908204</c:v>
                </c:pt>
                <c:pt idx="97">
                  <c:v>-1.7569142863648642E-2</c:v>
                </c:pt>
                <c:pt idx="98">
                  <c:v>0.13451696126944512</c:v>
                </c:pt>
                <c:pt idx="99">
                  <c:v>5.5624588015551917E-2</c:v>
                </c:pt>
                <c:pt idx="100">
                  <c:v>6.9753937925144713E-2</c:v>
                </c:pt>
                <c:pt idx="101">
                  <c:v>4.9901472487424596E-2</c:v>
                </c:pt>
                <c:pt idx="102">
                  <c:v>0.11242550301952002</c:v>
                </c:pt>
                <c:pt idx="103">
                  <c:v>1.2656486098909561E-2</c:v>
                </c:pt>
                <c:pt idx="104">
                  <c:v>0.13671574684409449</c:v>
                </c:pt>
                <c:pt idx="105">
                  <c:v>-5.1948872345277571E-2</c:v>
                </c:pt>
                <c:pt idx="106">
                  <c:v>-8.105468826192809E-2</c:v>
                </c:pt>
                <c:pt idx="107">
                  <c:v>-0.11285260565799861</c:v>
                </c:pt>
                <c:pt idx="108">
                  <c:v>-0.19565286135984772</c:v>
                </c:pt>
                <c:pt idx="109">
                  <c:v>-0.11983437713414148</c:v>
                </c:pt>
                <c:pt idx="110">
                  <c:v>-0.15989662658404113</c:v>
                </c:pt>
                <c:pt idx="111">
                  <c:v>-6.4744338673248816E-2</c:v>
                </c:pt>
                <c:pt idx="112">
                  <c:v>-6.8696078062715618E-2</c:v>
                </c:pt>
                <c:pt idx="113">
                  <c:v>-7.1365159447445606E-2</c:v>
                </c:pt>
                <c:pt idx="114">
                  <c:v>-1.3387844853961614E-2</c:v>
                </c:pt>
                <c:pt idx="115">
                  <c:v>-3.3728682932270389E-2</c:v>
                </c:pt>
                <c:pt idx="116">
                  <c:v>4.6190232125202672E-2</c:v>
                </c:pt>
                <c:pt idx="117">
                  <c:v>6.6071522220545378E-3</c:v>
                </c:pt>
                <c:pt idx="118">
                  <c:v>-1.2117109288098513E-2</c:v>
                </c:pt>
                <c:pt idx="119">
                  <c:v>2.7123732950307004E-2</c:v>
                </c:pt>
                <c:pt idx="120">
                  <c:v>-2.6404213589966148E-2</c:v>
                </c:pt>
                <c:pt idx="121">
                  <c:v>-5.3200082689151558E-2</c:v>
                </c:pt>
                <c:pt idx="122">
                  <c:v>0.17130391737636963</c:v>
                </c:pt>
                <c:pt idx="123">
                  <c:v>4.9481905461839053E-2</c:v>
                </c:pt>
                <c:pt idx="124">
                  <c:v>7.2272166299464854E-2</c:v>
                </c:pt>
                <c:pt idx="125">
                  <c:v>0.10226253967251607</c:v>
                </c:pt>
                <c:pt idx="126">
                  <c:v>6.8765178540892615E-3</c:v>
                </c:pt>
                <c:pt idx="127">
                  <c:v>2.0277289162556549E-2</c:v>
                </c:pt>
                <c:pt idx="128">
                  <c:v>-8.7281950800215478E-3</c:v>
                </c:pt>
                <c:pt idx="129">
                  <c:v>9.0563957138223836E-2</c:v>
                </c:pt>
                <c:pt idx="130">
                  <c:v>0.22322030048686609</c:v>
                </c:pt>
                <c:pt idx="131">
                  <c:v>0.12243620653184871</c:v>
                </c:pt>
                <c:pt idx="132">
                  <c:v>6.5341834208362634E-2</c:v>
                </c:pt>
                <c:pt idx="133">
                  <c:v>3.1315828918335113E-2</c:v>
                </c:pt>
                <c:pt idx="134">
                  <c:v>0.16973644926771003</c:v>
                </c:pt>
                <c:pt idx="135">
                  <c:v>1.8788518723648749E-2</c:v>
                </c:pt>
                <c:pt idx="136">
                  <c:v>8.3386804820265739E-2</c:v>
                </c:pt>
                <c:pt idx="137">
                  <c:v>0.16538664965503405</c:v>
                </c:pt>
                <c:pt idx="138">
                  <c:v>6.0924953121744549E-2</c:v>
                </c:pt>
                <c:pt idx="139">
                  <c:v>6.8327888312519819E-2</c:v>
                </c:pt>
                <c:pt idx="140">
                  <c:v>-2.8081336614273214E-2</c:v>
                </c:pt>
                <c:pt idx="141">
                  <c:v>-7.0787995854959623E-2</c:v>
                </c:pt>
                <c:pt idx="142">
                  <c:v>-0.10558904143610844</c:v>
                </c:pt>
                <c:pt idx="143">
                  <c:v>-0.15125424205806551</c:v>
                </c:pt>
                <c:pt idx="144">
                  <c:v>-2.5694733373891492E-2</c:v>
                </c:pt>
                <c:pt idx="145">
                  <c:v>-9.6918758717762801E-2</c:v>
                </c:pt>
                <c:pt idx="146">
                  <c:v>-1.600509771159455E-2</c:v>
                </c:pt>
                <c:pt idx="147">
                  <c:v>-0.11774280967414465</c:v>
                </c:pt>
                <c:pt idx="148">
                  <c:v>-0.1182828750472673</c:v>
                </c:pt>
                <c:pt idx="149">
                  <c:v>-0.11321511531170629</c:v>
                </c:pt>
                <c:pt idx="150">
                  <c:v>-0.20256394492888452</c:v>
                </c:pt>
                <c:pt idx="151">
                  <c:v>-0.22713913523098256</c:v>
                </c:pt>
                <c:pt idx="152">
                  <c:v>-0.17609810735923453</c:v>
                </c:pt>
                <c:pt idx="153">
                  <c:v>-6.7860120682215155E-2</c:v>
                </c:pt>
                <c:pt idx="154">
                  <c:v>-5.9356122371123428E-2</c:v>
                </c:pt>
                <c:pt idx="155">
                  <c:v>-9.563716250711686E-2</c:v>
                </c:pt>
                <c:pt idx="156">
                  <c:v>-9.7492664253561748E-2</c:v>
                </c:pt>
                <c:pt idx="157">
                  <c:v>-5.9027019827673007E-2</c:v>
                </c:pt>
                <c:pt idx="158">
                  <c:v>-0.13702862400225668</c:v>
                </c:pt>
                <c:pt idx="159">
                  <c:v>-7.78146924376273E-2</c:v>
                </c:pt>
                <c:pt idx="160">
                  <c:v>-6.041936225658193E-3</c:v>
                </c:pt>
                <c:pt idx="161">
                  <c:v>3.9887199298517688E-2</c:v>
                </c:pt>
                <c:pt idx="162">
                  <c:v>4.7335933956895386E-2</c:v>
                </c:pt>
                <c:pt idx="163">
                  <c:v>-4.1017957290722447E-2</c:v>
                </c:pt>
                <c:pt idx="164">
                  <c:v>-0.12569088998268507</c:v>
                </c:pt>
                <c:pt idx="165">
                  <c:v>3.3098564160526693E-2</c:v>
                </c:pt>
                <c:pt idx="166">
                  <c:v>-1.2686856323173099E-3</c:v>
                </c:pt>
                <c:pt idx="167">
                  <c:v>0.12776928932311638</c:v>
                </c:pt>
                <c:pt idx="168">
                  <c:v>5.1104073276751365E-2</c:v>
                </c:pt>
                <c:pt idx="169">
                  <c:v>-8.0671902788155038E-4</c:v>
                </c:pt>
                <c:pt idx="170">
                  <c:v>2.0606178246379774E-2</c:v>
                </c:pt>
                <c:pt idx="171">
                  <c:v>-1.3448949860044754E-2</c:v>
                </c:pt>
                <c:pt idx="172">
                  <c:v>3.9991608764838198E-2</c:v>
                </c:pt>
                <c:pt idx="173">
                  <c:v>8.2828449660762957E-2</c:v>
                </c:pt>
                <c:pt idx="174">
                  <c:v>8.6054650268912333E-2</c:v>
                </c:pt>
                <c:pt idx="175">
                  <c:v>7.0365707684530418E-2</c:v>
                </c:pt>
                <c:pt idx="176">
                  <c:v>9.8924442419521239E-2</c:v>
                </c:pt>
                <c:pt idx="177">
                  <c:v>-2.2500913567524934E-2</c:v>
                </c:pt>
                <c:pt idx="178">
                  <c:v>0.10390406044467058</c:v>
                </c:pt>
                <c:pt idx="179">
                  <c:v>9.454635970380286E-2</c:v>
                </c:pt>
                <c:pt idx="180">
                  <c:v>0.12618119908506198</c:v>
                </c:pt>
                <c:pt idx="181">
                  <c:v>9.0696177575444778E-2</c:v>
                </c:pt>
                <c:pt idx="182">
                  <c:v>2.3795000014370675E-2</c:v>
                </c:pt>
                <c:pt idx="183">
                  <c:v>0.15990648451881817</c:v>
                </c:pt>
                <c:pt idx="184">
                  <c:v>7.6133961933505676E-2</c:v>
                </c:pt>
                <c:pt idx="185">
                  <c:v>9.3963466611565724E-2</c:v>
                </c:pt>
                <c:pt idx="186">
                  <c:v>1.1695718868955087E-2</c:v>
                </c:pt>
                <c:pt idx="187">
                  <c:v>0.16812672506308929</c:v>
                </c:pt>
                <c:pt idx="188">
                  <c:v>0.18535230980521866</c:v>
                </c:pt>
                <c:pt idx="189">
                  <c:v>9.8689305972656266E-2</c:v>
                </c:pt>
                <c:pt idx="190">
                  <c:v>9.7685490660248286E-2</c:v>
                </c:pt>
                <c:pt idx="191">
                  <c:v>-7.6845349650890432E-2</c:v>
                </c:pt>
                <c:pt idx="192">
                  <c:v>-6.446376622060708E-2</c:v>
                </c:pt>
                <c:pt idx="193">
                  <c:v>3.6846252328674937E-2</c:v>
                </c:pt>
                <c:pt idx="194">
                  <c:v>3.0856651485658602E-2</c:v>
                </c:pt>
                <c:pt idx="195">
                  <c:v>-8.9681653454809426E-2</c:v>
                </c:pt>
                <c:pt idx="196">
                  <c:v>-2.8151934156143359E-2</c:v>
                </c:pt>
                <c:pt idx="197">
                  <c:v>-4.5318539458202238E-2</c:v>
                </c:pt>
                <c:pt idx="198">
                  <c:v>4.8270840681097875E-2</c:v>
                </c:pt>
                <c:pt idx="199">
                  <c:v>1.3410423795096518E-3</c:v>
                </c:pt>
                <c:pt idx="200">
                  <c:v>8.9158676734676715E-2</c:v>
                </c:pt>
                <c:pt idx="201">
                  <c:v>4.7987780827862585E-2</c:v>
                </c:pt>
                <c:pt idx="202">
                  <c:v>-1.7285845368445775E-4</c:v>
                </c:pt>
                <c:pt idx="203">
                  <c:v>-5.7113093255201287E-2</c:v>
                </c:pt>
                <c:pt idx="204">
                  <c:v>-5.9762208219102476E-2</c:v>
                </c:pt>
                <c:pt idx="205">
                  <c:v>5.863551995778973E-3</c:v>
                </c:pt>
                <c:pt idx="206">
                  <c:v>-3.0761023755251839E-2</c:v>
                </c:pt>
                <c:pt idx="207">
                  <c:v>-6.8018317024537242E-2</c:v>
                </c:pt>
                <c:pt idx="208">
                  <c:v>-7.9572819273110804E-3</c:v>
                </c:pt>
                <c:pt idx="209">
                  <c:v>-1.2187009398743906E-2</c:v>
                </c:pt>
                <c:pt idx="210">
                  <c:v>8.4634291780959561E-2</c:v>
                </c:pt>
                <c:pt idx="211">
                  <c:v>0.10449184226810028</c:v>
                </c:pt>
                <c:pt idx="212">
                  <c:v>9.1438707219950052E-2</c:v>
                </c:pt>
                <c:pt idx="213">
                  <c:v>0.10655683576259727</c:v>
                </c:pt>
                <c:pt idx="214">
                  <c:v>6.1211510128461259E-2</c:v>
                </c:pt>
                <c:pt idx="215">
                  <c:v>0.1518883825563706</c:v>
                </c:pt>
                <c:pt idx="216">
                  <c:v>0.30580059841695972</c:v>
                </c:pt>
                <c:pt idx="217">
                  <c:v>0.41186944016108495</c:v>
                </c:pt>
                <c:pt idx="218">
                  <c:v>0.293789254840638</c:v>
                </c:pt>
                <c:pt idx="219">
                  <c:v>0.45689222367758964</c:v>
                </c:pt>
                <c:pt idx="220">
                  <c:v>0.31190185672454485</c:v>
                </c:pt>
                <c:pt idx="221">
                  <c:v>0.23279154947945879</c:v>
                </c:pt>
                <c:pt idx="222">
                  <c:v>0.24762472013960601</c:v>
                </c:pt>
                <c:pt idx="223">
                  <c:v>0.21569769207260614</c:v>
                </c:pt>
                <c:pt idx="224">
                  <c:v>0.15609035459591269</c:v>
                </c:pt>
                <c:pt idx="225">
                  <c:v>0.12892616082813224</c:v>
                </c:pt>
                <c:pt idx="226">
                  <c:v>-4.8241460267025145E-2</c:v>
                </c:pt>
                <c:pt idx="227">
                  <c:v>3.1456647280375664E-2</c:v>
                </c:pt>
                <c:pt idx="228">
                  <c:v>-5.1996357783152154E-2</c:v>
                </c:pt>
                <c:pt idx="229">
                  <c:v>4.0153286100603085E-2</c:v>
                </c:pt>
                <c:pt idx="230">
                  <c:v>-0.17470039649459257</c:v>
                </c:pt>
                <c:pt idx="231">
                  <c:v>-3.7007105787047807E-2</c:v>
                </c:pt>
                <c:pt idx="232">
                  <c:v>-7.9892087282097415E-2</c:v>
                </c:pt>
                <c:pt idx="233">
                  <c:v>-0.20146583635862192</c:v>
                </c:pt>
                <c:pt idx="234">
                  <c:v>-7.3980751159031813E-2</c:v>
                </c:pt>
                <c:pt idx="235">
                  <c:v>-0.10382387400834793</c:v>
                </c:pt>
                <c:pt idx="236">
                  <c:v>-2.6546978296511765E-2</c:v>
                </c:pt>
                <c:pt idx="237">
                  <c:v>-7.3301432288139137E-2</c:v>
                </c:pt>
                <c:pt idx="238">
                  <c:v>-8.0757565570446457E-2</c:v>
                </c:pt>
                <c:pt idx="239">
                  <c:v>-3.2869559404094646E-2</c:v>
                </c:pt>
                <c:pt idx="240">
                  <c:v>-0.14974388931939298</c:v>
                </c:pt>
                <c:pt idx="241">
                  <c:v>-3.0854952425096067E-2</c:v>
                </c:pt>
                <c:pt idx="242">
                  <c:v>-1.1754450643180156E-2</c:v>
                </c:pt>
                <c:pt idx="243">
                  <c:v>6.4978429275565505E-2</c:v>
                </c:pt>
                <c:pt idx="244">
                  <c:v>1.2469120185763618E-2</c:v>
                </c:pt>
                <c:pt idx="245">
                  <c:v>-2.5835523717827387E-2</c:v>
                </c:pt>
                <c:pt idx="246">
                  <c:v>-6.7279574461348593E-2</c:v>
                </c:pt>
                <c:pt idx="247">
                  <c:v>-9.5002421077051716E-2</c:v>
                </c:pt>
                <c:pt idx="248">
                  <c:v>-1.7613810829591577E-2</c:v>
                </c:pt>
                <c:pt idx="249">
                  <c:v>-2.4584233806400631E-2</c:v>
                </c:pt>
                <c:pt idx="250">
                  <c:v>-7.8657122838479379E-2</c:v>
                </c:pt>
                <c:pt idx="251">
                  <c:v>-8.4082684630016905E-2</c:v>
                </c:pt>
                <c:pt idx="252">
                  <c:v>-2.158627008018122E-2</c:v>
                </c:pt>
                <c:pt idx="253">
                  <c:v>-5.1583513231172693E-3</c:v>
                </c:pt>
                <c:pt idx="254">
                  <c:v>2.9777192506027055E-2</c:v>
                </c:pt>
                <c:pt idx="255">
                  <c:v>0.14434012496966209</c:v>
                </c:pt>
                <c:pt idx="256">
                  <c:v>0.10119385300201399</c:v>
                </c:pt>
                <c:pt idx="257">
                  <c:v>-2.363487443230184E-2</c:v>
                </c:pt>
                <c:pt idx="258">
                  <c:v>1.717448708669677E-2</c:v>
                </c:pt>
                <c:pt idx="259">
                  <c:v>0.18196464354101649</c:v>
                </c:pt>
                <c:pt idx="260">
                  <c:v>2.5243138025704985E-2</c:v>
                </c:pt>
                <c:pt idx="261">
                  <c:v>0.10208657578743029</c:v>
                </c:pt>
                <c:pt idx="262">
                  <c:v>9.6493560754762106E-2</c:v>
                </c:pt>
                <c:pt idx="263">
                  <c:v>6.5115239478821016E-2</c:v>
                </c:pt>
                <c:pt idx="264">
                  <c:v>0.1095871934293504</c:v>
                </c:pt>
                <c:pt idx="265">
                  <c:v>0.164222117808279</c:v>
                </c:pt>
                <c:pt idx="266">
                  <c:v>8.3516250182596549E-2</c:v>
                </c:pt>
                <c:pt idx="267">
                  <c:v>0.10066038519056274</c:v>
                </c:pt>
                <c:pt idx="268">
                  <c:v>6.5662501015484528E-2</c:v>
                </c:pt>
                <c:pt idx="269">
                  <c:v>0.11092527836081144</c:v>
                </c:pt>
                <c:pt idx="270">
                  <c:v>8.8485572868216109E-2</c:v>
                </c:pt>
                <c:pt idx="271">
                  <c:v>3.4736019973833569E-2</c:v>
                </c:pt>
                <c:pt idx="272">
                  <c:v>2.7079810425013166E-2</c:v>
                </c:pt>
                <c:pt idx="273">
                  <c:v>-8.4657599514597295E-2</c:v>
                </c:pt>
                <c:pt idx="274">
                  <c:v>1.7708089522382446E-2</c:v>
                </c:pt>
                <c:pt idx="275">
                  <c:v>-2.2382925246011938E-2</c:v>
                </c:pt>
                <c:pt idx="276">
                  <c:v>0.13261953672245652</c:v>
                </c:pt>
                <c:pt idx="277">
                  <c:v>4.5947803247010414E-2</c:v>
                </c:pt>
                <c:pt idx="278">
                  <c:v>-1.3082776204380817E-2</c:v>
                </c:pt>
                <c:pt idx="279">
                  <c:v>2.8441195150896485E-2</c:v>
                </c:pt>
                <c:pt idx="280">
                  <c:v>6.1349347858685059E-2</c:v>
                </c:pt>
                <c:pt idx="281">
                  <c:v>-7.3867980780266476E-2</c:v>
                </c:pt>
                <c:pt idx="282">
                  <c:v>2.0675205809724366E-2</c:v>
                </c:pt>
                <c:pt idx="283">
                  <c:v>1.6848363846639673E-2</c:v>
                </c:pt>
                <c:pt idx="284">
                  <c:v>4.6833996756559186E-2</c:v>
                </c:pt>
                <c:pt idx="285">
                  <c:v>0.11704562418939156</c:v>
                </c:pt>
                <c:pt idx="286">
                  <c:v>6.1625059577009138E-2</c:v>
                </c:pt>
                <c:pt idx="287">
                  <c:v>0.11738956014177469</c:v>
                </c:pt>
                <c:pt idx="288">
                  <c:v>2.6314962439085259E-2</c:v>
                </c:pt>
                <c:pt idx="289">
                  <c:v>3.080524878566248E-2</c:v>
                </c:pt>
                <c:pt idx="290">
                  <c:v>0.10377504521312074</c:v>
                </c:pt>
                <c:pt idx="291">
                  <c:v>-1.1264421646568721E-2</c:v>
                </c:pt>
                <c:pt idx="292">
                  <c:v>-8.5434039601643766E-2</c:v>
                </c:pt>
                <c:pt idx="293">
                  <c:v>-0.11712594961235225</c:v>
                </c:pt>
                <c:pt idx="294">
                  <c:v>-0.17513475732206074</c:v>
                </c:pt>
                <c:pt idx="295">
                  <c:v>-0.11214189000271825</c:v>
                </c:pt>
                <c:pt idx="296">
                  <c:v>-2.5979443457492708E-2</c:v>
                </c:pt>
                <c:pt idx="297">
                  <c:v>2.3443802778438043E-2</c:v>
                </c:pt>
                <c:pt idx="298">
                  <c:v>-1.9938583756477841E-2</c:v>
                </c:pt>
                <c:pt idx="299">
                  <c:v>-7.8190215758429785E-2</c:v>
                </c:pt>
                <c:pt idx="300">
                  <c:v>0.12842004778242333</c:v>
                </c:pt>
                <c:pt idx="301">
                  <c:v>6.2826057371807784E-2</c:v>
                </c:pt>
                <c:pt idx="302">
                  <c:v>4.3989230602004208E-2</c:v>
                </c:pt>
                <c:pt idx="303">
                  <c:v>0.14583685360384213</c:v>
                </c:pt>
                <c:pt idx="304">
                  <c:v>1.2639338915842782E-2</c:v>
                </c:pt>
                <c:pt idx="305">
                  <c:v>-5.4557934329124789E-3</c:v>
                </c:pt>
                <c:pt idx="306">
                  <c:v>6.3257965077371678E-2</c:v>
                </c:pt>
                <c:pt idx="307">
                  <c:v>-2.7173477855468951E-3</c:v>
                </c:pt>
                <c:pt idx="308">
                  <c:v>8.9112425318763164E-2</c:v>
                </c:pt>
                <c:pt idx="309">
                  <c:v>7.4494425583100585E-2</c:v>
                </c:pt>
                <c:pt idx="310">
                  <c:v>3.0127676041338473E-2</c:v>
                </c:pt>
                <c:pt idx="311">
                  <c:v>-7.9055008182687084E-2</c:v>
                </c:pt>
                <c:pt idx="312">
                  <c:v>-2.5411684799114161E-2</c:v>
                </c:pt>
                <c:pt idx="313">
                  <c:v>-1.4167805399237796E-2</c:v>
                </c:pt>
                <c:pt idx="314">
                  <c:v>-8.2245252526471722E-3</c:v>
                </c:pt>
                <c:pt idx="315">
                  <c:v>-2.1294728417250892E-2</c:v>
                </c:pt>
                <c:pt idx="316">
                  <c:v>-0.12729536031857891</c:v>
                </c:pt>
                <c:pt idx="317">
                  <c:v>-5.927444731926524E-2</c:v>
                </c:pt>
                <c:pt idx="318">
                  <c:v>-1.4754892500061576E-2</c:v>
                </c:pt>
                <c:pt idx="319">
                  <c:v>-1.2145423992597113E-2</c:v>
                </c:pt>
                <c:pt idx="320">
                  <c:v>4.4092296804664637E-2</c:v>
                </c:pt>
                <c:pt idx="321">
                  <c:v>4.1143560970876118E-2</c:v>
                </c:pt>
                <c:pt idx="322">
                  <c:v>-4.023712378628664E-2</c:v>
                </c:pt>
                <c:pt idx="323">
                  <c:v>2.1355870481946974E-2</c:v>
                </c:pt>
                <c:pt idx="324">
                  <c:v>0.18784392301545005</c:v>
                </c:pt>
                <c:pt idx="325">
                  <c:v>4.0688057207433952E-2</c:v>
                </c:pt>
                <c:pt idx="326">
                  <c:v>4.835814645874436E-2</c:v>
                </c:pt>
                <c:pt idx="327">
                  <c:v>7.7446074624074514E-3</c:v>
                </c:pt>
                <c:pt idx="328">
                  <c:v>-6.5901708115755811E-2</c:v>
                </c:pt>
                <c:pt idx="329">
                  <c:v>-5.5474095863622404E-2</c:v>
                </c:pt>
                <c:pt idx="330">
                  <c:v>-1.1050766943151888E-2</c:v>
                </c:pt>
                <c:pt idx="331">
                  <c:v>2.3951260524446065E-2</c:v>
                </c:pt>
                <c:pt idx="332">
                  <c:v>-2.0924496521856246E-2</c:v>
                </c:pt>
                <c:pt idx="333">
                  <c:v>-4.1956436320854225E-2</c:v>
                </c:pt>
                <c:pt idx="334">
                  <c:v>-9.7052072795923885E-2</c:v>
                </c:pt>
                <c:pt idx="335">
                  <c:v>-0.13400404286746581</c:v>
                </c:pt>
                <c:pt idx="336">
                  <c:v>-0.23856977378453537</c:v>
                </c:pt>
                <c:pt idx="337">
                  <c:v>-0.19575829649119547</c:v>
                </c:pt>
                <c:pt idx="338">
                  <c:v>-0.12165013062549625</c:v>
                </c:pt>
                <c:pt idx="339">
                  <c:v>-0.12205500622159106</c:v>
                </c:pt>
                <c:pt idx="340">
                  <c:v>-0.21608148010110306</c:v>
                </c:pt>
                <c:pt idx="341">
                  <c:v>-0.14127689634998375</c:v>
                </c:pt>
                <c:pt idx="342">
                  <c:v>-6.5006121710083922E-2</c:v>
                </c:pt>
                <c:pt idx="343">
                  <c:v>-7.2534752505962766E-2</c:v>
                </c:pt>
                <c:pt idx="344">
                  <c:v>5.2598254021411963E-3</c:v>
                </c:pt>
                <c:pt idx="345">
                  <c:v>1.9979203472482079E-3</c:v>
                </c:pt>
                <c:pt idx="346">
                  <c:v>2.5586243490921971E-2</c:v>
                </c:pt>
                <c:pt idx="347">
                  <c:v>-2.0975462436768628E-2</c:v>
                </c:pt>
                <c:pt idx="348">
                  <c:v>4.5450464325342603E-2</c:v>
                </c:pt>
                <c:pt idx="349">
                  <c:v>3.3323860885407976E-3</c:v>
                </c:pt>
                <c:pt idx="350">
                  <c:v>-2.3766978376470023E-2</c:v>
                </c:pt>
                <c:pt idx="351">
                  <c:v>-1.0993778776309035E-2</c:v>
                </c:pt>
                <c:pt idx="352">
                  <c:v>-8.3959540484247933E-2</c:v>
                </c:pt>
                <c:pt idx="353">
                  <c:v>-0.10469162394238142</c:v>
                </c:pt>
                <c:pt idx="354">
                  <c:v>0.10181673993080119</c:v>
                </c:pt>
                <c:pt idx="355">
                  <c:v>3.8090938204358819E-2</c:v>
                </c:pt>
                <c:pt idx="356">
                  <c:v>0.18282135883199913</c:v>
                </c:pt>
                <c:pt idx="357">
                  <c:v>6.1972279268960977E-2</c:v>
                </c:pt>
                <c:pt idx="358">
                  <c:v>7.7921056028380273E-2</c:v>
                </c:pt>
                <c:pt idx="359">
                  <c:v>-7.0604481049534405E-3</c:v>
                </c:pt>
                <c:pt idx="360">
                  <c:v>0.24702615182134458</c:v>
                </c:pt>
                <c:pt idx="361">
                  <c:v>0.18633916704892406</c:v>
                </c:pt>
                <c:pt idx="362">
                  <c:v>0.22490710430991201</c:v>
                </c:pt>
                <c:pt idx="363">
                  <c:v>0.15401596131602546</c:v>
                </c:pt>
                <c:pt idx="364">
                  <c:v>0.16545690635016208</c:v>
                </c:pt>
                <c:pt idx="365">
                  <c:v>0.13406019554578763</c:v>
                </c:pt>
                <c:pt idx="366">
                  <c:v>0.1727194067314366</c:v>
                </c:pt>
                <c:pt idx="367">
                  <c:v>0.15690991443998015</c:v>
                </c:pt>
                <c:pt idx="368">
                  <c:v>0.12041146282313984</c:v>
                </c:pt>
                <c:pt idx="369">
                  <c:v>-1.9272495849806288E-2</c:v>
                </c:pt>
                <c:pt idx="370">
                  <c:v>-8.3542051948712979E-3</c:v>
                </c:pt>
                <c:pt idx="371">
                  <c:v>-6.9666725271781763E-2</c:v>
                </c:pt>
                <c:pt idx="372">
                  <c:v>-0.1544635572512012</c:v>
                </c:pt>
                <c:pt idx="373">
                  <c:v>-0.16822254360043298</c:v>
                </c:pt>
                <c:pt idx="374">
                  <c:v>-0.21150889234509074</c:v>
                </c:pt>
                <c:pt idx="375">
                  <c:v>-0.11297633407840048</c:v>
                </c:pt>
                <c:pt idx="376">
                  <c:v>-9.2979076803288999E-2</c:v>
                </c:pt>
                <c:pt idx="377">
                  <c:v>2.3866142303205377E-2</c:v>
                </c:pt>
                <c:pt idx="378">
                  <c:v>4.2047447762453276E-2</c:v>
                </c:pt>
                <c:pt idx="379">
                  <c:v>1.256276775172104E-2</c:v>
                </c:pt>
                <c:pt idx="380">
                  <c:v>1.1718854752502441E-2</c:v>
                </c:pt>
                <c:pt idx="381">
                  <c:v>-0.11821402244291492</c:v>
                </c:pt>
                <c:pt idx="382">
                  <c:v>-0.14875958771493347</c:v>
                </c:pt>
                <c:pt idx="383">
                  <c:v>-8.8383165010962786E-2</c:v>
                </c:pt>
                <c:pt idx="384">
                  <c:v>-0.19861608554688348</c:v>
                </c:pt>
                <c:pt idx="385">
                  <c:v>-0.23001087541898513</c:v>
                </c:pt>
                <c:pt idx="386">
                  <c:v>-9.2531622865019494E-2</c:v>
                </c:pt>
                <c:pt idx="387">
                  <c:v>8.0948578609309804E-2</c:v>
                </c:pt>
                <c:pt idx="388">
                  <c:v>1.3135526052122639E-2</c:v>
                </c:pt>
                <c:pt idx="389">
                  <c:v>8.1193171083658408E-2</c:v>
                </c:pt>
                <c:pt idx="390">
                  <c:v>2.5205251096907182E-2</c:v>
                </c:pt>
                <c:pt idx="391">
                  <c:v>1.9530120499877894E-2</c:v>
                </c:pt>
                <c:pt idx="392">
                  <c:v>0.1017386329715093</c:v>
                </c:pt>
                <c:pt idx="393">
                  <c:v>3.9701959054161622E-2</c:v>
                </c:pt>
                <c:pt idx="394">
                  <c:v>-2.6936345072186237E-2</c:v>
                </c:pt>
                <c:pt idx="395">
                  <c:v>-8.8411240470641209E-2</c:v>
                </c:pt>
                <c:pt idx="396">
                  <c:v>0.13658696467340481</c:v>
                </c:pt>
                <c:pt idx="397">
                  <c:v>-3.237399096333405E-2</c:v>
                </c:pt>
                <c:pt idx="398">
                  <c:v>-2.4660740972239699E-2</c:v>
                </c:pt>
                <c:pt idx="399">
                  <c:v>-1.3303272313209611E-2</c:v>
                </c:pt>
                <c:pt idx="400">
                  <c:v>-6.2301227124475618E-2</c:v>
                </c:pt>
                <c:pt idx="401">
                  <c:v>4.0419359865811126E-2</c:v>
                </c:pt>
                <c:pt idx="402">
                  <c:v>-8.0564209971221244E-3</c:v>
                </c:pt>
                <c:pt idx="403">
                  <c:v>-4.562640269711183E-2</c:v>
                </c:pt>
                <c:pt idx="404">
                  <c:v>1.5981026061003371E-2</c:v>
                </c:pt>
                <c:pt idx="405">
                  <c:v>-1.631953105846385E-2</c:v>
                </c:pt>
                <c:pt idx="406">
                  <c:v>-6.4530782613535523E-2</c:v>
                </c:pt>
                <c:pt idx="407">
                  <c:v>-4.552663848807393E-2</c:v>
                </c:pt>
                <c:pt idx="408">
                  <c:v>2.3312660053874217E-2</c:v>
                </c:pt>
                <c:pt idx="409">
                  <c:v>-4.3849036857308794E-2</c:v>
                </c:pt>
                <c:pt idx="410">
                  <c:v>-8.3774920902055603E-3</c:v>
                </c:pt>
                <c:pt idx="411">
                  <c:v>1.6356041269393932E-2</c:v>
                </c:pt>
                <c:pt idx="412">
                  <c:v>3.9860460495934051E-2</c:v>
                </c:pt>
                <c:pt idx="413">
                  <c:v>7.6362171994589043E-2</c:v>
                </c:pt>
                <c:pt idx="414">
                  <c:v>7.4860317861404221E-2</c:v>
                </c:pt>
                <c:pt idx="415">
                  <c:v>-3.2395061728863313E-2</c:v>
                </c:pt>
                <c:pt idx="416">
                  <c:v>-2.0688525948790344E-2</c:v>
                </c:pt>
                <c:pt idx="417">
                  <c:v>2.1746178548447619E-2</c:v>
                </c:pt>
                <c:pt idx="418">
                  <c:v>2.925644754246939E-3</c:v>
                </c:pt>
                <c:pt idx="419">
                  <c:v>2.9743469139000604E-2</c:v>
                </c:pt>
                <c:pt idx="420">
                  <c:v>8.1371007531245917E-2</c:v>
                </c:pt>
                <c:pt idx="421">
                  <c:v>4.9888733386135302E-2</c:v>
                </c:pt>
                <c:pt idx="422">
                  <c:v>-2.4533731093191215E-4</c:v>
                </c:pt>
                <c:pt idx="423">
                  <c:v>-5.0286498892564653E-2</c:v>
                </c:pt>
                <c:pt idx="424">
                  <c:v>3.9896569931559205E-2</c:v>
                </c:pt>
                <c:pt idx="425">
                  <c:v>9.0950744061047958E-2</c:v>
                </c:pt>
                <c:pt idx="426">
                  <c:v>1.8801079398947478E-2</c:v>
                </c:pt>
                <c:pt idx="427">
                  <c:v>8.4160395013451725E-2</c:v>
                </c:pt>
                <c:pt idx="428">
                  <c:v>6.8804826253338933E-2</c:v>
                </c:pt>
                <c:pt idx="429">
                  <c:v>0.10900846278086739</c:v>
                </c:pt>
              </c:numCache>
            </c:numRef>
          </c:yVal>
        </c:ser>
        <c:ser>
          <c:idx val="2"/>
          <c:order val="2"/>
          <c:tx>
            <c:strRef>
              <c:f>RSS!$AA$17</c:f>
              <c:strCache>
                <c:ptCount val="1"/>
                <c:pt idx="0">
                  <c:v>dCO2/dt(obs)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B050"/>
                </a:solidFill>
              </a:ln>
            </c:spPr>
            <c:trendlineType val="linear"/>
          </c:trendline>
          <c:xVal>
            <c:numRef>
              <c:f>RSS!$Z$23:$Z$423</c:f>
              <c:numCache>
                <c:formatCode>0.00</c:formatCode>
                <c:ptCount val="401"/>
                <c:pt idx="0">
                  <c:v>1980.04</c:v>
                </c:pt>
                <c:pt idx="1">
                  <c:v>1980.12</c:v>
                </c:pt>
                <c:pt idx="2">
                  <c:v>1980.21</c:v>
                </c:pt>
                <c:pt idx="3">
                  <c:v>1980.29</c:v>
                </c:pt>
                <c:pt idx="4">
                  <c:v>1980.37</c:v>
                </c:pt>
                <c:pt idx="5">
                  <c:v>1980.46</c:v>
                </c:pt>
                <c:pt idx="6">
                  <c:v>1980.54</c:v>
                </c:pt>
                <c:pt idx="7">
                  <c:v>1980.62</c:v>
                </c:pt>
                <c:pt idx="8">
                  <c:v>1980.71</c:v>
                </c:pt>
                <c:pt idx="9">
                  <c:v>1980.79</c:v>
                </c:pt>
                <c:pt idx="10">
                  <c:v>1980.87</c:v>
                </c:pt>
                <c:pt idx="11">
                  <c:v>1980.96</c:v>
                </c:pt>
                <c:pt idx="12">
                  <c:v>1981.04</c:v>
                </c:pt>
                <c:pt idx="13">
                  <c:v>1981.12</c:v>
                </c:pt>
                <c:pt idx="14">
                  <c:v>1981.21</c:v>
                </c:pt>
                <c:pt idx="15">
                  <c:v>1981.29</c:v>
                </c:pt>
                <c:pt idx="16">
                  <c:v>1981.37</c:v>
                </c:pt>
                <c:pt idx="17">
                  <c:v>1981.46</c:v>
                </c:pt>
                <c:pt idx="18">
                  <c:v>1981.54</c:v>
                </c:pt>
                <c:pt idx="19">
                  <c:v>1981.62</c:v>
                </c:pt>
                <c:pt idx="20">
                  <c:v>1981.71</c:v>
                </c:pt>
                <c:pt idx="21">
                  <c:v>1981.79</c:v>
                </c:pt>
                <c:pt idx="22">
                  <c:v>1981.87</c:v>
                </c:pt>
                <c:pt idx="23">
                  <c:v>1981.96</c:v>
                </c:pt>
                <c:pt idx="24">
                  <c:v>1982.04</c:v>
                </c:pt>
                <c:pt idx="25">
                  <c:v>1982.12</c:v>
                </c:pt>
                <c:pt idx="26">
                  <c:v>1982.21</c:v>
                </c:pt>
                <c:pt idx="27">
                  <c:v>1982.29</c:v>
                </c:pt>
                <c:pt idx="28">
                  <c:v>1982.37</c:v>
                </c:pt>
                <c:pt idx="29">
                  <c:v>1982.46</c:v>
                </c:pt>
                <c:pt idx="30">
                  <c:v>1982.54</c:v>
                </c:pt>
                <c:pt idx="31">
                  <c:v>1982.62</c:v>
                </c:pt>
                <c:pt idx="32">
                  <c:v>1982.71</c:v>
                </c:pt>
                <c:pt idx="33">
                  <c:v>1982.79</c:v>
                </c:pt>
                <c:pt idx="34">
                  <c:v>1982.87</c:v>
                </c:pt>
                <c:pt idx="35">
                  <c:v>1982.96</c:v>
                </c:pt>
                <c:pt idx="36">
                  <c:v>1983.04</c:v>
                </c:pt>
                <c:pt idx="37">
                  <c:v>1983.12</c:v>
                </c:pt>
                <c:pt idx="38">
                  <c:v>1983.21</c:v>
                </c:pt>
                <c:pt idx="39">
                  <c:v>1983.29</c:v>
                </c:pt>
                <c:pt idx="40">
                  <c:v>1983.37</c:v>
                </c:pt>
                <c:pt idx="41">
                  <c:v>1983.46</c:v>
                </c:pt>
                <c:pt idx="42">
                  <c:v>1983.54</c:v>
                </c:pt>
                <c:pt idx="43">
                  <c:v>1983.62</c:v>
                </c:pt>
                <c:pt idx="44">
                  <c:v>1983.71</c:v>
                </c:pt>
                <c:pt idx="45">
                  <c:v>1983.79</c:v>
                </c:pt>
                <c:pt idx="46">
                  <c:v>1983.87</c:v>
                </c:pt>
                <c:pt idx="47">
                  <c:v>1983.96</c:v>
                </c:pt>
                <c:pt idx="48">
                  <c:v>1984.04</c:v>
                </c:pt>
                <c:pt idx="49">
                  <c:v>1984.12</c:v>
                </c:pt>
                <c:pt idx="50">
                  <c:v>1984.21</c:v>
                </c:pt>
                <c:pt idx="51">
                  <c:v>1984.29</c:v>
                </c:pt>
                <c:pt idx="52">
                  <c:v>1984.37</c:v>
                </c:pt>
                <c:pt idx="53">
                  <c:v>1984.46</c:v>
                </c:pt>
                <c:pt idx="54">
                  <c:v>1984.54</c:v>
                </c:pt>
                <c:pt idx="55">
                  <c:v>1984.62</c:v>
                </c:pt>
                <c:pt idx="56">
                  <c:v>1984.71</c:v>
                </c:pt>
                <c:pt idx="57">
                  <c:v>1984.79</c:v>
                </c:pt>
                <c:pt idx="58">
                  <c:v>1984.87</c:v>
                </c:pt>
                <c:pt idx="59">
                  <c:v>1984.96</c:v>
                </c:pt>
                <c:pt idx="60">
                  <c:v>1985.04</c:v>
                </c:pt>
                <c:pt idx="61">
                  <c:v>1985.12</c:v>
                </c:pt>
                <c:pt idx="62">
                  <c:v>1985.21</c:v>
                </c:pt>
                <c:pt idx="63">
                  <c:v>1985.29</c:v>
                </c:pt>
                <c:pt idx="64">
                  <c:v>1985.37</c:v>
                </c:pt>
                <c:pt idx="65">
                  <c:v>1985.46</c:v>
                </c:pt>
                <c:pt idx="66">
                  <c:v>1985.54</c:v>
                </c:pt>
                <c:pt idx="67">
                  <c:v>1985.62</c:v>
                </c:pt>
                <c:pt idx="68">
                  <c:v>1985.71</c:v>
                </c:pt>
                <c:pt idx="69">
                  <c:v>1985.79</c:v>
                </c:pt>
                <c:pt idx="70">
                  <c:v>1985.87</c:v>
                </c:pt>
                <c:pt idx="71">
                  <c:v>1985.96</c:v>
                </c:pt>
                <c:pt idx="72">
                  <c:v>1986.04</c:v>
                </c:pt>
                <c:pt idx="73">
                  <c:v>1986.12</c:v>
                </c:pt>
                <c:pt idx="74">
                  <c:v>1986.21</c:v>
                </c:pt>
                <c:pt idx="75">
                  <c:v>1986.29</c:v>
                </c:pt>
                <c:pt idx="76">
                  <c:v>1986.37</c:v>
                </c:pt>
                <c:pt idx="77">
                  <c:v>1986.46</c:v>
                </c:pt>
                <c:pt idx="78">
                  <c:v>1986.54</c:v>
                </c:pt>
                <c:pt idx="79">
                  <c:v>1986.62</c:v>
                </c:pt>
                <c:pt idx="80">
                  <c:v>1986.71</c:v>
                </c:pt>
                <c:pt idx="81">
                  <c:v>1986.79</c:v>
                </c:pt>
                <c:pt idx="82">
                  <c:v>1986.87</c:v>
                </c:pt>
                <c:pt idx="83">
                  <c:v>1986.96</c:v>
                </c:pt>
                <c:pt idx="84">
                  <c:v>1987.04</c:v>
                </c:pt>
                <c:pt idx="85">
                  <c:v>1987.12</c:v>
                </c:pt>
                <c:pt idx="86">
                  <c:v>1987.21</c:v>
                </c:pt>
                <c:pt idx="87">
                  <c:v>1987.29</c:v>
                </c:pt>
                <c:pt idx="88">
                  <c:v>1987.37</c:v>
                </c:pt>
                <c:pt idx="89">
                  <c:v>1987.46</c:v>
                </c:pt>
                <c:pt idx="90">
                  <c:v>1987.54</c:v>
                </c:pt>
                <c:pt idx="91">
                  <c:v>1987.62</c:v>
                </c:pt>
                <c:pt idx="92">
                  <c:v>1987.71</c:v>
                </c:pt>
                <c:pt idx="93">
                  <c:v>1987.79</c:v>
                </c:pt>
                <c:pt idx="94">
                  <c:v>1987.87</c:v>
                </c:pt>
                <c:pt idx="95">
                  <c:v>1987.96</c:v>
                </c:pt>
                <c:pt idx="96">
                  <c:v>1988.04</c:v>
                </c:pt>
                <c:pt idx="97">
                  <c:v>1988.12</c:v>
                </c:pt>
                <c:pt idx="98">
                  <c:v>1988.21</c:v>
                </c:pt>
                <c:pt idx="99">
                  <c:v>1988.29</c:v>
                </c:pt>
                <c:pt idx="100">
                  <c:v>1988.37</c:v>
                </c:pt>
                <c:pt idx="101">
                  <c:v>1988.46</c:v>
                </c:pt>
                <c:pt idx="102">
                  <c:v>1988.54</c:v>
                </c:pt>
                <c:pt idx="103">
                  <c:v>1988.62</c:v>
                </c:pt>
                <c:pt idx="104">
                  <c:v>1988.71</c:v>
                </c:pt>
                <c:pt idx="105">
                  <c:v>1988.79</c:v>
                </c:pt>
                <c:pt idx="106">
                  <c:v>1988.87</c:v>
                </c:pt>
                <c:pt idx="107">
                  <c:v>1988.96</c:v>
                </c:pt>
                <c:pt idx="108">
                  <c:v>1989.04</c:v>
                </c:pt>
                <c:pt idx="109">
                  <c:v>1989.12</c:v>
                </c:pt>
                <c:pt idx="110">
                  <c:v>1989.21</c:v>
                </c:pt>
                <c:pt idx="111">
                  <c:v>1989.29</c:v>
                </c:pt>
                <c:pt idx="112">
                  <c:v>1989.37</c:v>
                </c:pt>
                <c:pt idx="113">
                  <c:v>1989.46</c:v>
                </c:pt>
                <c:pt idx="114">
                  <c:v>1989.54</c:v>
                </c:pt>
                <c:pt idx="115">
                  <c:v>1989.62</c:v>
                </c:pt>
                <c:pt idx="116">
                  <c:v>1989.71</c:v>
                </c:pt>
                <c:pt idx="117">
                  <c:v>1989.79</c:v>
                </c:pt>
                <c:pt idx="118">
                  <c:v>1989.87</c:v>
                </c:pt>
                <c:pt idx="119">
                  <c:v>1989.96</c:v>
                </c:pt>
                <c:pt idx="120">
                  <c:v>1990.04</c:v>
                </c:pt>
                <c:pt idx="121">
                  <c:v>1990.12</c:v>
                </c:pt>
                <c:pt idx="122">
                  <c:v>1990.21</c:v>
                </c:pt>
                <c:pt idx="123">
                  <c:v>1990.29</c:v>
                </c:pt>
                <c:pt idx="124">
                  <c:v>1990.37</c:v>
                </c:pt>
                <c:pt idx="125">
                  <c:v>1990.46</c:v>
                </c:pt>
                <c:pt idx="126">
                  <c:v>1990.54</c:v>
                </c:pt>
                <c:pt idx="127">
                  <c:v>1990.62</c:v>
                </c:pt>
                <c:pt idx="128">
                  <c:v>1990.71</c:v>
                </c:pt>
                <c:pt idx="129">
                  <c:v>1990.79</c:v>
                </c:pt>
                <c:pt idx="130">
                  <c:v>1990.87</c:v>
                </c:pt>
                <c:pt idx="131">
                  <c:v>1990.96</c:v>
                </c:pt>
                <c:pt idx="132">
                  <c:v>1991.04</c:v>
                </c:pt>
                <c:pt idx="133">
                  <c:v>1991.12</c:v>
                </c:pt>
                <c:pt idx="134">
                  <c:v>1991.21</c:v>
                </c:pt>
                <c:pt idx="135">
                  <c:v>1991.29</c:v>
                </c:pt>
                <c:pt idx="136">
                  <c:v>1991.37</c:v>
                </c:pt>
                <c:pt idx="137">
                  <c:v>1991.46</c:v>
                </c:pt>
                <c:pt idx="138">
                  <c:v>1991.54</c:v>
                </c:pt>
                <c:pt idx="139">
                  <c:v>1991.62</c:v>
                </c:pt>
                <c:pt idx="140">
                  <c:v>1991.71</c:v>
                </c:pt>
                <c:pt idx="141">
                  <c:v>1991.79</c:v>
                </c:pt>
                <c:pt idx="142">
                  <c:v>1991.87</c:v>
                </c:pt>
                <c:pt idx="143">
                  <c:v>1991.96</c:v>
                </c:pt>
                <c:pt idx="144">
                  <c:v>1992.04</c:v>
                </c:pt>
                <c:pt idx="145">
                  <c:v>1992.12</c:v>
                </c:pt>
                <c:pt idx="146">
                  <c:v>1992.21</c:v>
                </c:pt>
                <c:pt idx="147">
                  <c:v>1992.29</c:v>
                </c:pt>
                <c:pt idx="148">
                  <c:v>1992.37</c:v>
                </c:pt>
                <c:pt idx="149">
                  <c:v>1992.46</c:v>
                </c:pt>
                <c:pt idx="150">
                  <c:v>1992.54</c:v>
                </c:pt>
                <c:pt idx="151">
                  <c:v>1992.62</c:v>
                </c:pt>
                <c:pt idx="152">
                  <c:v>1992.71</c:v>
                </c:pt>
                <c:pt idx="153">
                  <c:v>1992.79</c:v>
                </c:pt>
                <c:pt idx="154">
                  <c:v>1992.87</c:v>
                </c:pt>
                <c:pt idx="155">
                  <c:v>1992.96</c:v>
                </c:pt>
                <c:pt idx="156">
                  <c:v>1993.04</c:v>
                </c:pt>
                <c:pt idx="157">
                  <c:v>1993.12</c:v>
                </c:pt>
                <c:pt idx="158">
                  <c:v>1993.21</c:v>
                </c:pt>
                <c:pt idx="159">
                  <c:v>1993.29</c:v>
                </c:pt>
                <c:pt idx="160">
                  <c:v>1993.37</c:v>
                </c:pt>
                <c:pt idx="161">
                  <c:v>1993.46</c:v>
                </c:pt>
                <c:pt idx="162">
                  <c:v>1993.54</c:v>
                </c:pt>
                <c:pt idx="163">
                  <c:v>1993.62</c:v>
                </c:pt>
                <c:pt idx="164">
                  <c:v>1993.71</c:v>
                </c:pt>
                <c:pt idx="165">
                  <c:v>1993.79</c:v>
                </c:pt>
                <c:pt idx="166">
                  <c:v>1993.87</c:v>
                </c:pt>
                <c:pt idx="167">
                  <c:v>1993.96</c:v>
                </c:pt>
                <c:pt idx="168">
                  <c:v>1994.04</c:v>
                </c:pt>
                <c:pt idx="169">
                  <c:v>1994.12</c:v>
                </c:pt>
                <c:pt idx="170">
                  <c:v>1994.21</c:v>
                </c:pt>
                <c:pt idx="171">
                  <c:v>1994.29</c:v>
                </c:pt>
                <c:pt idx="172">
                  <c:v>1994.37</c:v>
                </c:pt>
                <c:pt idx="173">
                  <c:v>1994.46</c:v>
                </c:pt>
                <c:pt idx="174">
                  <c:v>1994.54</c:v>
                </c:pt>
                <c:pt idx="175">
                  <c:v>1994.62</c:v>
                </c:pt>
                <c:pt idx="176">
                  <c:v>1994.71</c:v>
                </c:pt>
                <c:pt idx="177">
                  <c:v>1994.79</c:v>
                </c:pt>
                <c:pt idx="178">
                  <c:v>1994.87</c:v>
                </c:pt>
                <c:pt idx="179">
                  <c:v>1994.96</c:v>
                </c:pt>
                <c:pt idx="180">
                  <c:v>1995.04</c:v>
                </c:pt>
                <c:pt idx="181">
                  <c:v>1995.12</c:v>
                </c:pt>
                <c:pt idx="182">
                  <c:v>1995.21</c:v>
                </c:pt>
                <c:pt idx="183">
                  <c:v>1995.29</c:v>
                </c:pt>
                <c:pt idx="184">
                  <c:v>1995.37</c:v>
                </c:pt>
                <c:pt idx="185">
                  <c:v>1995.46</c:v>
                </c:pt>
                <c:pt idx="186">
                  <c:v>1995.54</c:v>
                </c:pt>
                <c:pt idx="187">
                  <c:v>1995.62</c:v>
                </c:pt>
                <c:pt idx="188">
                  <c:v>1995.71</c:v>
                </c:pt>
                <c:pt idx="189">
                  <c:v>1995.79</c:v>
                </c:pt>
                <c:pt idx="190">
                  <c:v>1995.87</c:v>
                </c:pt>
                <c:pt idx="191">
                  <c:v>1995.96</c:v>
                </c:pt>
                <c:pt idx="192">
                  <c:v>1996.04</c:v>
                </c:pt>
                <c:pt idx="193">
                  <c:v>1996.12</c:v>
                </c:pt>
                <c:pt idx="194">
                  <c:v>1996.21</c:v>
                </c:pt>
                <c:pt idx="195">
                  <c:v>1996.29</c:v>
                </c:pt>
                <c:pt idx="196">
                  <c:v>1996.37</c:v>
                </c:pt>
                <c:pt idx="197">
                  <c:v>1996.46</c:v>
                </c:pt>
                <c:pt idx="198">
                  <c:v>1996.54</c:v>
                </c:pt>
                <c:pt idx="199">
                  <c:v>1996.62</c:v>
                </c:pt>
                <c:pt idx="200">
                  <c:v>1996.71</c:v>
                </c:pt>
                <c:pt idx="201">
                  <c:v>1996.79</c:v>
                </c:pt>
                <c:pt idx="202">
                  <c:v>1996.87</c:v>
                </c:pt>
                <c:pt idx="203">
                  <c:v>1996.96</c:v>
                </c:pt>
                <c:pt idx="204">
                  <c:v>1997.04</c:v>
                </c:pt>
                <c:pt idx="205">
                  <c:v>1997.12</c:v>
                </c:pt>
                <c:pt idx="206">
                  <c:v>1997.21</c:v>
                </c:pt>
                <c:pt idx="207">
                  <c:v>1997.29</c:v>
                </c:pt>
                <c:pt idx="208">
                  <c:v>1997.37</c:v>
                </c:pt>
                <c:pt idx="209">
                  <c:v>1997.46</c:v>
                </c:pt>
                <c:pt idx="210">
                  <c:v>1997.54</c:v>
                </c:pt>
                <c:pt idx="211">
                  <c:v>1997.62</c:v>
                </c:pt>
                <c:pt idx="212">
                  <c:v>1997.71</c:v>
                </c:pt>
                <c:pt idx="213">
                  <c:v>1997.79</c:v>
                </c:pt>
                <c:pt idx="214">
                  <c:v>1997.87</c:v>
                </c:pt>
                <c:pt idx="215">
                  <c:v>1997.96</c:v>
                </c:pt>
                <c:pt idx="216">
                  <c:v>1998.04</c:v>
                </c:pt>
                <c:pt idx="217">
                  <c:v>1998.12</c:v>
                </c:pt>
                <c:pt idx="218">
                  <c:v>1998.21</c:v>
                </c:pt>
                <c:pt idx="219">
                  <c:v>1998.29</c:v>
                </c:pt>
                <c:pt idx="220">
                  <c:v>1998.37</c:v>
                </c:pt>
                <c:pt idx="221">
                  <c:v>1998.46</c:v>
                </c:pt>
                <c:pt idx="222">
                  <c:v>1998.54</c:v>
                </c:pt>
                <c:pt idx="223">
                  <c:v>1998.62</c:v>
                </c:pt>
                <c:pt idx="224">
                  <c:v>1998.71</c:v>
                </c:pt>
                <c:pt idx="225">
                  <c:v>1998.79</c:v>
                </c:pt>
                <c:pt idx="226">
                  <c:v>1998.87</c:v>
                </c:pt>
                <c:pt idx="227">
                  <c:v>1998.96</c:v>
                </c:pt>
                <c:pt idx="228">
                  <c:v>1999.04</c:v>
                </c:pt>
                <c:pt idx="229">
                  <c:v>1999.12</c:v>
                </c:pt>
                <c:pt idx="230">
                  <c:v>1999.21</c:v>
                </c:pt>
                <c:pt idx="231">
                  <c:v>1999.29</c:v>
                </c:pt>
                <c:pt idx="232">
                  <c:v>1999.37</c:v>
                </c:pt>
                <c:pt idx="233">
                  <c:v>1999.46</c:v>
                </c:pt>
                <c:pt idx="234">
                  <c:v>1999.54</c:v>
                </c:pt>
                <c:pt idx="235">
                  <c:v>1999.62</c:v>
                </c:pt>
                <c:pt idx="236">
                  <c:v>1999.71</c:v>
                </c:pt>
                <c:pt idx="237">
                  <c:v>1999.79</c:v>
                </c:pt>
                <c:pt idx="238">
                  <c:v>1999.87</c:v>
                </c:pt>
                <c:pt idx="239">
                  <c:v>1999.96</c:v>
                </c:pt>
                <c:pt idx="240">
                  <c:v>2000.04</c:v>
                </c:pt>
                <c:pt idx="241">
                  <c:v>2000.12</c:v>
                </c:pt>
                <c:pt idx="242">
                  <c:v>2000.21</c:v>
                </c:pt>
                <c:pt idx="243">
                  <c:v>2000.29</c:v>
                </c:pt>
                <c:pt idx="244">
                  <c:v>2000.37</c:v>
                </c:pt>
                <c:pt idx="245">
                  <c:v>2000.46</c:v>
                </c:pt>
                <c:pt idx="246">
                  <c:v>2000.54</c:v>
                </c:pt>
                <c:pt idx="247">
                  <c:v>2000.62</c:v>
                </c:pt>
                <c:pt idx="248">
                  <c:v>2000.71</c:v>
                </c:pt>
                <c:pt idx="249">
                  <c:v>2000.79</c:v>
                </c:pt>
                <c:pt idx="250">
                  <c:v>2000.87</c:v>
                </c:pt>
                <c:pt idx="251">
                  <c:v>2000.96</c:v>
                </c:pt>
                <c:pt idx="252">
                  <c:v>2001.04</c:v>
                </c:pt>
                <c:pt idx="253">
                  <c:v>2001.12</c:v>
                </c:pt>
                <c:pt idx="254">
                  <c:v>2001.21</c:v>
                </c:pt>
                <c:pt idx="255">
                  <c:v>2001.29</c:v>
                </c:pt>
                <c:pt idx="256">
                  <c:v>2001.37</c:v>
                </c:pt>
                <c:pt idx="257">
                  <c:v>2001.46</c:v>
                </c:pt>
                <c:pt idx="258">
                  <c:v>2001.54</c:v>
                </c:pt>
                <c:pt idx="259">
                  <c:v>2001.62</c:v>
                </c:pt>
                <c:pt idx="260">
                  <c:v>2001.71</c:v>
                </c:pt>
                <c:pt idx="261">
                  <c:v>2001.79</c:v>
                </c:pt>
                <c:pt idx="262">
                  <c:v>2001.87</c:v>
                </c:pt>
                <c:pt idx="263">
                  <c:v>2001.96</c:v>
                </c:pt>
                <c:pt idx="264">
                  <c:v>2002.04</c:v>
                </c:pt>
                <c:pt idx="265">
                  <c:v>2002.12</c:v>
                </c:pt>
                <c:pt idx="266">
                  <c:v>2002.21</c:v>
                </c:pt>
                <c:pt idx="267">
                  <c:v>2002.29</c:v>
                </c:pt>
                <c:pt idx="268">
                  <c:v>2002.37</c:v>
                </c:pt>
                <c:pt idx="269">
                  <c:v>2002.46</c:v>
                </c:pt>
                <c:pt idx="270">
                  <c:v>2002.54</c:v>
                </c:pt>
                <c:pt idx="271">
                  <c:v>2002.62</c:v>
                </c:pt>
                <c:pt idx="272">
                  <c:v>2002.71</c:v>
                </c:pt>
                <c:pt idx="273">
                  <c:v>2002.79</c:v>
                </c:pt>
                <c:pt idx="274">
                  <c:v>2002.87</c:v>
                </c:pt>
                <c:pt idx="275">
                  <c:v>2002.96</c:v>
                </c:pt>
                <c:pt idx="276">
                  <c:v>2003.04</c:v>
                </c:pt>
                <c:pt idx="277">
                  <c:v>2003.12</c:v>
                </c:pt>
                <c:pt idx="278">
                  <c:v>2003.21</c:v>
                </c:pt>
                <c:pt idx="279">
                  <c:v>2003.29</c:v>
                </c:pt>
                <c:pt idx="280">
                  <c:v>2003.37</c:v>
                </c:pt>
                <c:pt idx="281">
                  <c:v>2003.46</c:v>
                </c:pt>
                <c:pt idx="282">
                  <c:v>2003.54</c:v>
                </c:pt>
                <c:pt idx="283">
                  <c:v>2003.62</c:v>
                </c:pt>
                <c:pt idx="284">
                  <c:v>2003.71</c:v>
                </c:pt>
                <c:pt idx="285">
                  <c:v>2003.79</c:v>
                </c:pt>
                <c:pt idx="286">
                  <c:v>2003.87</c:v>
                </c:pt>
                <c:pt idx="287">
                  <c:v>2003.96</c:v>
                </c:pt>
                <c:pt idx="288">
                  <c:v>2004.04</c:v>
                </c:pt>
                <c:pt idx="289">
                  <c:v>2004.12</c:v>
                </c:pt>
                <c:pt idx="290">
                  <c:v>2004.21</c:v>
                </c:pt>
                <c:pt idx="291">
                  <c:v>2004.29</c:v>
                </c:pt>
                <c:pt idx="292">
                  <c:v>2004.37</c:v>
                </c:pt>
                <c:pt idx="293">
                  <c:v>2004.46</c:v>
                </c:pt>
                <c:pt idx="294">
                  <c:v>2004.54</c:v>
                </c:pt>
                <c:pt idx="295">
                  <c:v>2004.62</c:v>
                </c:pt>
                <c:pt idx="296">
                  <c:v>2004.71</c:v>
                </c:pt>
                <c:pt idx="297">
                  <c:v>2004.79</c:v>
                </c:pt>
                <c:pt idx="298">
                  <c:v>2004.87</c:v>
                </c:pt>
                <c:pt idx="299">
                  <c:v>2004.96</c:v>
                </c:pt>
                <c:pt idx="300">
                  <c:v>2005.04</c:v>
                </c:pt>
                <c:pt idx="301">
                  <c:v>2005.12</c:v>
                </c:pt>
                <c:pt idx="302">
                  <c:v>2005.21</c:v>
                </c:pt>
                <c:pt idx="303">
                  <c:v>2005.29</c:v>
                </c:pt>
                <c:pt idx="304">
                  <c:v>2005.37</c:v>
                </c:pt>
                <c:pt idx="305">
                  <c:v>2005.46</c:v>
                </c:pt>
                <c:pt idx="306">
                  <c:v>2005.54</c:v>
                </c:pt>
                <c:pt idx="307">
                  <c:v>2005.62</c:v>
                </c:pt>
                <c:pt idx="308">
                  <c:v>2005.71</c:v>
                </c:pt>
                <c:pt idx="309">
                  <c:v>2005.79</c:v>
                </c:pt>
                <c:pt idx="310">
                  <c:v>2005.87</c:v>
                </c:pt>
                <c:pt idx="311">
                  <c:v>2005.96</c:v>
                </c:pt>
                <c:pt idx="312">
                  <c:v>2006.04</c:v>
                </c:pt>
                <c:pt idx="313">
                  <c:v>2006.12</c:v>
                </c:pt>
                <c:pt idx="314">
                  <c:v>2006.21</c:v>
                </c:pt>
                <c:pt idx="315">
                  <c:v>2006.29</c:v>
                </c:pt>
                <c:pt idx="316">
                  <c:v>2006.37</c:v>
                </c:pt>
                <c:pt idx="317">
                  <c:v>2006.46</c:v>
                </c:pt>
                <c:pt idx="318">
                  <c:v>2006.54</c:v>
                </c:pt>
                <c:pt idx="319">
                  <c:v>2006.62</c:v>
                </c:pt>
                <c:pt idx="320">
                  <c:v>2006.71</c:v>
                </c:pt>
                <c:pt idx="321">
                  <c:v>2006.79</c:v>
                </c:pt>
                <c:pt idx="322">
                  <c:v>2006.87</c:v>
                </c:pt>
                <c:pt idx="323">
                  <c:v>2006.96</c:v>
                </c:pt>
                <c:pt idx="324">
                  <c:v>2007.04</c:v>
                </c:pt>
                <c:pt idx="325">
                  <c:v>2007.12</c:v>
                </c:pt>
                <c:pt idx="326">
                  <c:v>2007.21</c:v>
                </c:pt>
                <c:pt idx="327">
                  <c:v>2007.29</c:v>
                </c:pt>
                <c:pt idx="328">
                  <c:v>2007.37</c:v>
                </c:pt>
                <c:pt idx="329">
                  <c:v>2007.46</c:v>
                </c:pt>
                <c:pt idx="330">
                  <c:v>2007.54</c:v>
                </c:pt>
                <c:pt idx="331">
                  <c:v>2007.62</c:v>
                </c:pt>
                <c:pt idx="332">
                  <c:v>2007.71</c:v>
                </c:pt>
                <c:pt idx="333">
                  <c:v>2007.79</c:v>
                </c:pt>
                <c:pt idx="334">
                  <c:v>2007.87</c:v>
                </c:pt>
                <c:pt idx="335">
                  <c:v>2007.96</c:v>
                </c:pt>
                <c:pt idx="336">
                  <c:v>2008.04</c:v>
                </c:pt>
                <c:pt idx="337">
                  <c:v>2008.12</c:v>
                </c:pt>
                <c:pt idx="338">
                  <c:v>2008.21</c:v>
                </c:pt>
                <c:pt idx="339">
                  <c:v>2008.29</c:v>
                </c:pt>
                <c:pt idx="340">
                  <c:v>2008.37</c:v>
                </c:pt>
                <c:pt idx="341">
                  <c:v>2008.46</c:v>
                </c:pt>
                <c:pt idx="342">
                  <c:v>2008.54</c:v>
                </c:pt>
                <c:pt idx="343">
                  <c:v>2008.62</c:v>
                </c:pt>
                <c:pt idx="344">
                  <c:v>2008.71</c:v>
                </c:pt>
                <c:pt idx="345">
                  <c:v>2008.79</c:v>
                </c:pt>
                <c:pt idx="346">
                  <c:v>2008.87</c:v>
                </c:pt>
                <c:pt idx="347">
                  <c:v>2008.96</c:v>
                </c:pt>
                <c:pt idx="348">
                  <c:v>2009.04</c:v>
                </c:pt>
                <c:pt idx="349">
                  <c:v>2009.12</c:v>
                </c:pt>
                <c:pt idx="350">
                  <c:v>2009.21</c:v>
                </c:pt>
                <c:pt idx="351">
                  <c:v>2009.29</c:v>
                </c:pt>
                <c:pt idx="352">
                  <c:v>2009.37</c:v>
                </c:pt>
                <c:pt idx="353">
                  <c:v>2009.46</c:v>
                </c:pt>
                <c:pt idx="354">
                  <c:v>2009.54</c:v>
                </c:pt>
                <c:pt idx="355">
                  <c:v>2009.62</c:v>
                </c:pt>
                <c:pt idx="356">
                  <c:v>2009.71</c:v>
                </c:pt>
                <c:pt idx="357">
                  <c:v>2009.79</c:v>
                </c:pt>
                <c:pt idx="358">
                  <c:v>2009.87</c:v>
                </c:pt>
                <c:pt idx="359">
                  <c:v>2009.96</c:v>
                </c:pt>
                <c:pt idx="360">
                  <c:v>2010.04</c:v>
                </c:pt>
                <c:pt idx="361">
                  <c:v>2010.12</c:v>
                </c:pt>
                <c:pt idx="362">
                  <c:v>2010.21</c:v>
                </c:pt>
                <c:pt idx="363">
                  <c:v>2010.29</c:v>
                </c:pt>
                <c:pt idx="364">
                  <c:v>2010.37</c:v>
                </c:pt>
                <c:pt idx="365">
                  <c:v>2010.46</c:v>
                </c:pt>
                <c:pt idx="366">
                  <c:v>2010.54</c:v>
                </c:pt>
                <c:pt idx="367">
                  <c:v>2010.62</c:v>
                </c:pt>
                <c:pt idx="368">
                  <c:v>2010.71</c:v>
                </c:pt>
                <c:pt idx="369">
                  <c:v>2010.79</c:v>
                </c:pt>
                <c:pt idx="370">
                  <c:v>2010.87</c:v>
                </c:pt>
                <c:pt idx="371">
                  <c:v>2010.96</c:v>
                </c:pt>
                <c:pt idx="372">
                  <c:v>2011.04</c:v>
                </c:pt>
                <c:pt idx="373">
                  <c:v>2011.12</c:v>
                </c:pt>
                <c:pt idx="374">
                  <c:v>2011.21</c:v>
                </c:pt>
                <c:pt idx="375">
                  <c:v>2011.29</c:v>
                </c:pt>
                <c:pt idx="376">
                  <c:v>2011.37</c:v>
                </c:pt>
                <c:pt idx="377">
                  <c:v>2011.46</c:v>
                </c:pt>
                <c:pt idx="378">
                  <c:v>2011.54</c:v>
                </c:pt>
                <c:pt idx="379">
                  <c:v>2011.62</c:v>
                </c:pt>
                <c:pt idx="380">
                  <c:v>2011.71</c:v>
                </c:pt>
                <c:pt idx="381">
                  <c:v>2011.79</c:v>
                </c:pt>
                <c:pt idx="382">
                  <c:v>2011.87</c:v>
                </c:pt>
                <c:pt idx="383">
                  <c:v>2011.96</c:v>
                </c:pt>
                <c:pt idx="384">
                  <c:v>2012.04</c:v>
                </c:pt>
                <c:pt idx="385">
                  <c:v>2012.12</c:v>
                </c:pt>
                <c:pt idx="386">
                  <c:v>2012.21</c:v>
                </c:pt>
                <c:pt idx="387">
                  <c:v>2012.29</c:v>
                </c:pt>
                <c:pt idx="388">
                  <c:v>2012.37</c:v>
                </c:pt>
                <c:pt idx="389">
                  <c:v>2012.46</c:v>
                </c:pt>
                <c:pt idx="390">
                  <c:v>2012.54</c:v>
                </c:pt>
                <c:pt idx="391">
                  <c:v>2012.62</c:v>
                </c:pt>
                <c:pt idx="392">
                  <c:v>2012.71</c:v>
                </c:pt>
                <c:pt idx="393">
                  <c:v>2012.79</c:v>
                </c:pt>
                <c:pt idx="394">
                  <c:v>2012.87</c:v>
                </c:pt>
                <c:pt idx="395">
                  <c:v>2012.96</c:v>
                </c:pt>
                <c:pt idx="396">
                  <c:v>2013.04</c:v>
                </c:pt>
                <c:pt idx="397">
                  <c:v>2013.12</c:v>
                </c:pt>
                <c:pt idx="398">
                  <c:v>2013.21</c:v>
                </c:pt>
                <c:pt idx="399">
                  <c:v>2013.29</c:v>
                </c:pt>
                <c:pt idx="400">
                  <c:v>2013.37</c:v>
                </c:pt>
              </c:numCache>
            </c:numRef>
          </c:xVal>
          <c:yVal>
            <c:numRef>
              <c:f>RSS!$AA$23:$AA$423</c:f>
              <c:numCache>
                <c:formatCode>0.000</c:formatCode>
                <c:ptCount val="401"/>
                <c:pt idx="0">
                  <c:v>0.17166699999999999</c:v>
                </c:pt>
                <c:pt idx="1">
                  <c:v>0.14499999999999999</c:v>
                </c:pt>
                <c:pt idx="2">
                  <c:v>0.1575</c:v>
                </c:pt>
                <c:pt idx="3">
                  <c:v>0.18083299999999999</c:v>
                </c:pt>
                <c:pt idx="4">
                  <c:v>0.160833</c:v>
                </c:pt>
                <c:pt idx="5">
                  <c:v>0.16250000000000001</c:v>
                </c:pt>
                <c:pt idx="6">
                  <c:v>0.125833</c:v>
                </c:pt>
                <c:pt idx="7">
                  <c:v>0.13</c:v>
                </c:pt>
                <c:pt idx="8">
                  <c:v>0.185833</c:v>
                </c:pt>
                <c:pt idx="9">
                  <c:v>0.1275</c:v>
                </c:pt>
                <c:pt idx="10">
                  <c:v>0.14166699999999999</c:v>
                </c:pt>
                <c:pt idx="11">
                  <c:v>0.128333</c:v>
                </c:pt>
                <c:pt idx="12">
                  <c:v>0.10249999999999999</c:v>
                </c:pt>
                <c:pt idx="13">
                  <c:v>0.111667</c:v>
                </c:pt>
                <c:pt idx="14">
                  <c:v>8.6666699999999999E-2</c:v>
                </c:pt>
                <c:pt idx="15">
                  <c:v>6.83333E-2</c:v>
                </c:pt>
                <c:pt idx="16">
                  <c:v>8.9166700000000002E-2</c:v>
                </c:pt>
                <c:pt idx="17">
                  <c:v>0.115</c:v>
                </c:pt>
                <c:pt idx="18">
                  <c:v>0.13416700000000001</c:v>
                </c:pt>
                <c:pt idx="19">
                  <c:v>0.13</c:v>
                </c:pt>
                <c:pt idx="20">
                  <c:v>9.8333299999999998E-2</c:v>
                </c:pt>
                <c:pt idx="21">
                  <c:v>0.106667</c:v>
                </c:pt>
                <c:pt idx="22">
                  <c:v>0.113333</c:v>
                </c:pt>
                <c:pt idx="23">
                  <c:v>0.13833300000000001</c:v>
                </c:pt>
                <c:pt idx="24">
                  <c:v>0.1075</c:v>
                </c:pt>
                <c:pt idx="25">
                  <c:v>0.129167</c:v>
                </c:pt>
                <c:pt idx="26">
                  <c:v>0.13500000000000001</c:v>
                </c:pt>
                <c:pt idx="27">
                  <c:v>0.11666700000000001</c:v>
                </c:pt>
                <c:pt idx="28">
                  <c:v>0.105833</c:v>
                </c:pt>
                <c:pt idx="29">
                  <c:v>7.4166700000000002E-2</c:v>
                </c:pt>
                <c:pt idx="30">
                  <c:v>8.1666699999999995E-2</c:v>
                </c:pt>
                <c:pt idx="31">
                  <c:v>0.06</c:v>
                </c:pt>
                <c:pt idx="32">
                  <c:v>9.8333299999999998E-2</c:v>
                </c:pt>
                <c:pt idx="33">
                  <c:v>6.1666699999999998E-2</c:v>
                </c:pt>
                <c:pt idx="34">
                  <c:v>0.110833</c:v>
                </c:pt>
                <c:pt idx="35">
                  <c:v>0.1075</c:v>
                </c:pt>
                <c:pt idx="36">
                  <c:v>0.14499999999999999</c:v>
                </c:pt>
                <c:pt idx="37">
                  <c:v>0.16</c:v>
                </c:pt>
                <c:pt idx="38">
                  <c:v>0.17833299999999999</c:v>
                </c:pt>
                <c:pt idx="39">
                  <c:v>0.154167</c:v>
                </c:pt>
                <c:pt idx="40">
                  <c:v>0.159167</c:v>
                </c:pt>
                <c:pt idx="41">
                  <c:v>0.17083300000000001</c:v>
                </c:pt>
                <c:pt idx="42">
                  <c:v>0.1825</c:v>
                </c:pt>
                <c:pt idx="43">
                  <c:v>0.20083300000000001</c:v>
                </c:pt>
                <c:pt idx="44">
                  <c:v>0.158333</c:v>
                </c:pt>
                <c:pt idx="45">
                  <c:v>0.155833</c:v>
                </c:pt>
                <c:pt idx="46">
                  <c:v>0.126667</c:v>
                </c:pt>
                <c:pt idx="47">
                  <c:v>0.13250000000000001</c:v>
                </c:pt>
                <c:pt idx="48">
                  <c:v>0.121667</c:v>
                </c:pt>
                <c:pt idx="49">
                  <c:v>0.11666700000000001</c:v>
                </c:pt>
                <c:pt idx="50">
                  <c:v>7.9166700000000007E-2</c:v>
                </c:pt>
                <c:pt idx="51">
                  <c:v>9.8333299999999998E-2</c:v>
                </c:pt>
                <c:pt idx="52">
                  <c:v>0.115</c:v>
                </c:pt>
                <c:pt idx="53">
                  <c:v>0.1275</c:v>
                </c:pt>
                <c:pt idx="54">
                  <c:v>0.123333</c:v>
                </c:pt>
                <c:pt idx="55">
                  <c:v>0.1</c:v>
                </c:pt>
                <c:pt idx="56">
                  <c:v>0.1075</c:v>
                </c:pt>
                <c:pt idx="57">
                  <c:v>0.183333</c:v>
                </c:pt>
                <c:pt idx="58">
                  <c:v>0.119167</c:v>
                </c:pt>
                <c:pt idx="59">
                  <c:v>0.114167</c:v>
                </c:pt>
                <c:pt idx="60">
                  <c:v>0.11833299999999999</c:v>
                </c:pt>
                <c:pt idx="61">
                  <c:v>9.2499999999999999E-2</c:v>
                </c:pt>
                <c:pt idx="62">
                  <c:v>0.13750000000000001</c:v>
                </c:pt>
                <c:pt idx="63">
                  <c:v>0.154167</c:v>
                </c:pt>
                <c:pt idx="64">
                  <c:v>0.11666700000000001</c:v>
                </c:pt>
                <c:pt idx="65">
                  <c:v>0.111667</c:v>
                </c:pt>
                <c:pt idx="66">
                  <c:v>0.105833</c:v>
                </c:pt>
                <c:pt idx="67">
                  <c:v>0.1075</c:v>
                </c:pt>
                <c:pt idx="68">
                  <c:v>8.9166700000000002E-2</c:v>
                </c:pt>
                <c:pt idx="69">
                  <c:v>3.2500000000000001E-2</c:v>
                </c:pt>
                <c:pt idx="70">
                  <c:v>0.130833</c:v>
                </c:pt>
                <c:pt idx="71">
                  <c:v>0.13416700000000001</c:v>
                </c:pt>
                <c:pt idx="72">
                  <c:v>0.125</c:v>
                </c:pt>
                <c:pt idx="73">
                  <c:v>0.120833</c:v>
                </c:pt>
                <c:pt idx="74">
                  <c:v>0.10333299999999999</c:v>
                </c:pt>
                <c:pt idx="75">
                  <c:v>0.15083299999999999</c:v>
                </c:pt>
                <c:pt idx="76">
                  <c:v>0.11583300000000001</c:v>
                </c:pt>
                <c:pt idx="77">
                  <c:v>0.121667</c:v>
                </c:pt>
                <c:pt idx="78">
                  <c:v>0.110833</c:v>
                </c:pt>
                <c:pt idx="79">
                  <c:v>0.153333</c:v>
                </c:pt>
                <c:pt idx="80">
                  <c:v>0.130833</c:v>
                </c:pt>
                <c:pt idx="81">
                  <c:v>0.13916700000000001</c:v>
                </c:pt>
                <c:pt idx="82">
                  <c:v>0.129167</c:v>
                </c:pt>
                <c:pt idx="83">
                  <c:v>0.13416700000000001</c:v>
                </c:pt>
                <c:pt idx="84">
                  <c:v>0.14249999999999999</c:v>
                </c:pt>
                <c:pt idx="85">
                  <c:v>0.15</c:v>
                </c:pt>
                <c:pt idx="86">
                  <c:v>0.14583299999999999</c:v>
                </c:pt>
                <c:pt idx="87">
                  <c:v>0.125833</c:v>
                </c:pt>
                <c:pt idx="88">
                  <c:v>0.181667</c:v>
                </c:pt>
                <c:pt idx="89">
                  <c:v>0.17416699999999999</c:v>
                </c:pt>
                <c:pt idx="90">
                  <c:v>0.16916700000000001</c:v>
                </c:pt>
                <c:pt idx="91">
                  <c:v>0.16666700000000001</c:v>
                </c:pt>
                <c:pt idx="92">
                  <c:v>0.248333</c:v>
                </c:pt>
                <c:pt idx="93">
                  <c:v>0.21</c:v>
                </c:pt>
                <c:pt idx="94">
                  <c:v>0.19500000000000001</c:v>
                </c:pt>
                <c:pt idx="95">
                  <c:v>0.17</c:v>
                </c:pt>
                <c:pt idx="96">
                  <c:v>0.17249999999999999</c:v>
                </c:pt>
                <c:pt idx="97">
                  <c:v>0.2225</c:v>
                </c:pt>
                <c:pt idx="98">
                  <c:v>0.23499999999999999</c:v>
                </c:pt>
                <c:pt idx="99">
                  <c:v>0.20916699999999999</c:v>
                </c:pt>
                <c:pt idx="100">
                  <c:v>0.20250000000000001</c:v>
                </c:pt>
                <c:pt idx="101">
                  <c:v>0.183333</c:v>
                </c:pt>
                <c:pt idx="102">
                  <c:v>0.188333</c:v>
                </c:pt>
                <c:pt idx="103">
                  <c:v>0.20916699999999999</c:v>
                </c:pt>
                <c:pt idx="104">
                  <c:v>0.13</c:v>
                </c:pt>
                <c:pt idx="105">
                  <c:v>0.13</c:v>
                </c:pt>
                <c:pt idx="106">
                  <c:v>0.160833</c:v>
                </c:pt>
                <c:pt idx="107">
                  <c:v>0.14249999999999999</c:v>
                </c:pt>
                <c:pt idx="108">
                  <c:v>0.13500000000000001</c:v>
                </c:pt>
                <c:pt idx="109">
                  <c:v>0.11666700000000001</c:v>
                </c:pt>
                <c:pt idx="110">
                  <c:v>7.2499999999999995E-2</c:v>
                </c:pt>
                <c:pt idx="111">
                  <c:v>8.2500000000000004E-2</c:v>
                </c:pt>
                <c:pt idx="112">
                  <c:v>0.10083300000000001</c:v>
                </c:pt>
                <c:pt idx="113">
                  <c:v>0.1075</c:v>
                </c:pt>
                <c:pt idx="114">
                  <c:v>0.11666700000000001</c:v>
                </c:pt>
                <c:pt idx="115">
                  <c:v>7.4999999999999997E-2</c:v>
                </c:pt>
                <c:pt idx="116">
                  <c:v>0.13666700000000001</c:v>
                </c:pt>
                <c:pt idx="117">
                  <c:v>0.154167</c:v>
                </c:pt>
                <c:pt idx="118">
                  <c:v>5.7500000000000002E-2</c:v>
                </c:pt>
                <c:pt idx="119">
                  <c:v>0.11666700000000001</c:v>
                </c:pt>
                <c:pt idx="120">
                  <c:v>8.5000000000000006E-2</c:v>
                </c:pt>
                <c:pt idx="121">
                  <c:v>7.5833300000000006E-2</c:v>
                </c:pt>
                <c:pt idx="122">
                  <c:v>0.113333</c:v>
                </c:pt>
                <c:pt idx="123">
                  <c:v>0.105</c:v>
                </c:pt>
                <c:pt idx="124">
                  <c:v>0.108333</c:v>
                </c:pt>
                <c:pt idx="125">
                  <c:v>0.13416700000000001</c:v>
                </c:pt>
                <c:pt idx="126">
                  <c:v>0.119167</c:v>
                </c:pt>
                <c:pt idx="127">
                  <c:v>0.09</c:v>
                </c:pt>
                <c:pt idx="128">
                  <c:v>6.6666699999999995E-2</c:v>
                </c:pt>
                <c:pt idx="129">
                  <c:v>0.11749999999999999</c:v>
                </c:pt>
                <c:pt idx="130">
                  <c:v>0.185833</c:v>
                </c:pt>
                <c:pt idx="131">
                  <c:v>0.15</c:v>
                </c:pt>
                <c:pt idx="132">
                  <c:v>0.14833299999999999</c:v>
                </c:pt>
                <c:pt idx="133">
                  <c:v>0.10249999999999999</c:v>
                </c:pt>
                <c:pt idx="134">
                  <c:v>8.3333299999999999E-2</c:v>
                </c:pt>
                <c:pt idx="135">
                  <c:v>8.5000000000000006E-2</c:v>
                </c:pt>
                <c:pt idx="136">
                  <c:v>6.08333E-2</c:v>
                </c:pt>
                <c:pt idx="137">
                  <c:v>6.1666699999999998E-2</c:v>
                </c:pt>
                <c:pt idx="138">
                  <c:v>6.6666699999999995E-2</c:v>
                </c:pt>
                <c:pt idx="139">
                  <c:v>0.108333</c:v>
                </c:pt>
                <c:pt idx="140">
                  <c:v>0.104167</c:v>
                </c:pt>
                <c:pt idx="141">
                  <c:v>6.3333299999999995E-2</c:v>
                </c:pt>
                <c:pt idx="142">
                  <c:v>4.0833300000000003E-2</c:v>
                </c:pt>
                <c:pt idx="143">
                  <c:v>3.8333300000000001E-2</c:v>
                </c:pt>
                <c:pt idx="144">
                  <c:v>0.10166699999999999</c:v>
                </c:pt>
                <c:pt idx="145">
                  <c:v>6.08333E-2</c:v>
                </c:pt>
                <c:pt idx="146">
                  <c:v>8.5000000000000006E-2</c:v>
                </c:pt>
                <c:pt idx="147">
                  <c:v>5.2499999999999998E-2</c:v>
                </c:pt>
                <c:pt idx="148">
                  <c:v>8.2500000000000004E-2</c:v>
                </c:pt>
                <c:pt idx="149">
                  <c:v>0.04</c:v>
                </c:pt>
                <c:pt idx="150">
                  <c:v>3.8333300000000001E-2</c:v>
                </c:pt>
                <c:pt idx="151">
                  <c:v>5.7500000000000002E-2</c:v>
                </c:pt>
                <c:pt idx="152">
                  <c:v>2.8333299999999999E-2</c:v>
                </c:pt>
                <c:pt idx="153">
                  <c:v>4.4999999999999998E-2</c:v>
                </c:pt>
                <c:pt idx="154">
                  <c:v>2.2499999999999999E-2</c:v>
                </c:pt>
                <c:pt idx="155">
                  <c:v>5.33333E-2</c:v>
                </c:pt>
                <c:pt idx="156">
                  <c:v>1.66667E-2</c:v>
                </c:pt>
                <c:pt idx="157">
                  <c:v>4.7500000000000001E-2</c:v>
                </c:pt>
                <c:pt idx="158">
                  <c:v>4.58333E-2</c:v>
                </c:pt>
                <c:pt idx="159">
                  <c:v>9.7500000000000003E-2</c:v>
                </c:pt>
                <c:pt idx="160">
                  <c:v>6.7500000000000004E-2</c:v>
                </c:pt>
                <c:pt idx="161">
                  <c:v>9.4166700000000006E-2</c:v>
                </c:pt>
                <c:pt idx="162">
                  <c:v>0.109167</c:v>
                </c:pt>
                <c:pt idx="163">
                  <c:v>0.113333</c:v>
                </c:pt>
                <c:pt idx="164">
                  <c:v>0.14249999999999999</c:v>
                </c:pt>
                <c:pt idx="165">
                  <c:v>0.129167</c:v>
                </c:pt>
                <c:pt idx="166">
                  <c:v>0.17083300000000001</c:v>
                </c:pt>
                <c:pt idx="167">
                  <c:v>0.124167</c:v>
                </c:pt>
                <c:pt idx="168">
                  <c:v>0.106667</c:v>
                </c:pt>
                <c:pt idx="169">
                  <c:v>0.16416700000000001</c:v>
                </c:pt>
                <c:pt idx="170">
                  <c:v>0.16333300000000001</c:v>
                </c:pt>
                <c:pt idx="171">
                  <c:v>0.1275</c:v>
                </c:pt>
                <c:pt idx="172">
                  <c:v>0.16416700000000001</c:v>
                </c:pt>
                <c:pt idx="173">
                  <c:v>0.18</c:v>
                </c:pt>
                <c:pt idx="174">
                  <c:v>0.16916700000000001</c:v>
                </c:pt>
                <c:pt idx="175">
                  <c:v>0.13750000000000001</c:v>
                </c:pt>
                <c:pt idx="176">
                  <c:v>0.15083299999999999</c:v>
                </c:pt>
                <c:pt idx="177">
                  <c:v>0.155</c:v>
                </c:pt>
                <c:pt idx="178">
                  <c:v>0.159167</c:v>
                </c:pt>
                <c:pt idx="179">
                  <c:v>0.17416699999999999</c:v>
                </c:pt>
                <c:pt idx="180">
                  <c:v>0.20166700000000001</c:v>
                </c:pt>
                <c:pt idx="181">
                  <c:v>0.1925</c:v>
                </c:pt>
                <c:pt idx="182">
                  <c:v>0.14083300000000001</c:v>
                </c:pt>
                <c:pt idx="183">
                  <c:v>0.20666699999999999</c:v>
                </c:pt>
                <c:pt idx="184">
                  <c:v>0.156667</c:v>
                </c:pt>
                <c:pt idx="185">
                  <c:v>0.153333</c:v>
                </c:pt>
                <c:pt idx="186">
                  <c:v>0.14499999999999999</c:v>
                </c:pt>
                <c:pt idx="187">
                  <c:v>0.18083299999999999</c:v>
                </c:pt>
                <c:pt idx="188">
                  <c:v>0.19833300000000001</c:v>
                </c:pt>
                <c:pt idx="189">
                  <c:v>0.2</c:v>
                </c:pt>
                <c:pt idx="190">
                  <c:v>0.106667</c:v>
                </c:pt>
                <c:pt idx="191">
                  <c:v>0.11583300000000001</c:v>
                </c:pt>
                <c:pt idx="192">
                  <c:v>0.14249999999999999</c:v>
                </c:pt>
                <c:pt idx="193">
                  <c:v>0.1525</c:v>
                </c:pt>
                <c:pt idx="194">
                  <c:v>0.189167</c:v>
                </c:pt>
                <c:pt idx="195">
                  <c:v>0.124167</c:v>
                </c:pt>
                <c:pt idx="196">
                  <c:v>0.130833</c:v>
                </c:pt>
                <c:pt idx="197">
                  <c:v>0.12</c:v>
                </c:pt>
                <c:pt idx="198">
                  <c:v>0.130833</c:v>
                </c:pt>
                <c:pt idx="199">
                  <c:v>8.3333299999999999E-2</c:v>
                </c:pt>
                <c:pt idx="200">
                  <c:v>7.6666700000000004E-2</c:v>
                </c:pt>
                <c:pt idx="201">
                  <c:v>2.5000000000000001E-2</c:v>
                </c:pt>
                <c:pt idx="202">
                  <c:v>0.14499999999999999</c:v>
                </c:pt>
                <c:pt idx="203">
                  <c:v>0.1275</c:v>
                </c:pt>
                <c:pt idx="204">
                  <c:v>5.5E-2</c:v>
                </c:pt>
                <c:pt idx="205">
                  <c:v>6.7500000000000004E-2</c:v>
                </c:pt>
                <c:pt idx="206">
                  <c:v>6.83333E-2</c:v>
                </c:pt>
                <c:pt idx="207">
                  <c:v>5.9166700000000003E-2</c:v>
                </c:pt>
                <c:pt idx="208">
                  <c:v>9.7500000000000003E-2</c:v>
                </c:pt>
                <c:pt idx="209">
                  <c:v>0.13333300000000001</c:v>
                </c:pt>
                <c:pt idx="210">
                  <c:v>0.17916699999999999</c:v>
                </c:pt>
                <c:pt idx="211">
                  <c:v>0.17833299999999999</c:v>
                </c:pt>
                <c:pt idx="212">
                  <c:v>0.1575</c:v>
                </c:pt>
                <c:pt idx="213">
                  <c:v>0.221667</c:v>
                </c:pt>
                <c:pt idx="214">
                  <c:v>0.19666700000000001</c:v>
                </c:pt>
                <c:pt idx="215">
                  <c:v>0.23333300000000001</c:v>
                </c:pt>
                <c:pt idx="216">
                  <c:v>0.28000000000000003</c:v>
                </c:pt>
                <c:pt idx="217">
                  <c:v>0.283333</c:v>
                </c:pt>
                <c:pt idx="218">
                  <c:v>0.29916700000000002</c:v>
                </c:pt>
                <c:pt idx="219">
                  <c:v>0.30833300000000002</c:v>
                </c:pt>
                <c:pt idx="220">
                  <c:v>0.30333300000000002</c:v>
                </c:pt>
                <c:pt idx="221">
                  <c:v>0.25666699999999998</c:v>
                </c:pt>
                <c:pt idx="222">
                  <c:v>0.22916700000000001</c:v>
                </c:pt>
                <c:pt idx="223">
                  <c:v>0.245</c:v>
                </c:pt>
                <c:pt idx="224">
                  <c:v>0.25</c:v>
                </c:pt>
                <c:pt idx="225">
                  <c:v>0.20583299999999999</c:v>
                </c:pt>
                <c:pt idx="226">
                  <c:v>0.19583300000000001</c:v>
                </c:pt>
                <c:pt idx="227">
                  <c:v>0.106667</c:v>
                </c:pt>
                <c:pt idx="228">
                  <c:v>0.115</c:v>
                </c:pt>
                <c:pt idx="229">
                  <c:v>0.128333</c:v>
                </c:pt>
                <c:pt idx="230">
                  <c:v>8.9166700000000002E-2</c:v>
                </c:pt>
                <c:pt idx="231">
                  <c:v>7.7499999999999999E-2</c:v>
                </c:pt>
                <c:pt idx="232">
                  <c:v>8.3333299999999999E-2</c:v>
                </c:pt>
                <c:pt idx="233">
                  <c:v>9.6666699999999994E-2</c:v>
                </c:pt>
                <c:pt idx="234">
                  <c:v>0.08</c:v>
                </c:pt>
                <c:pt idx="235">
                  <c:v>9.4166700000000006E-2</c:v>
                </c:pt>
                <c:pt idx="236">
                  <c:v>4.3333299999999998E-2</c:v>
                </c:pt>
                <c:pt idx="237">
                  <c:v>0.08</c:v>
                </c:pt>
                <c:pt idx="238">
                  <c:v>7.16667E-2</c:v>
                </c:pt>
                <c:pt idx="239">
                  <c:v>6.1666699999999998E-2</c:v>
                </c:pt>
                <c:pt idx="240">
                  <c:v>0.115</c:v>
                </c:pt>
                <c:pt idx="241">
                  <c:v>4.7500000000000001E-2</c:v>
                </c:pt>
                <c:pt idx="242">
                  <c:v>0.111667</c:v>
                </c:pt>
                <c:pt idx="243">
                  <c:v>0.16416700000000001</c:v>
                </c:pt>
                <c:pt idx="244">
                  <c:v>0.13666700000000001</c:v>
                </c:pt>
                <c:pt idx="245">
                  <c:v>0.13750000000000001</c:v>
                </c:pt>
                <c:pt idx="246">
                  <c:v>0.13583300000000001</c:v>
                </c:pt>
                <c:pt idx="247">
                  <c:v>0.105833</c:v>
                </c:pt>
                <c:pt idx="248">
                  <c:v>0.16583300000000001</c:v>
                </c:pt>
                <c:pt idx="249">
                  <c:v>0.16416700000000001</c:v>
                </c:pt>
                <c:pt idx="250">
                  <c:v>0.129167</c:v>
                </c:pt>
                <c:pt idx="251">
                  <c:v>0.1925</c:v>
                </c:pt>
                <c:pt idx="252">
                  <c:v>0.1225</c:v>
                </c:pt>
                <c:pt idx="253">
                  <c:v>0.14333299999999999</c:v>
                </c:pt>
                <c:pt idx="254">
                  <c:v>0.119167</c:v>
                </c:pt>
                <c:pt idx="255">
                  <c:v>0.104167</c:v>
                </c:pt>
                <c:pt idx="256">
                  <c:v>0.119167</c:v>
                </c:pt>
                <c:pt idx="257">
                  <c:v>0.113333</c:v>
                </c:pt>
                <c:pt idx="258">
                  <c:v>0.125833</c:v>
                </c:pt>
                <c:pt idx="259">
                  <c:v>0.160833</c:v>
                </c:pt>
                <c:pt idx="260">
                  <c:v>0.13750000000000001</c:v>
                </c:pt>
                <c:pt idx="261">
                  <c:v>0.11666700000000001</c:v>
                </c:pt>
                <c:pt idx="262">
                  <c:v>0.13583300000000001</c:v>
                </c:pt>
                <c:pt idx="263">
                  <c:v>0.1525</c:v>
                </c:pt>
                <c:pt idx="264">
                  <c:v>0.193333</c:v>
                </c:pt>
                <c:pt idx="265">
                  <c:v>0.20250000000000001</c:v>
                </c:pt>
                <c:pt idx="266">
                  <c:v>0.183333</c:v>
                </c:pt>
                <c:pt idx="267">
                  <c:v>0.20833299999999999</c:v>
                </c:pt>
                <c:pt idx="268">
                  <c:v>0.17416699999999999</c:v>
                </c:pt>
                <c:pt idx="269">
                  <c:v>0.20916699999999999</c:v>
                </c:pt>
                <c:pt idx="270">
                  <c:v>0.21083299999999999</c:v>
                </c:pt>
                <c:pt idx="271">
                  <c:v>0.20166700000000001</c:v>
                </c:pt>
                <c:pt idx="272">
                  <c:v>0.20666699999999999</c:v>
                </c:pt>
                <c:pt idx="273">
                  <c:v>0.21249999999999999</c:v>
                </c:pt>
                <c:pt idx="274">
                  <c:v>0.22833300000000001</c:v>
                </c:pt>
                <c:pt idx="275">
                  <c:v>0.23749999999999999</c:v>
                </c:pt>
                <c:pt idx="276">
                  <c:v>0.223333</c:v>
                </c:pt>
                <c:pt idx="277">
                  <c:v>0.22666700000000001</c:v>
                </c:pt>
                <c:pt idx="278">
                  <c:v>0.20666699999999999</c:v>
                </c:pt>
                <c:pt idx="279">
                  <c:v>0.21166699999999999</c:v>
                </c:pt>
                <c:pt idx="280">
                  <c:v>0.215833</c:v>
                </c:pt>
                <c:pt idx="281">
                  <c:v>0.20333300000000001</c:v>
                </c:pt>
                <c:pt idx="282">
                  <c:v>0.185</c:v>
                </c:pt>
                <c:pt idx="283">
                  <c:v>0.17749999999999999</c:v>
                </c:pt>
                <c:pt idx="284">
                  <c:v>0.1875</c:v>
                </c:pt>
                <c:pt idx="285">
                  <c:v>0.1875</c:v>
                </c:pt>
                <c:pt idx="286">
                  <c:v>0.2225</c:v>
                </c:pt>
                <c:pt idx="287">
                  <c:v>0.17749999999999999</c:v>
                </c:pt>
                <c:pt idx="288">
                  <c:v>0.115</c:v>
                </c:pt>
                <c:pt idx="289">
                  <c:v>7.4166700000000002E-2</c:v>
                </c:pt>
                <c:pt idx="290">
                  <c:v>0.153333</c:v>
                </c:pt>
                <c:pt idx="291">
                  <c:v>7.5833300000000006E-2</c:v>
                </c:pt>
                <c:pt idx="292">
                  <c:v>0.111667</c:v>
                </c:pt>
                <c:pt idx="293">
                  <c:v>0.1075</c:v>
                </c:pt>
                <c:pt idx="294">
                  <c:v>0.126667</c:v>
                </c:pt>
                <c:pt idx="295">
                  <c:v>0.1225</c:v>
                </c:pt>
                <c:pt idx="296">
                  <c:v>0.1575</c:v>
                </c:pt>
                <c:pt idx="297">
                  <c:v>0.20083300000000001</c:v>
                </c:pt>
                <c:pt idx="298">
                  <c:v>0.14916699999999999</c:v>
                </c:pt>
                <c:pt idx="299">
                  <c:v>0.153333</c:v>
                </c:pt>
                <c:pt idx="300">
                  <c:v>0.22</c:v>
                </c:pt>
                <c:pt idx="301">
                  <c:v>0.26416699999999999</c:v>
                </c:pt>
                <c:pt idx="302">
                  <c:v>0.215</c:v>
                </c:pt>
                <c:pt idx="303">
                  <c:v>0.21249999999999999</c:v>
                </c:pt>
                <c:pt idx="304">
                  <c:v>0.21166699999999999</c:v>
                </c:pt>
                <c:pt idx="305">
                  <c:v>0.19666700000000001</c:v>
                </c:pt>
                <c:pt idx="306">
                  <c:v>0.20583299999999999</c:v>
                </c:pt>
                <c:pt idx="307">
                  <c:v>0.24</c:v>
                </c:pt>
                <c:pt idx="308">
                  <c:v>0.2</c:v>
                </c:pt>
                <c:pt idx="309">
                  <c:v>0.126667</c:v>
                </c:pt>
                <c:pt idx="310">
                  <c:v>0.21083299999999999</c:v>
                </c:pt>
                <c:pt idx="311">
                  <c:v>0.20916699999999999</c:v>
                </c:pt>
                <c:pt idx="312">
                  <c:v>0.1575</c:v>
                </c:pt>
                <c:pt idx="313">
                  <c:v>0.13333300000000001</c:v>
                </c:pt>
                <c:pt idx="314">
                  <c:v>0.14333299999999999</c:v>
                </c:pt>
                <c:pt idx="315">
                  <c:v>0.188333</c:v>
                </c:pt>
                <c:pt idx="316">
                  <c:v>0.181667</c:v>
                </c:pt>
                <c:pt idx="317">
                  <c:v>0.1575</c:v>
                </c:pt>
                <c:pt idx="318">
                  <c:v>0.155833</c:v>
                </c:pt>
                <c:pt idx="319">
                  <c:v>0.13166700000000001</c:v>
                </c:pt>
                <c:pt idx="320">
                  <c:v>0.13750000000000001</c:v>
                </c:pt>
                <c:pt idx="321">
                  <c:v>0.158333</c:v>
                </c:pt>
                <c:pt idx="322">
                  <c:v>0.13916700000000001</c:v>
                </c:pt>
                <c:pt idx="323">
                  <c:v>0.13333300000000001</c:v>
                </c:pt>
                <c:pt idx="324">
                  <c:v>0.16333300000000001</c:v>
                </c:pt>
                <c:pt idx="325">
                  <c:v>0.17583299999999999</c:v>
                </c:pt>
                <c:pt idx="326">
                  <c:v>0.129167</c:v>
                </c:pt>
                <c:pt idx="327">
                  <c:v>0.16500000000000001</c:v>
                </c:pt>
                <c:pt idx="328">
                  <c:v>0.16500000000000001</c:v>
                </c:pt>
                <c:pt idx="329">
                  <c:v>0.186667</c:v>
                </c:pt>
                <c:pt idx="330">
                  <c:v>0.17499999999999999</c:v>
                </c:pt>
                <c:pt idx="331">
                  <c:v>0.20916699999999999</c:v>
                </c:pt>
                <c:pt idx="332">
                  <c:v>0.16</c:v>
                </c:pt>
                <c:pt idx="333">
                  <c:v>0.11749999999999999</c:v>
                </c:pt>
                <c:pt idx="334">
                  <c:v>6.3333299999999995E-2</c:v>
                </c:pt>
                <c:pt idx="335">
                  <c:v>0.16</c:v>
                </c:pt>
                <c:pt idx="336">
                  <c:v>0.1525</c:v>
                </c:pt>
                <c:pt idx="337">
                  <c:v>0.160833</c:v>
                </c:pt>
                <c:pt idx="338">
                  <c:v>0.17916699999999999</c:v>
                </c:pt>
                <c:pt idx="339">
                  <c:v>0.1825</c:v>
                </c:pt>
                <c:pt idx="340">
                  <c:v>0.154167</c:v>
                </c:pt>
                <c:pt idx="341">
                  <c:v>0.14249999999999999</c:v>
                </c:pt>
                <c:pt idx="342">
                  <c:v>0.13916700000000001</c:v>
                </c:pt>
                <c:pt idx="343">
                  <c:v>0.125</c:v>
                </c:pt>
                <c:pt idx="344">
                  <c:v>0.14083300000000001</c:v>
                </c:pt>
                <c:pt idx="345">
                  <c:v>0.23333300000000001</c:v>
                </c:pt>
                <c:pt idx="346">
                  <c:v>0.19</c:v>
                </c:pt>
                <c:pt idx="347">
                  <c:v>0.14083300000000001</c:v>
                </c:pt>
                <c:pt idx="348">
                  <c:v>0.130833</c:v>
                </c:pt>
                <c:pt idx="349">
                  <c:v>0.113333</c:v>
                </c:pt>
                <c:pt idx="350">
                  <c:v>0.14749999999999999</c:v>
                </c:pt>
                <c:pt idx="351">
                  <c:v>0.14166699999999999</c:v>
                </c:pt>
                <c:pt idx="352">
                  <c:v>0.11666700000000001</c:v>
                </c:pt>
                <c:pt idx="353">
                  <c:v>0.155833</c:v>
                </c:pt>
                <c:pt idx="354">
                  <c:v>0.14583299999999999</c:v>
                </c:pt>
                <c:pt idx="355">
                  <c:v>0.13</c:v>
                </c:pt>
                <c:pt idx="356">
                  <c:v>0.21</c:v>
                </c:pt>
                <c:pt idx="357">
                  <c:v>0.193333</c:v>
                </c:pt>
                <c:pt idx="358">
                  <c:v>0.25666699999999998</c:v>
                </c:pt>
                <c:pt idx="359">
                  <c:v>0.23749999999999999</c:v>
                </c:pt>
                <c:pt idx="360">
                  <c:v>0.22500000000000001</c:v>
                </c:pt>
                <c:pt idx="361">
                  <c:v>0.20333300000000001</c:v>
                </c:pt>
                <c:pt idx="362">
                  <c:v>0.19500000000000001</c:v>
                </c:pt>
                <c:pt idx="363">
                  <c:v>0.17</c:v>
                </c:pt>
                <c:pt idx="364">
                  <c:v>0.23416699999999999</c:v>
                </c:pt>
                <c:pt idx="365">
                  <c:v>0.220833</c:v>
                </c:pt>
                <c:pt idx="366">
                  <c:v>0.20166700000000001</c:v>
                </c:pt>
                <c:pt idx="367">
                  <c:v>0.22916700000000001</c:v>
                </c:pt>
                <c:pt idx="368">
                  <c:v>0.156667</c:v>
                </c:pt>
                <c:pt idx="369">
                  <c:v>0.11666700000000001</c:v>
                </c:pt>
                <c:pt idx="370">
                  <c:v>6.83333E-2</c:v>
                </c:pt>
                <c:pt idx="371">
                  <c:v>9.7500000000000003E-2</c:v>
                </c:pt>
                <c:pt idx="372">
                  <c:v>0.130833</c:v>
                </c:pt>
                <c:pt idx="373">
                  <c:v>0.183333</c:v>
                </c:pt>
                <c:pt idx="374">
                  <c:v>0.160833</c:v>
                </c:pt>
                <c:pt idx="375">
                  <c:v>0.184167</c:v>
                </c:pt>
                <c:pt idx="376">
                  <c:v>0.14666699999999999</c:v>
                </c:pt>
                <c:pt idx="377">
                  <c:v>0.13250000000000001</c:v>
                </c:pt>
                <c:pt idx="378">
                  <c:v>0.17499999999999999</c:v>
                </c:pt>
                <c:pt idx="379">
                  <c:v>0.155833</c:v>
                </c:pt>
                <c:pt idx="380">
                  <c:v>0.14833299999999999</c:v>
                </c:pt>
                <c:pt idx="381">
                  <c:v>0.16333300000000001</c:v>
                </c:pt>
                <c:pt idx="382">
                  <c:v>0.23666699999999999</c:v>
                </c:pt>
                <c:pt idx="383">
                  <c:v>0.214167</c:v>
                </c:pt>
                <c:pt idx="384">
                  <c:v>0.17583299999999999</c:v>
                </c:pt>
                <c:pt idx="385">
                  <c:v>0.156667</c:v>
                </c:pt>
                <c:pt idx="386">
                  <c:v>0.185</c:v>
                </c:pt>
                <c:pt idx="387">
                  <c:v>0.16833300000000001</c:v>
                </c:pt>
                <c:pt idx="388">
                  <c:v>0.17083300000000001</c:v>
                </c:pt>
                <c:pt idx="389">
                  <c:v>0.214167</c:v>
                </c:pt>
                <c:pt idx="390">
                  <c:v>0.20416699999999999</c:v>
                </c:pt>
                <c:pt idx="391">
                  <c:v>0.2</c:v>
                </c:pt>
                <c:pt idx="392">
                  <c:v>0.26583299999999999</c:v>
                </c:pt>
                <c:pt idx="393">
                  <c:v>0.23916699999999999</c:v>
                </c:pt>
                <c:pt idx="394">
                  <c:v>0.183333</c:v>
                </c:pt>
                <c:pt idx="395">
                  <c:v>0.248333</c:v>
                </c:pt>
                <c:pt idx="396">
                  <c:v>0.22916700000000001</c:v>
                </c:pt>
                <c:pt idx="397">
                  <c:v>0.24333299999999999</c:v>
                </c:pt>
                <c:pt idx="398">
                  <c:v>0.22833300000000001</c:v>
                </c:pt>
                <c:pt idx="399">
                  <c:v>0.20416699999999999</c:v>
                </c:pt>
                <c:pt idx="400">
                  <c:v>0.220833</c:v>
                </c:pt>
              </c:numCache>
            </c:numRef>
          </c:yVal>
        </c:ser>
        <c:axId val="80380672"/>
        <c:axId val="80258560"/>
      </c:scatterChart>
      <c:valAx>
        <c:axId val="80216448"/>
        <c:scaling>
          <c:orientation val="minMax"/>
          <c:max val="2015"/>
          <c:min val="198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</c:title>
        <c:numFmt formatCode="0" sourceLinked="0"/>
        <c:tickLblPos val="nextTo"/>
        <c:crossAx val="80219520"/>
        <c:crossesAt val="-1"/>
        <c:crossBetween val="midCat"/>
      </c:valAx>
      <c:valAx>
        <c:axId val="80219520"/>
        <c:scaling>
          <c:orientation val="minMax"/>
          <c:max val="0.8"/>
          <c:min val="-0.60000000000000064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 </a:t>
                </a:r>
                <a:endParaRPr lang="en-US"/>
              </a:p>
            </c:rich>
          </c:tx>
        </c:title>
        <c:numFmt formatCode="0.000" sourceLinked="1"/>
        <c:tickLblPos val="nextTo"/>
        <c:crossAx val="80216448"/>
        <c:crosses val="autoZero"/>
        <c:crossBetween val="midCat"/>
      </c:valAx>
      <c:valAx>
        <c:axId val="80258560"/>
        <c:scaling>
          <c:orientation val="minMax"/>
          <c:max val="0.5"/>
          <c:min val="-0.2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dCO2/dt ppmv/month</a:t>
                </a:r>
              </a:p>
            </c:rich>
          </c:tx>
        </c:title>
        <c:numFmt formatCode="0.00" sourceLinked="1"/>
        <c:tickLblPos val="nextTo"/>
        <c:crossAx val="80380672"/>
        <c:crosses val="max"/>
        <c:crossBetween val="midCat"/>
      </c:valAx>
      <c:valAx>
        <c:axId val="80380672"/>
        <c:scaling>
          <c:orientation val="minMax"/>
        </c:scaling>
        <c:delete val="1"/>
        <c:axPos val="b"/>
        <c:numFmt formatCode="0.00" sourceLinked="1"/>
        <c:tickLblPos val="none"/>
        <c:crossAx val="80258560"/>
        <c:crosses val="autoZero"/>
        <c:crossBetween val="midCat"/>
      </c:valAx>
    </c:plotArea>
    <c:legend>
      <c:legendPos val="b"/>
    </c:legend>
    <c:plotVisOnly val="1"/>
  </c:chart>
  <c:spPr>
    <a:ln w="19050"/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RSS_T - transient</a:t>
            </a:r>
            <a:r>
              <a:rPr lang="nl-BE" sz="1200" baseline="0"/>
              <a:t> CO2 responses and emissions response</a:t>
            </a:r>
            <a:endParaRPr lang="nl-BE" sz="12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RSS!$C$17</c:f>
              <c:strCache>
                <c:ptCount val="1"/>
                <c:pt idx="0">
                  <c:v>RSS_T</c:v>
                </c:pt>
              </c:strCache>
            </c:strRef>
          </c:tx>
          <c:spPr>
            <a:ln w="19050"/>
          </c:spPr>
          <c:marker>
            <c:symbol val="diamond"/>
            <c:size val="2"/>
          </c:marker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RSS!$C$30:$C$459</c:f>
              <c:numCache>
                <c:formatCode>0.000</c:formatCode>
                <c:ptCount val="430"/>
                <c:pt idx="0">
                  <c:v>0.01</c:v>
                </c:pt>
                <c:pt idx="1">
                  <c:v>8.6999999999999994E-2</c:v>
                </c:pt>
                <c:pt idx="2">
                  <c:v>-0.04</c:v>
                </c:pt>
                <c:pt idx="3">
                  <c:v>3.6999999999999998E-2</c:v>
                </c:pt>
                <c:pt idx="4">
                  <c:v>9.4E-2</c:v>
                </c:pt>
                <c:pt idx="5">
                  <c:v>0.13600000000000001</c:v>
                </c:pt>
                <c:pt idx="6">
                  <c:v>-0.01</c:v>
                </c:pt>
                <c:pt idx="7">
                  <c:v>1.7999999999999999E-2</c:v>
                </c:pt>
                <c:pt idx="8">
                  <c:v>0.05</c:v>
                </c:pt>
                <c:pt idx="9">
                  <c:v>4.7E-2</c:v>
                </c:pt>
                <c:pt idx="10">
                  <c:v>-0.16600000000000001</c:v>
                </c:pt>
                <c:pt idx="11">
                  <c:v>-8.2000000000000003E-2</c:v>
                </c:pt>
                <c:pt idx="12">
                  <c:v>0.19800000000000001</c:v>
                </c:pt>
                <c:pt idx="13">
                  <c:v>0.20200000000000001</c:v>
                </c:pt>
                <c:pt idx="14">
                  <c:v>-2.9000000000000001E-2</c:v>
                </c:pt>
                <c:pt idx="15">
                  <c:v>7.8E-2</c:v>
                </c:pt>
                <c:pt idx="16">
                  <c:v>8.0000000000000002E-3</c:v>
                </c:pt>
                <c:pt idx="17">
                  <c:v>-6.0999999999999999E-2</c:v>
                </c:pt>
                <c:pt idx="18">
                  <c:v>-3.1E-2</c:v>
                </c:pt>
                <c:pt idx="19">
                  <c:v>0</c:v>
                </c:pt>
                <c:pt idx="20">
                  <c:v>-8.7999999999999995E-2</c:v>
                </c:pt>
                <c:pt idx="21">
                  <c:v>-0.10199999999999999</c:v>
                </c:pt>
                <c:pt idx="22">
                  <c:v>2E-3</c:v>
                </c:pt>
                <c:pt idx="23">
                  <c:v>8.5000000000000006E-2</c:v>
                </c:pt>
                <c:pt idx="24">
                  <c:v>-0.14099999999999999</c:v>
                </c:pt>
                <c:pt idx="25">
                  <c:v>-9.9000000000000005E-2</c:v>
                </c:pt>
                <c:pt idx="26">
                  <c:v>-0.16600000000000001</c:v>
                </c:pt>
                <c:pt idx="27">
                  <c:v>-0.115</c:v>
                </c:pt>
                <c:pt idx="28">
                  <c:v>-0.22800000000000001</c:v>
                </c:pt>
                <c:pt idx="29">
                  <c:v>-0.16700000000000001</c:v>
                </c:pt>
                <c:pt idx="30">
                  <c:v>-0.318</c:v>
                </c:pt>
                <c:pt idx="31">
                  <c:v>-0.22600000000000001</c:v>
                </c:pt>
                <c:pt idx="32">
                  <c:v>-0.122</c:v>
                </c:pt>
                <c:pt idx="33">
                  <c:v>-0.25700000000000001</c:v>
                </c:pt>
                <c:pt idx="34">
                  <c:v>-0.17799999999999999</c:v>
                </c:pt>
                <c:pt idx="35">
                  <c:v>-5.2999999999999999E-2</c:v>
                </c:pt>
                <c:pt idx="36">
                  <c:v>0.186</c:v>
                </c:pt>
                <c:pt idx="37">
                  <c:v>4.2999999999999997E-2</c:v>
                </c:pt>
                <c:pt idx="38">
                  <c:v>0.27200000000000002</c:v>
                </c:pt>
                <c:pt idx="39">
                  <c:v>0.152</c:v>
                </c:pt>
                <c:pt idx="40">
                  <c:v>0.111</c:v>
                </c:pt>
                <c:pt idx="41">
                  <c:v>-9.4E-2</c:v>
                </c:pt>
                <c:pt idx="42">
                  <c:v>0.153</c:v>
                </c:pt>
                <c:pt idx="43">
                  <c:v>0.105</c:v>
                </c:pt>
                <c:pt idx="44">
                  <c:v>2.1000000000000001E-2</c:v>
                </c:pt>
                <c:pt idx="45">
                  <c:v>-2.5000000000000001E-2</c:v>
                </c:pt>
                <c:pt idx="46">
                  <c:v>0.08</c:v>
                </c:pt>
                <c:pt idx="47">
                  <c:v>-0.216</c:v>
                </c:pt>
                <c:pt idx="48">
                  <c:v>-0.26600000000000001</c:v>
                </c:pt>
                <c:pt idx="49">
                  <c:v>-0.13900000000000001</c:v>
                </c:pt>
                <c:pt idx="50">
                  <c:v>-0.153</c:v>
                </c:pt>
                <c:pt idx="51">
                  <c:v>-0.22500000000000001</c:v>
                </c:pt>
                <c:pt idx="52">
                  <c:v>-9.2999999999999999E-2</c:v>
                </c:pt>
                <c:pt idx="53">
                  <c:v>-0.20599999999999999</c:v>
                </c:pt>
                <c:pt idx="54">
                  <c:v>-0.19700000000000001</c:v>
                </c:pt>
                <c:pt idx="55">
                  <c:v>-0.16600000000000001</c:v>
                </c:pt>
                <c:pt idx="56">
                  <c:v>-0.45700000000000002</c:v>
                </c:pt>
                <c:pt idx="57">
                  <c:v>-0.14599999999999999</c:v>
                </c:pt>
                <c:pt idx="58">
                  <c:v>-0.27300000000000002</c:v>
                </c:pt>
                <c:pt idx="59">
                  <c:v>-0.37</c:v>
                </c:pt>
                <c:pt idx="60">
                  <c:v>-0.252</c:v>
                </c:pt>
                <c:pt idx="61">
                  <c:v>-0.27500000000000002</c:v>
                </c:pt>
                <c:pt idx="62">
                  <c:v>-0.27800000000000002</c:v>
                </c:pt>
                <c:pt idx="63">
                  <c:v>-0.31900000000000001</c:v>
                </c:pt>
                <c:pt idx="64">
                  <c:v>-0.32800000000000001</c:v>
                </c:pt>
                <c:pt idx="65">
                  <c:v>-0.33400000000000002</c:v>
                </c:pt>
                <c:pt idx="66">
                  <c:v>-0.35699999999999998</c:v>
                </c:pt>
                <c:pt idx="67">
                  <c:v>-0.19800000000000001</c:v>
                </c:pt>
                <c:pt idx="68">
                  <c:v>-0.19500000000000001</c:v>
                </c:pt>
                <c:pt idx="69">
                  <c:v>-0.28899999999999998</c:v>
                </c:pt>
                <c:pt idx="70">
                  <c:v>-0.15</c:v>
                </c:pt>
                <c:pt idx="71">
                  <c:v>-0.152</c:v>
                </c:pt>
                <c:pt idx="72">
                  <c:v>-3.2000000000000001E-2</c:v>
                </c:pt>
                <c:pt idx="73">
                  <c:v>-0.23799999999999999</c:v>
                </c:pt>
                <c:pt idx="74">
                  <c:v>-0.16200000000000001</c:v>
                </c:pt>
                <c:pt idx="75">
                  <c:v>-5.3999999999999999E-2</c:v>
                </c:pt>
                <c:pt idx="76">
                  <c:v>-9.5000000000000001E-2</c:v>
                </c:pt>
                <c:pt idx="77">
                  <c:v>-0.157</c:v>
                </c:pt>
                <c:pt idx="78">
                  <c:v>-0.20100000000000001</c:v>
                </c:pt>
                <c:pt idx="79">
                  <c:v>-0.18</c:v>
                </c:pt>
                <c:pt idx="80">
                  <c:v>-0.184</c:v>
                </c:pt>
                <c:pt idx="81">
                  <c:v>-0.247</c:v>
                </c:pt>
                <c:pt idx="82">
                  <c:v>-0.10100000000000001</c:v>
                </c:pt>
                <c:pt idx="83">
                  <c:v>-2.1999999999999999E-2</c:v>
                </c:pt>
                <c:pt idx="84">
                  <c:v>0.13200000000000001</c:v>
                </c:pt>
                <c:pt idx="85">
                  <c:v>0.14699999999999999</c:v>
                </c:pt>
                <c:pt idx="86">
                  <c:v>-0.13600000000000001</c:v>
                </c:pt>
                <c:pt idx="87">
                  <c:v>0.13700000000000001</c:v>
                </c:pt>
                <c:pt idx="88">
                  <c:v>-1.4E-2</c:v>
                </c:pt>
                <c:pt idx="89">
                  <c:v>0.121</c:v>
                </c:pt>
                <c:pt idx="90">
                  <c:v>6.3E-2</c:v>
                </c:pt>
                <c:pt idx="91">
                  <c:v>3.1E-2</c:v>
                </c:pt>
                <c:pt idx="92">
                  <c:v>2.1999999999999999E-2</c:v>
                </c:pt>
                <c:pt idx="93">
                  <c:v>0.151</c:v>
                </c:pt>
                <c:pt idx="94">
                  <c:v>0.18099999999999999</c:v>
                </c:pt>
                <c:pt idx="95">
                  <c:v>0.35099999999999998</c:v>
                </c:pt>
                <c:pt idx="96">
                  <c:v>0.224</c:v>
                </c:pt>
                <c:pt idx="97">
                  <c:v>-3.5000000000000003E-2</c:v>
                </c:pt>
                <c:pt idx="98">
                  <c:v>0.19700000000000001</c:v>
                </c:pt>
                <c:pt idx="99">
                  <c:v>8.5000000000000006E-2</c:v>
                </c:pt>
                <c:pt idx="100">
                  <c:v>0.11</c:v>
                </c:pt>
                <c:pt idx="101">
                  <c:v>8.4000000000000005E-2</c:v>
                </c:pt>
                <c:pt idx="102">
                  <c:v>0.183</c:v>
                </c:pt>
                <c:pt idx="103">
                  <c:v>3.6999999999999998E-2</c:v>
                </c:pt>
                <c:pt idx="104">
                  <c:v>0.22800000000000001</c:v>
                </c:pt>
                <c:pt idx="105">
                  <c:v>-5.2999999999999999E-2</c:v>
                </c:pt>
                <c:pt idx="106">
                  <c:v>-0.10299999999999999</c:v>
                </c:pt>
                <c:pt idx="107">
                  <c:v>-0.159</c:v>
                </c:pt>
                <c:pt idx="108">
                  <c:v>-0.29599999999999999</c:v>
                </c:pt>
                <c:pt idx="109">
                  <c:v>-0.19500000000000001</c:v>
                </c:pt>
                <c:pt idx="110">
                  <c:v>-0.26600000000000001</c:v>
                </c:pt>
                <c:pt idx="111">
                  <c:v>-0.13200000000000001</c:v>
                </c:pt>
                <c:pt idx="112">
                  <c:v>-0.14299999999999999</c:v>
                </c:pt>
                <c:pt idx="113">
                  <c:v>-0.152</c:v>
                </c:pt>
                <c:pt idx="114">
                  <c:v>-6.8000000000000005E-2</c:v>
                </c:pt>
                <c:pt idx="115">
                  <c:v>-0.1</c:v>
                </c:pt>
                <c:pt idx="116">
                  <c:v>2.1000000000000001E-2</c:v>
                </c:pt>
                <c:pt idx="117">
                  <c:v>-3.5999999999999997E-2</c:v>
                </c:pt>
                <c:pt idx="118">
                  <c:v>-6.4000000000000001E-2</c:v>
                </c:pt>
                <c:pt idx="119">
                  <c:v>-4.0000000000000001E-3</c:v>
                </c:pt>
                <c:pt idx="120">
                  <c:v>-8.4000000000000005E-2</c:v>
                </c:pt>
                <c:pt idx="121">
                  <c:v>-0.127</c:v>
                </c:pt>
                <c:pt idx="122">
                  <c:v>0.215</c:v>
                </c:pt>
                <c:pt idx="123">
                  <c:v>4.1000000000000002E-2</c:v>
                </c:pt>
                <c:pt idx="124">
                  <c:v>0.08</c:v>
                </c:pt>
                <c:pt idx="125">
                  <c:v>0.13200000000000001</c:v>
                </c:pt>
                <c:pt idx="126">
                  <c:v>-7.0000000000000001E-3</c:v>
                </c:pt>
                <c:pt idx="127">
                  <c:v>1.4E-2</c:v>
                </c:pt>
                <c:pt idx="128">
                  <c:v>-2.9000000000000001E-2</c:v>
                </c:pt>
                <c:pt idx="129">
                  <c:v>0.123</c:v>
                </c:pt>
                <c:pt idx="130">
                  <c:v>0.33400000000000002</c:v>
                </c:pt>
                <c:pt idx="131">
                  <c:v>0.19600000000000001</c:v>
                </c:pt>
                <c:pt idx="132">
                  <c:v>0.11700000000000001</c:v>
                </c:pt>
                <c:pt idx="133">
                  <c:v>6.9000000000000006E-2</c:v>
                </c:pt>
                <c:pt idx="134">
                  <c:v>0.28399999999999997</c:v>
                </c:pt>
                <c:pt idx="135">
                  <c:v>6.4000000000000001E-2</c:v>
                </c:pt>
                <c:pt idx="136">
                  <c:v>0.16400000000000001</c:v>
                </c:pt>
                <c:pt idx="137">
                  <c:v>0.29599999999999999</c:v>
                </c:pt>
                <c:pt idx="138">
                  <c:v>0.14699999999999999</c:v>
                </c:pt>
                <c:pt idx="139">
                  <c:v>0.16200000000000001</c:v>
                </c:pt>
                <c:pt idx="140">
                  <c:v>1.7999999999999999E-2</c:v>
                </c:pt>
                <c:pt idx="141">
                  <c:v>-5.0999999999999997E-2</c:v>
                </c:pt>
                <c:pt idx="142">
                  <c:v>-0.111</c:v>
                </c:pt>
                <c:pt idx="143">
                  <c:v>-0.19</c:v>
                </c:pt>
                <c:pt idx="144">
                  <c:v>-8.9999999999999993E-3</c:v>
                </c:pt>
                <c:pt idx="145">
                  <c:v>-0.121</c:v>
                </c:pt>
                <c:pt idx="146">
                  <c:v>-4.0000000000000001E-3</c:v>
                </c:pt>
                <c:pt idx="147">
                  <c:v>-0.16200000000000001</c:v>
                </c:pt>
                <c:pt idx="148">
                  <c:v>-0.17199999999999999</c:v>
                </c:pt>
                <c:pt idx="149">
                  <c:v>-0.17299999999999999</c:v>
                </c:pt>
                <c:pt idx="150">
                  <c:v>-0.31900000000000001</c:v>
                </c:pt>
                <c:pt idx="151">
                  <c:v>-0.372</c:v>
                </c:pt>
                <c:pt idx="152">
                  <c:v>-0.31</c:v>
                </c:pt>
                <c:pt idx="153">
                  <c:v>-0.156</c:v>
                </c:pt>
                <c:pt idx="154">
                  <c:v>-0.14699999999999999</c:v>
                </c:pt>
                <c:pt idx="155">
                  <c:v>-0.20599999999999999</c:v>
                </c:pt>
                <c:pt idx="156">
                  <c:v>-0.215</c:v>
                </c:pt>
                <c:pt idx="157">
                  <c:v>-0.16200000000000001</c:v>
                </c:pt>
                <c:pt idx="158">
                  <c:v>-0.28499999999999998</c:v>
                </c:pt>
                <c:pt idx="159">
                  <c:v>-0.20300000000000001</c:v>
                </c:pt>
                <c:pt idx="160">
                  <c:v>-9.7000000000000003E-2</c:v>
                </c:pt>
                <c:pt idx="161">
                  <c:v>-2.5000000000000001E-2</c:v>
                </c:pt>
                <c:pt idx="162">
                  <c:v>-8.9999999999999993E-3</c:v>
                </c:pt>
                <c:pt idx="163">
                  <c:v>-0.14000000000000001</c:v>
                </c:pt>
                <c:pt idx="164">
                  <c:v>-0.27200000000000002</c:v>
                </c:pt>
                <c:pt idx="165">
                  <c:v>-3.5999999999999997E-2</c:v>
                </c:pt>
                <c:pt idx="166">
                  <c:v>-8.5000000000000006E-2</c:v>
                </c:pt>
                <c:pt idx="167">
                  <c:v>0.115</c:v>
                </c:pt>
                <c:pt idx="168">
                  <c:v>8.0000000000000002E-3</c:v>
                </c:pt>
                <c:pt idx="169">
                  <c:v>-6.7000000000000004E-2</c:v>
                </c:pt>
                <c:pt idx="170">
                  <c:v>-3.3000000000000002E-2</c:v>
                </c:pt>
                <c:pt idx="171">
                  <c:v>-8.3000000000000004E-2</c:v>
                </c:pt>
                <c:pt idx="172">
                  <c:v>-1E-3</c:v>
                </c:pt>
                <c:pt idx="173">
                  <c:v>6.9000000000000006E-2</c:v>
                </c:pt>
                <c:pt idx="174">
                  <c:v>8.1000000000000003E-2</c:v>
                </c:pt>
                <c:pt idx="175">
                  <c:v>6.4000000000000001E-2</c:v>
                </c:pt>
                <c:pt idx="176">
                  <c:v>0.114</c:v>
                </c:pt>
                <c:pt idx="177">
                  <c:v>-6.5000000000000002E-2</c:v>
                </c:pt>
                <c:pt idx="178">
                  <c:v>0.128</c:v>
                </c:pt>
                <c:pt idx="179">
                  <c:v>0.122</c:v>
                </c:pt>
                <c:pt idx="180">
                  <c:v>0.17799999999999999</c:v>
                </c:pt>
                <c:pt idx="181">
                  <c:v>0.13300000000000001</c:v>
                </c:pt>
                <c:pt idx="182">
                  <c:v>3.6999999999999998E-2</c:v>
                </c:pt>
                <c:pt idx="183">
                  <c:v>0.248</c:v>
                </c:pt>
                <c:pt idx="184">
                  <c:v>0.13100000000000001</c:v>
                </c:pt>
                <c:pt idx="185">
                  <c:v>0.16400000000000001</c:v>
                </c:pt>
                <c:pt idx="186">
                  <c:v>4.3999999999999997E-2</c:v>
                </c:pt>
                <c:pt idx="187">
                  <c:v>0.28499999999999998</c:v>
                </c:pt>
                <c:pt idx="188">
                  <c:v>0.32400000000000001</c:v>
                </c:pt>
                <c:pt idx="189">
                  <c:v>0.20399999999999999</c:v>
                </c:pt>
                <c:pt idx="190">
                  <c:v>0.20899999999999999</c:v>
                </c:pt>
                <c:pt idx="191">
                  <c:v>-5.2999999999999999E-2</c:v>
                </c:pt>
                <c:pt idx="192">
                  <c:v>-4.1000000000000002E-2</c:v>
                </c:pt>
                <c:pt idx="193">
                  <c:v>0.109</c:v>
                </c:pt>
                <c:pt idx="194">
                  <c:v>0.10199999999999999</c:v>
                </c:pt>
                <c:pt idx="195">
                  <c:v>-8.2000000000000003E-2</c:v>
                </c:pt>
                <c:pt idx="196">
                  <c:v>5.0000000000000001E-3</c:v>
                </c:pt>
                <c:pt idx="197">
                  <c:v>-2.4E-2</c:v>
                </c:pt>
                <c:pt idx="198">
                  <c:v>0.11600000000000001</c:v>
                </c:pt>
                <c:pt idx="199">
                  <c:v>4.7E-2</c:v>
                </c:pt>
                <c:pt idx="200">
                  <c:v>0.182</c:v>
                </c:pt>
                <c:pt idx="201">
                  <c:v>0.125</c:v>
                </c:pt>
                <c:pt idx="202">
                  <c:v>5.3999999999999999E-2</c:v>
                </c:pt>
                <c:pt idx="203">
                  <c:v>-3.4000000000000002E-2</c:v>
                </c:pt>
                <c:pt idx="204">
                  <c:v>-4.2999999999999997E-2</c:v>
                </c:pt>
                <c:pt idx="205">
                  <c:v>5.2999999999999999E-2</c:v>
                </c:pt>
                <c:pt idx="206">
                  <c:v>-3.0000000000000001E-3</c:v>
                </c:pt>
                <c:pt idx="207">
                  <c:v>-6.3E-2</c:v>
                </c:pt>
                <c:pt idx="208">
                  <c:v>2.4E-2</c:v>
                </c:pt>
                <c:pt idx="209">
                  <c:v>1.7000000000000001E-2</c:v>
                </c:pt>
                <c:pt idx="210">
                  <c:v>0.16500000000000001</c:v>
                </c:pt>
                <c:pt idx="211">
                  <c:v>0.20200000000000001</c:v>
                </c:pt>
                <c:pt idx="212">
                  <c:v>0.19</c:v>
                </c:pt>
                <c:pt idx="213">
                  <c:v>0.22</c:v>
                </c:pt>
                <c:pt idx="214">
                  <c:v>0.158</c:v>
                </c:pt>
                <c:pt idx="215">
                  <c:v>0.30199999999999999</c:v>
                </c:pt>
                <c:pt idx="216">
                  <c:v>0.55000000000000004</c:v>
                </c:pt>
                <c:pt idx="217">
                  <c:v>0.73599999999999999</c:v>
                </c:pt>
                <c:pt idx="218">
                  <c:v>0.58499999999999996</c:v>
                </c:pt>
                <c:pt idx="219">
                  <c:v>0.85699999999999998</c:v>
                </c:pt>
                <c:pt idx="220">
                  <c:v>0.66700000000000004</c:v>
                </c:pt>
                <c:pt idx="221">
                  <c:v>0.56699999999999995</c:v>
                </c:pt>
                <c:pt idx="222">
                  <c:v>0.60499999999999998</c:v>
                </c:pt>
                <c:pt idx="223">
                  <c:v>0.57199999999999995</c:v>
                </c:pt>
                <c:pt idx="224">
                  <c:v>0.49399999999999999</c:v>
                </c:pt>
                <c:pt idx="225">
                  <c:v>0.46100000000000002</c:v>
                </c:pt>
                <c:pt idx="226">
                  <c:v>0.19500000000000001</c:v>
                </c:pt>
                <c:pt idx="227">
                  <c:v>0.311</c:v>
                </c:pt>
                <c:pt idx="228">
                  <c:v>0.182</c:v>
                </c:pt>
                <c:pt idx="229">
                  <c:v>0.317</c:v>
                </c:pt>
                <c:pt idx="230">
                  <c:v>-1.2999999999999999E-2</c:v>
                </c:pt>
                <c:pt idx="231">
                  <c:v>0.183</c:v>
                </c:pt>
                <c:pt idx="232">
                  <c:v>0.112</c:v>
                </c:pt>
                <c:pt idx="233">
                  <c:v>-8.3000000000000004E-2</c:v>
                </c:pt>
                <c:pt idx="234">
                  <c:v>9.6000000000000002E-2</c:v>
                </c:pt>
                <c:pt idx="235">
                  <c:v>4.2999999999999997E-2</c:v>
                </c:pt>
                <c:pt idx="236">
                  <c:v>0.153</c:v>
                </c:pt>
                <c:pt idx="237">
                  <c:v>7.8E-2</c:v>
                </c:pt>
                <c:pt idx="238">
                  <c:v>0.06</c:v>
                </c:pt>
                <c:pt idx="239">
                  <c:v>0.127</c:v>
                </c:pt>
                <c:pt idx="240">
                  <c:v>-5.6000000000000001E-2</c:v>
                </c:pt>
                <c:pt idx="241">
                  <c:v>0.115</c:v>
                </c:pt>
                <c:pt idx="242">
                  <c:v>0.14199999999999999</c:v>
                </c:pt>
                <c:pt idx="243">
                  <c:v>0.25900000000000001</c:v>
                </c:pt>
                <c:pt idx="244">
                  <c:v>0.183</c:v>
                </c:pt>
                <c:pt idx="245">
                  <c:v>0.125</c:v>
                </c:pt>
                <c:pt idx="246">
                  <c:v>5.8999999999999997E-2</c:v>
                </c:pt>
                <c:pt idx="247">
                  <c:v>1.0999999999999999E-2</c:v>
                </c:pt>
                <c:pt idx="248">
                  <c:v>0.123</c:v>
                </c:pt>
                <c:pt idx="249">
                  <c:v>0.111</c:v>
                </c:pt>
                <c:pt idx="250">
                  <c:v>2.5999999999999999E-2</c:v>
                </c:pt>
                <c:pt idx="251">
                  <c:v>1.2E-2</c:v>
                </c:pt>
                <c:pt idx="252">
                  <c:v>0.10199999999999999</c:v>
                </c:pt>
                <c:pt idx="253">
                  <c:v>0.126</c:v>
                </c:pt>
                <c:pt idx="254">
                  <c:v>0.18</c:v>
                </c:pt>
                <c:pt idx="255">
                  <c:v>0.35899999999999999</c:v>
                </c:pt>
                <c:pt idx="256">
                  <c:v>0.30399999999999999</c:v>
                </c:pt>
                <c:pt idx="257">
                  <c:v>0.12</c:v>
                </c:pt>
                <c:pt idx="258">
                  <c:v>0.18099999999999999</c:v>
                </c:pt>
                <c:pt idx="259">
                  <c:v>0.436</c:v>
                </c:pt>
                <c:pt idx="260">
                  <c:v>0.20899999999999999</c:v>
                </c:pt>
                <c:pt idx="261">
                  <c:v>0.32900000000000001</c:v>
                </c:pt>
                <c:pt idx="262">
                  <c:v>0.32800000000000001</c:v>
                </c:pt>
                <c:pt idx="263">
                  <c:v>0.28699999999999998</c:v>
                </c:pt>
                <c:pt idx="264">
                  <c:v>0.36</c:v>
                </c:pt>
                <c:pt idx="265">
                  <c:v>0.45200000000000001</c:v>
                </c:pt>
                <c:pt idx="266">
                  <c:v>0.34</c:v>
                </c:pt>
                <c:pt idx="267">
                  <c:v>0.372</c:v>
                </c:pt>
                <c:pt idx="268">
                  <c:v>0.32500000000000001</c:v>
                </c:pt>
                <c:pt idx="269">
                  <c:v>0.39900000000000002</c:v>
                </c:pt>
                <c:pt idx="270">
                  <c:v>0.372</c:v>
                </c:pt>
                <c:pt idx="271">
                  <c:v>0.29499999999999998</c:v>
                </c:pt>
                <c:pt idx="272">
                  <c:v>0.28499999999999998</c:v>
                </c:pt>
                <c:pt idx="273">
                  <c:v>0.114</c:v>
                </c:pt>
                <c:pt idx="274">
                  <c:v>0.26400000000000001</c:v>
                </c:pt>
                <c:pt idx="275">
                  <c:v>0.20300000000000001</c:v>
                </c:pt>
                <c:pt idx="276">
                  <c:v>0.439</c:v>
                </c:pt>
                <c:pt idx="277">
                  <c:v>0.315</c:v>
                </c:pt>
                <c:pt idx="278">
                  <c:v>0.22700000000000001</c:v>
                </c:pt>
                <c:pt idx="279">
                  <c:v>0.28899999999999998</c:v>
                </c:pt>
                <c:pt idx="280">
                  <c:v>0.34100000000000003</c:v>
                </c:pt>
                <c:pt idx="281">
                  <c:v>0.13700000000000001</c:v>
                </c:pt>
                <c:pt idx="282">
                  <c:v>0.27600000000000002</c:v>
                </c:pt>
                <c:pt idx="283">
                  <c:v>0.27100000000000002</c:v>
                </c:pt>
                <c:pt idx="284">
                  <c:v>0.318</c:v>
                </c:pt>
                <c:pt idx="285">
                  <c:v>0.42899999999999999</c:v>
                </c:pt>
                <c:pt idx="286">
                  <c:v>0.35199999999999998</c:v>
                </c:pt>
                <c:pt idx="287">
                  <c:v>0.442</c:v>
                </c:pt>
                <c:pt idx="288">
                  <c:v>0.31</c:v>
                </c:pt>
                <c:pt idx="289">
                  <c:v>0.318</c:v>
                </c:pt>
                <c:pt idx="290">
                  <c:v>0.432</c:v>
                </c:pt>
                <c:pt idx="291">
                  <c:v>0.26200000000000001</c:v>
                </c:pt>
                <c:pt idx="292">
                  <c:v>0.14599999999999999</c:v>
                </c:pt>
                <c:pt idx="293">
                  <c:v>0.09</c:v>
                </c:pt>
                <c:pt idx="294">
                  <c:v>-8.9999999999999993E-3</c:v>
                </c:pt>
                <c:pt idx="295">
                  <c:v>7.3999999999999996E-2</c:v>
                </c:pt>
                <c:pt idx="296">
                  <c:v>0.19800000000000001</c:v>
                </c:pt>
                <c:pt idx="297">
                  <c:v>0.27200000000000002</c:v>
                </c:pt>
                <c:pt idx="298">
                  <c:v>0.20699999999999999</c:v>
                </c:pt>
                <c:pt idx="299">
                  <c:v>0.11600000000000001</c:v>
                </c:pt>
                <c:pt idx="300">
                  <c:v>0.42799999999999999</c:v>
                </c:pt>
                <c:pt idx="301">
                  <c:v>0.33700000000000002</c:v>
                </c:pt>
                <c:pt idx="302">
                  <c:v>0.313</c:v>
                </c:pt>
                <c:pt idx="303">
                  <c:v>0.47299999999999998</c:v>
                </c:pt>
                <c:pt idx="304">
                  <c:v>0.27900000000000003</c:v>
                </c:pt>
                <c:pt idx="305">
                  <c:v>0.252</c:v>
                </c:pt>
                <c:pt idx="306">
                  <c:v>0.35699999999999998</c:v>
                </c:pt>
                <c:pt idx="307">
                  <c:v>0.26</c:v>
                </c:pt>
                <c:pt idx="308">
                  <c:v>0.40100000000000002</c:v>
                </c:pt>
                <c:pt idx="309">
                  <c:v>0.38500000000000001</c:v>
                </c:pt>
                <c:pt idx="310">
                  <c:v>0.32200000000000001</c:v>
                </c:pt>
                <c:pt idx="311">
                  <c:v>0.156</c:v>
                </c:pt>
                <c:pt idx="312">
                  <c:v>0.23200000000000001</c:v>
                </c:pt>
                <c:pt idx="313">
                  <c:v>0.247</c:v>
                </c:pt>
                <c:pt idx="314">
                  <c:v>0.255</c:v>
                </c:pt>
                <c:pt idx="315">
                  <c:v>0.23400000000000001</c:v>
                </c:pt>
                <c:pt idx="316">
                  <c:v>6.9000000000000006E-2</c:v>
                </c:pt>
                <c:pt idx="317">
                  <c:v>0.16400000000000001</c:v>
                </c:pt>
                <c:pt idx="318">
                  <c:v>0.22800000000000001</c:v>
                </c:pt>
                <c:pt idx="319">
                  <c:v>0.23100000000000001</c:v>
                </c:pt>
                <c:pt idx="320">
                  <c:v>0.317</c:v>
                </c:pt>
                <c:pt idx="321">
                  <c:v>0.316</c:v>
                </c:pt>
                <c:pt idx="322">
                  <c:v>0.19400000000000001</c:v>
                </c:pt>
                <c:pt idx="323">
                  <c:v>0.28599999999999998</c:v>
                </c:pt>
                <c:pt idx="324">
                  <c:v>0.54400000000000004</c:v>
                </c:pt>
                <c:pt idx="325">
                  <c:v>0.33200000000000002</c:v>
                </c:pt>
                <c:pt idx="326">
                  <c:v>0.34699999999999998</c:v>
                </c:pt>
                <c:pt idx="327">
                  <c:v>0.28799999999999998</c:v>
                </c:pt>
                <c:pt idx="328">
                  <c:v>0.17499999999999999</c:v>
                </c:pt>
                <c:pt idx="329">
                  <c:v>0.186</c:v>
                </c:pt>
                <c:pt idx="330">
                  <c:v>0.25</c:v>
                </c:pt>
                <c:pt idx="331">
                  <c:v>0.30299999999999999</c:v>
                </c:pt>
                <c:pt idx="332">
                  <c:v>0.23599999999999999</c:v>
                </c:pt>
                <c:pt idx="333">
                  <c:v>0.20200000000000001</c:v>
                </c:pt>
                <c:pt idx="334">
                  <c:v>0.114</c:v>
                </c:pt>
                <c:pt idx="335">
                  <c:v>0.05</c:v>
                </c:pt>
                <c:pt idx="336">
                  <c:v>-0.121</c:v>
                </c:pt>
                <c:pt idx="337">
                  <c:v>-7.2999999999999995E-2</c:v>
                </c:pt>
                <c:pt idx="338">
                  <c:v>2.7E-2</c:v>
                </c:pt>
                <c:pt idx="339">
                  <c:v>1.7999999999999999E-2</c:v>
                </c:pt>
                <c:pt idx="340">
                  <c:v>-0.13500000000000001</c:v>
                </c:pt>
                <c:pt idx="341">
                  <c:v>-3.5000000000000003E-2</c:v>
                </c:pt>
                <c:pt idx="342">
                  <c:v>7.2999999999999995E-2</c:v>
                </c:pt>
                <c:pt idx="343">
                  <c:v>5.8000000000000003E-2</c:v>
                </c:pt>
                <c:pt idx="344">
                  <c:v>0.17399999999999999</c:v>
                </c:pt>
                <c:pt idx="345">
                  <c:v>0.17100000000000001</c:v>
                </c:pt>
                <c:pt idx="346">
                  <c:v>0.20899999999999999</c:v>
                </c:pt>
                <c:pt idx="347">
                  <c:v>0.14099999999999999</c:v>
                </c:pt>
                <c:pt idx="348">
                  <c:v>0.24299999999999999</c:v>
                </c:pt>
                <c:pt idx="349">
                  <c:v>0.183</c:v>
                </c:pt>
                <c:pt idx="350">
                  <c:v>0.14299999999999999</c:v>
                </c:pt>
                <c:pt idx="351">
                  <c:v>0.16200000000000001</c:v>
                </c:pt>
                <c:pt idx="352">
                  <c:v>0.05</c:v>
                </c:pt>
                <c:pt idx="353">
                  <c:v>1.2999999999999999E-2</c:v>
                </c:pt>
                <c:pt idx="354">
                  <c:v>0.32400000000000001</c:v>
                </c:pt>
                <c:pt idx="355">
                  <c:v>0.23499999999999999</c:v>
                </c:pt>
                <c:pt idx="356">
                  <c:v>0.46200000000000002</c:v>
                </c:pt>
                <c:pt idx="357">
                  <c:v>0.29099999999999998</c:v>
                </c:pt>
                <c:pt idx="358">
                  <c:v>0.32100000000000001</c:v>
                </c:pt>
                <c:pt idx="359">
                  <c:v>0.19700000000000001</c:v>
                </c:pt>
                <c:pt idx="360">
                  <c:v>0.58799999999999997</c:v>
                </c:pt>
                <c:pt idx="361">
                  <c:v>0.51400000000000001</c:v>
                </c:pt>
                <c:pt idx="362">
                  <c:v>0.58799999999999997</c:v>
                </c:pt>
                <c:pt idx="363">
                  <c:v>0.496</c:v>
                </c:pt>
                <c:pt idx="364">
                  <c:v>0.52500000000000002</c:v>
                </c:pt>
                <c:pt idx="365">
                  <c:v>0.48899999999999999</c:v>
                </c:pt>
                <c:pt idx="366">
                  <c:v>0.55800000000000005</c:v>
                </c:pt>
                <c:pt idx="367">
                  <c:v>0.54600000000000004</c:v>
                </c:pt>
                <c:pt idx="368">
                  <c:v>0.501</c:v>
                </c:pt>
                <c:pt idx="369">
                  <c:v>0.29399999999999998</c:v>
                </c:pt>
                <c:pt idx="370">
                  <c:v>0.308</c:v>
                </c:pt>
                <c:pt idx="371">
                  <c:v>0.21199999999999999</c:v>
                </c:pt>
                <c:pt idx="372">
                  <c:v>7.4999999999999997E-2</c:v>
                </c:pt>
                <c:pt idx="373">
                  <c:v>4.1000000000000002E-2</c:v>
                </c:pt>
                <c:pt idx="374">
                  <c:v>-3.9E-2</c:v>
                </c:pt>
                <c:pt idx="375">
                  <c:v>9.6000000000000002E-2</c:v>
                </c:pt>
                <c:pt idx="376">
                  <c:v>0.11799999999999999</c:v>
                </c:pt>
                <c:pt idx="377">
                  <c:v>0.29099999999999998</c:v>
                </c:pt>
                <c:pt idx="378">
                  <c:v>0.32100000000000001</c:v>
                </c:pt>
                <c:pt idx="379">
                  <c:v>0.27900000000000003</c:v>
                </c:pt>
                <c:pt idx="380">
                  <c:v>0.27900000000000003</c:v>
                </c:pt>
                <c:pt idx="381">
                  <c:v>0.08</c:v>
                </c:pt>
                <c:pt idx="382">
                  <c:v>2.4E-2</c:v>
                </c:pt>
                <c:pt idx="383">
                  <c:v>0.106</c:v>
                </c:pt>
                <c:pt idx="384">
                  <c:v>-7.0000000000000007E-2</c:v>
                </c:pt>
                <c:pt idx="385">
                  <c:v>-0.13300000000000001</c:v>
                </c:pt>
                <c:pt idx="386">
                  <c:v>6.2E-2</c:v>
                </c:pt>
                <c:pt idx="387">
                  <c:v>0.32300000000000001</c:v>
                </c:pt>
                <c:pt idx="388">
                  <c:v>0.22600000000000001</c:v>
                </c:pt>
                <c:pt idx="389">
                  <c:v>0.33300000000000002</c:v>
                </c:pt>
                <c:pt idx="390">
                  <c:v>0.254</c:v>
                </c:pt>
                <c:pt idx="391">
                  <c:v>0.248</c:v>
                </c:pt>
                <c:pt idx="392">
                  <c:v>0.377</c:v>
                </c:pt>
                <c:pt idx="393">
                  <c:v>0.28999999999999998</c:v>
                </c:pt>
                <c:pt idx="394">
                  <c:v>0.191</c:v>
                </c:pt>
                <c:pt idx="395">
                  <c:v>9.5000000000000001E-2</c:v>
                </c:pt>
                <c:pt idx="396">
                  <c:v>0.435</c:v>
                </c:pt>
                <c:pt idx="397">
                  <c:v>0.186</c:v>
                </c:pt>
                <c:pt idx="398">
                  <c:v>0.19600000000000001</c:v>
                </c:pt>
                <c:pt idx="399">
                  <c:v>0.21199999999999999</c:v>
                </c:pt>
                <c:pt idx="400">
                  <c:v>0.13600000000000001</c:v>
                </c:pt>
                <c:pt idx="401">
                  <c:v>0.28999999999999998</c:v>
                </c:pt>
                <c:pt idx="402">
                  <c:v>0.219</c:v>
                </c:pt>
                <c:pt idx="403">
                  <c:v>0.161</c:v>
                </c:pt>
                <c:pt idx="404">
                  <c:v>0.253</c:v>
                </c:pt>
                <c:pt idx="405">
                  <c:v>0.20499999999999999</c:v>
                </c:pt>
                <c:pt idx="406">
                  <c:v>0.13</c:v>
                </c:pt>
                <c:pt idx="407">
                  <c:v>0.155</c:v>
                </c:pt>
                <c:pt idx="408">
                  <c:v>0.25800000000000001</c:v>
                </c:pt>
                <c:pt idx="409">
                  <c:v>0.157</c:v>
                </c:pt>
                <c:pt idx="410">
                  <c:v>0.20899999999999999</c:v>
                </c:pt>
                <c:pt idx="411">
                  <c:v>0.247</c:v>
                </c:pt>
                <c:pt idx="412">
                  <c:v>0.28499999999999998</c:v>
                </c:pt>
                <c:pt idx="413">
                  <c:v>0.34499999999999997</c:v>
                </c:pt>
                <c:pt idx="414">
                  <c:v>0.34899999999999998</c:v>
                </c:pt>
                <c:pt idx="415">
                  <c:v>0.19</c:v>
                </c:pt>
                <c:pt idx="416">
                  <c:v>0.20599999999999999</c:v>
                </c:pt>
                <c:pt idx="417">
                  <c:v>0.27</c:v>
                </c:pt>
                <c:pt idx="418">
                  <c:v>0.24299999999999999</c:v>
                </c:pt>
                <c:pt idx="419">
                  <c:v>0.28499999999999998</c:v>
                </c:pt>
                <c:pt idx="420">
                  <c:v>0.36699999999999999</c:v>
                </c:pt>
                <c:pt idx="421">
                  <c:v>0.32500000000000001</c:v>
                </c:pt>
                <c:pt idx="422">
                  <c:v>0.252</c:v>
                </c:pt>
                <c:pt idx="423">
                  <c:v>0.17499999999999999</c:v>
                </c:pt>
                <c:pt idx="424">
                  <c:v>0.31</c:v>
                </c:pt>
                <c:pt idx="425">
                  <c:v>0.39200000000000002</c:v>
                </c:pt>
                <c:pt idx="426">
                  <c:v>0.28799999999999998</c:v>
                </c:pt>
                <c:pt idx="427">
                  <c:v>0.39</c:v>
                </c:pt>
                <c:pt idx="428">
                  <c:v>0.373</c:v>
                </c:pt>
                <c:pt idx="429">
                  <c:v>0.44</c:v>
                </c:pt>
              </c:numCache>
            </c:numRef>
          </c:yVal>
        </c:ser>
        <c:axId val="81365248"/>
        <c:axId val="81488128"/>
      </c:scatterChart>
      <c:scatterChart>
        <c:scatterStyle val="lineMarker"/>
        <c:ser>
          <c:idx val="1"/>
          <c:order val="1"/>
          <c:tx>
            <c:strRef>
              <c:f>RSS!$F$17</c:f>
              <c:strCache>
                <c:ptCount val="1"/>
                <c:pt idx="0">
                  <c:v>bio-CO2_sink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RSS!$F$30:$F$459</c:f>
              <c:numCache>
                <c:formatCode>0.00</c:formatCode>
                <c:ptCount val="430"/>
                <c:pt idx="0">
                  <c:v>-0.19783814584554288</c:v>
                </c:pt>
                <c:pt idx="1">
                  <c:v>-0.17039533737681661</c:v>
                </c:pt>
                <c:pt idx="2">
                  <c:v>-0.18711417209172865</c:v>
                </c:pt>
                <c:pt idx="3">
                  <c:v>-0.17906992229612478</c:v>
                </c:pt>
                <c:pt idx="4">
                  <c:v>-0.15463898173728099</c:v>
                </c:pt>
                <c:pt idx="5">
                  <c:v>-0.12007889298970428</c:v>
                </c:pt>
                <c:pt idx="6">
                  <c:v>-0.1361761382248767</c:v>
                </c:pt>
                <c:pt idx="7">
                  <c:v>-0.14323129323289868</c:v>
                </c:pt>
                <c:pt idx="8">
                  <c:v>-0.14083803426492897</c:v>
                </c:pt>
                <c:pt idx="9">
                  <c:v>-0.14079559674313394</c:v>
                </c:pt>
                <c:pt idx="10">
                  <c:v>-0.21007871107405118</c:v>
                </c:pt>
                <c:pt idx="11">
                  <c:v>-0.24830717675779118</c:v>
                </c:pt>
                <c:pt idx="12">
                  <c:v>-0.19512880747480596</c:v>
                </c:pt>
                <c:pt idx="13">
                  <c:v>-0.1461230564709679</c:v>
                </c:pt>
                <c:pt idx="14">
                  <c:v>-0.17626454985767881</c:v>
                </c:pt>
                <c:pt idx="15">
                  <c:v>-0.17097507195805814</c:v>
                </c:pt>
                <c:pt idx="16">
                  <c:v>-0.18969608126399526</c:v>
                </c:pt>
                <c:pt idx="17">
                  <c:v>-0.23033798287445525</c:v>
                </c:pt>
                <c:pt idx="18">
                  <c:v>-0.25933566720659118</c:v>
                </c:pt>
                <c:pt idx="19">
                  <c:v>-0.27730033212759209</c:v>
                </c:pt>
                <c:pt idx="20">
                  <c:v>-0.32332298779932667</c:v>
                </c:pt>
                <c:pt idx="21">
                  <c:v>-0.37134338787727145</c:v>
                </c:pt>
                <c:pt idx="22">
                  <c:v>-0.38346276524304745</c:v>
                </c:pt>
                <c:pt idx="23">
                  <c:v>-0.36941787635415224</c:v>
                </c:pt>
                <c:pt idx="24">
                  <c:v>-0.4299758039529254</c:v>
                </c:pt>
                <c:pt idx="25">
                  <c:v>-0.47345924865942879</c:v>
                </c:pt>
                <c:pt idx="26">
                  <c:v>-0.53624404596983388</c:v>
                </c:pt>
                <c:pt idx="27">
                  <c:v>-0.57889790864328694</c:v>
                </c:pt>
                <c:pt idx="28">
                  <c:v>-0.65548128134590855</c:v>
                </c:pt>
                <c:pt idx="29">
                  <c:v>-0.70778222282398839</c:v>
                </c:pt>
                <c:pt idx="30">
                  <c:v>-0.80539458547463838</c:v>
                </c:pt>
                <c:pt idx="31">
                  <c:v>-0.86697863911373074</c:v>
                </c:pt>
                <c:pt idx="32">
                  <c:v>-0.89172718018041097</c:v>
                </c:pt>
                <c:pt idx="33">
                  <c:v>-0.95887295325919897</c:v>
                </c:pt>
                <c:pt idx="34">
                  <c:v>-0.9965840817691709</c:v>
                </c:pt>
                <c:pt idx="35">
                  <c:v>-0.99265220223880302</c:v>
                </c:pt>
                <c:pt idx="36">
                  <c:v>-0.91379715882352475</c:v>
                </c:pt>
                <c:pt idx="37">
                  <c:v>-0.88818161139597118</c:v>
                </c:pt>
                <c:pt idx="38">
                  <c:v>-0.79272485385804026</c:v>
                </c:pt>
                <c:pt idx="39">
                  <c:v>-0.74447907822456505</c:v>
                </c:pt>
                <c:pt idx="40">
                  <c:v>-0.71440353782431665</c:v>
                </c:pt>
                <c:pt idx="41">
                  <c:v>-0.75364628486606666</c:v>
                </c:pt>
                <c:pt idx="42">
                  <c:v>-0.71195523675031036</c:v>
                </c:pt>
                <c:pt idx="43">
                  <c:v>-0.69014909318253526</c:v>
                </c:pt>
                <c:pt idx="44">
                  <c:v>-0.69830154927294819</c:v>
                </c:pt>
                <c:pt idx="45">
                  <c:v>-0.72171399867264685</c:v>
                </c:pt>
                <c:pt idx="46">
                  <c:v>-0.7108731461199459</c:v>
                </c:pt>
                <c:pt idx="47">
                  <c:v>-0.79691649335789683</c:v>
                </c:pt>
                <c:pt idx="48">
                  <c:v>-0.89327131147431915</c:v>
                </c:pt>
                <c:pt idx="49">
                  <c:v>-0.94250458633665302</c:v>
                </c:pt>
                <c:pt idx="50">
                  <c:v>-0.99362889866841364</c:v>
                </c:pt>
                <c:pt idx="51">
                  <c:v>-1.064892745267769</c:v>
                </c:pt>
                <c:pt idx="52">
                  <c:v>-1.0894421002207881</c:v>
                </c:pt>
                <c:pt idx="53">
                  <c:v>-1.1495185217156143</c:v>
                </c:pt>
                <c:pt idx="54">
                  <c:v>-1.2031130966895007</c:v>
                </c:pt>
                <c:pt idx="55">
                  <c:v>-1.2437079934626925</c:v>
                </c:pt>
                <c:pt idx="56">
                  <c:v>-1.3754754028727914</c:v>
                </c:pt>
                <c:pt idx="57">
                  <c:v>-1.398442523729605</c:v>
                </c:pt>
                <c:pt idx="58">
                  <c:v>-1.4613907323623359</c:v>
                </c:pt>
                <c:pt idx="59">
                  <c:v>-1.551678647249626</c:v>
                </c:pt>
                <c:pt idx="60">
                  <c:v>-1.5982085027552446</c:v>
                </c:pt>
                <c:pt idx="61">
                  <c:v>-1.6495739502807996</c:v>
                </c:pt>
                <c:pt idx="62">
                  <c:v>-1.6991419104060721</c:v>
                </c:pt>
                <c:pt idx="63">
                  <c:v>-1.7590593512646882</c:v>
                </c:pt>
                <c:pt idx="64">
                  <c:v>-1.8182644591388839</c:v>
                </c:pt>
                <c:pt idx="65">
                  <c:v>-1.8760047220049627</c:v>
                </c:pt>
                <c:pt idx="66">
                  <c:v>-1.9376842422082285</c:v>
                </c:pt>
                <c:pt idx="67">
                  <c:v>-1.9447803879725083</c:v>
                </c:pt>
                <c:pt idx="68">
                  <c:v>-1.9516996902238835</c:v>
                </c:pt>
                <c:pt idx="69">
                  <c:v>-1.9893290557127667</c:v>
                </c:pt>
                <c:pt idx="70">
                  <c:v>-1.9806944377907618</c:v>
                </c:pt>
                <c:pt idx="71">
                  <c:v>-1.9747398504821305</c:v>
                </c:pt>
                <c:pt idx="72">
                  <c:v>-1.9320826847094759</c:v>
                </c:pt>
                <c:pt idx="73">
                  <c:v>-1.9599195999418644</c:v>
                </c:pt>
                <c:pt idx="74">
                  <c:v>-1.9625743003692497</c:v>
                </c:pt>
                <c:pt idx="75">
                  <c:v>-1.931675929789846</c:v>
                </c:pt>
                <c:pt idx="76">
                  <c:v>-1.9175607725179087</c:v>
                </c:pt>
                <c:pt idx="77">
                  <c:v>-1.9257531860801782</c:v>
                </c:pt>
                <c:pt idx="78">
                  <c:v>-1.9485627534457159</c:v>
                </c:pt>
                <c:pt idx="79">
                  <c:v>-1.9640322993293522</c:v>
                </c:pt>
                <c:pt idx="80">
                  <c:v>-1.9808942579823767</c:v>
                </c:pt>
                <c:pt idx="81">
                  <c:v>-2.0177568163742121</c:v>
                </c:pt>
                <c:pt idx="82">
                  <c:v>-2.0061779454750912</c:v>
                </c:pt>
                <c:pt idx="83">
                  <c:v>-1.9716089049995094</c:v>
                </c:pt>
                <c:pt idx="84">
                  <c:v>-1.8917512118025175</c:v>
                </c:pt>
                <c:pt idx="85">
                  <c:v>-1.8146812520892011</c:v>
                </c:pt>
                <c:pt idx="86">
                  <c:v>-1.8356331887588657</c:v>
                </c:pt>
                <c:pt idx="87">
                  <c:v>-1.7687984018426779</c:v>
                </c:pt>
                <c:pt idx="88">
                  <c:v>-1.7568006030013861</c:v>
                </c:pt>
                <c:pt idx="89">
                  <c:v>-1.7039360790894458</c:v>
                </c:pt>
                <c:pt idx="90">
                  <c:v>-1.6750480649382229</c:v>
                </c:pt>
                <c:pt idx="91">
                  <c:v>-1.659904123796103</c:v>
                </c:pt>
                <c:pt idx="92">
                  <c:v>-1.650199426406167</c:v>
                </c:pt>
                <c:pt idx="93">
                  <c:v>-1.6012135917256183</c:v>
                </c:pt>
                <c:pt idx="94">
                  <c:v>-1.5477497778873417</c:v>
                </c:pt>
                <c:pt idx="95">
                  <c:v>-1.4455408965285954</c:v>
                </c:pt>
                <c:pt idx="96">
                  <c:v>-1.3933216234772725</c:v>
                </c:pt>
                <c:pt idx="97">
                  <c:v>-1.4293115594144192</c:v>
                </c:pt>
                <c:pt idx="98">
                  <c:v>-1.3895751157322724</c:v>
                </c:pt>
                <c:pt idx="99">
                  <c:v>-1.3900359249113425</c:v>
                </c:pt>
                <c:pt idx="100">
                  <c:v>-1.3836643312856873</c:v>
                </c:pt>
                <c:pt idx="101">
                  <c:v>-1.387467563036668</c:v>
                </c:pt>
                <c:pt idx="102">
                  <c:v>-1.3605042933599096</c:v>
                </c:pt>
                <c:pt idx="103">
                  <c:v>-1.3835909495501379</c:v>
                </c:pt>
                <c:pt idx="104">
                  <c:v>-1.34509563140723</c:v>
                </c:pt>
                <c:pt idx="105">
                  <c:v>-1.4007483069171083</c:v>
                </c:pt>
                <c:pt idx="106">
                  <c:v>-1.4691423572532842</c:v>
                </c:pt>
                <c:pt idx="107">
                  <c:v>-1.5513279723819935</c:v>
                </c:pt>
                <c:pt idx="108">
                  <c:v>-1.6719580493271673</c:v>
                </c:pt>
                <c:pt idx="109">
                  <c:v>-1.7518410213671256</c:v>
                </c:pt>
                <c:pt idx="110">
                  <c:v>-1.8493942898617539</c:v>
                </c:pt>
                <c:pt idx="111">
                  <c:v>-1.8974914359103878</c:v>
                </c:pt>
                <c:pt idx="112">
                  <c:v>-1.9464609922483527</c:v>
                </c:pt>
                <c:pt idx="113">
                  <c:v>-1.9957435601173199</c:v>
                </c:pt>
                <c:pt idx="114">
                  <c:v>-2.0154206347392054</c:v>
                </c:pt>
                <c:pt idx="115">
                  <c:v>-2.044958732268761</c:v>
                </c:pt>
                <c:pt idx="116">
                  <c:v>-2.0347865906001994</c:v>
                </c:pt>
                <c:pt idx="117">
                  <c:v>-2.0448576419377344</c:v>
                </c:pt>
                <c:pt idx="118">
                  <c:v>-2.0642784820317934</c:v>
                </c:pt>
                <c:pt idx="119">
                  <c:v>-2.0643071769987813</c:v>
                </c:pt>
                <c:pt idx="120">
                  <c:v>-2.0911193649615019</c:v>
                </c:pt>
                <c:pt idx="121">
                  <c:v>-2.1307401294243498</c:v>
                </c:pt>
                <c:pt idx="122">
                  <c:v>-2.0591637516846535</c:v>
                </c:pt>
                <c:pt idx="123">
                  <c:v>-2.0501593925438373</c:v>
                </c:pt>
                <c:pt idx="124">
                  <c:v>-2.0306019108911859</c:v>
                </c:pt>
                <c:pt idx="125">
                  <c:v>-1.9973273973753503</c:v>
                </c:pt>
                <c:pt idx="126">
                  <c:v>-2.0123686725316929</c:v>
                </c:pt>
                <c:pt idx="127">
                  <c:v>-2.0206910445570507</c:v>
                </c:pt>
                <c:pt idx="128">
                  <c:v>-2.0434503571392071</c:v>
                </c:pt>
                <c:pt idx="129">
                  <c:v>-2.0169769396558506</c:v>
                </c:pt>
                <c:pt idx="130">
                  <c:v>-1.9263377057112858</c:v>
                </c:pt>
                <c:pt idx="131">
                  <c:v>-1.8884310678989242</c:v>
                </c:pt>
                <c:pt idx="132">
                  <c:v>-1.8800212424794169</c:v>
                </c:pt>
                <c:pt idx="133">
                  <c:v>-1.8888353019653603</c:v>
                </c:pt>
                <c:pt idx="134">
                  <c:v>-1.8295328247468334</c:v>
                </c:pt>
                <c:pt idx="135">
                  <c:v>-1.8465328269344397</c:v>
                </c:pt>
                <c:pt idx="136">
                  <c:v>-1.8313913498475609</c:v>
                </c:pt>
                <c:pt idx="137">
                  <c:v>-1.7765939693488253</c:v>
                </c:pt>
                <c:pt idx="138">
                  <c:v>-1.775031474365568</c:v>
                </c:pt>
                <c:pt idx="139">
                  <c:v>-1.7699965744610942</c:v>
                </c:pt>
                <c:pt idx="140">
                  <c:v>-1.8127686600992772</c:v>
                </c:pt>
                <c:pt idx="141">
                  <c:v>-1.87538862015504</c:v>
                </c:pt>
                <c:pt idx="142">
                  <c:v>-1.9533911051376176</c:v>
                </c:pt>
                <c:pt idx="143">
                  <c:v>-2.0517728207501817</c:v>
                </c:pt>
                <c:pt idx="144">
                  <c:v>-2.0856005248928007</c:v>
                </c:pt>
                <c:pt idx="145">
                  <c:v>-2.1537436173950129</c:v>
                </c:pt>
                <c:pt idx="146">
                  <c:v>-2.1803690750937679</c:v>
                </c:pt>
                <c:pt idx="147">
                  <c:v>-2.2565976086907233</c:v>
                </c:pt>
                <c:pt idx="148">
                  <c:v>-2.3311294686768118</c:v>
                </c:pt>
                <c:pt idx="149">
                  <c:v>-2.4013719125104322</c:v>
                </c:pt>
                <c:pt idx="150">
                  <c:v>-2.5138921424859428</c:v>
                </c:pt>
                <c:pt idx="151">
                  <c:v>-2.6355663357063008</c:v>
                </c:pt>
                <c:pt idx="152">
                  <c:v>-2.7290330124112945</c:v>
                </c:pt>
                <c:pt idx="153">
                  <c:v>-2.7669738656793501</c:v>
                </c:pt>
                <c:pt idx="154">
                  <c:v>-2.8002027347415503</c:v>
                </c:pt>
                <c:pt idx="155">
                  <c:v>-2.8509942882741584</c:v>
                </c:pt>
                <c:pt idx="156">
                  <c:v>-2.9018031744855239</c:v>
                </c:pt>
                <c:pt idx="157">
                  <c:v>-2.9327990223592435</c:v>
                </c:pt>
                <c:pt idx="158">
                  <c:v>-3.0020047270745343</c:v>
                </c:pt>
                <c:pt idx="159">
                  <c:v>-3.0406516171567408</c:v>
                </c:pt>
                <c:pt idx="160">
                  <c:v>-3.0435073043225005</c:v>
                </c:pt>
                <c:pt idx="161">
                  <c:v>-3.0244574547625338</c:v>
                </c:pt>
                <c:pt idx="162">
                  <c:v>-3.0030135896116326</c:v>
                </c:pt>
                <c:pt idx="163">
                  <c:v>-3.026381007985715</c:v>
                </c:pt>
                <c:pt idx="164">
                  <c:v>-3.0914466198208159</c:v>
                </c:pt>
                <c:pt idx="165">
                  <c:v>-3.0770317999842201</c:v>
                </c:pt>
                <c:pt idx="166">
                  <c:v>-3.0806408202383238</c:v>
                </c:pt>
                <c:pt idx="167">
                  <c:v>-3.0213468108688568</c:v>
                </c:pt>
                <c:pt idx="168">
                  <c:v>-3.0022146792661486</c:v>
                </c:pt>
                <c:pt idx="169">
                  <c:v>-3.0097989440563255</c:v>
                </c:pt>
                <c:pt idx="170">
                  <c:v>-3.0072528449051878</c:v>
                </c:pt>
                <c:pt idx="171">
                  <c:v>-3.0221014376762252</c:v>
                </c:pt>
                <c:pt idx="172">
                  <c:v>-3.0107373705187404</c:v>
                </c:pt>
                <c:pt idx="173">
                  <c:v>-2.9792443600992367</c:v>
                </c:pt>
                <c:pt idx="174">
                  <c:v>-2.9476315236651156</c:v>
                </c:pt>
                <c:pt idx="175">
                  <c:v>-2.9251832898785173</c:v>
                </c:pt>
                <c:pt idx="176">
                  <c:v>-2.8898888006907311</c:v>
                </c:pt>
                <c:pt idx="177">
                  <c:v>-2.9158645021717167</c:v>
                </c:pt>
                <c:pt idx="178">
                  <c:v>-2.8792375893292128</c:v>
                </c:pt>
                <c:pt idx="179">
                  <c:v>-2.8488081367922504</c:v>
                </c:pt>
                <c:pt idx="180">
                  <c:v>-2.8041016378223578</c:v>
                </c:pt>
                <c:pt idx="181">
                  <c:v>-2.7785616785141967</c:v>
                </c:pt>
                <c:pt idx="182">
                  <c:v>-2.787116726385205</c:v>
                </c:pt>
                <c:pt idx="183">
                  <c:v>-2.7287052363429605</c:v>
                </c:pt>
                <c:pt idx="184">
                  <c:v>-2.7135832851328927</c:v>
                </c:pt>
                <c:pt idx="185">
                  <c:v>-2.6904662811148454</c:v>
                </c:pt>
                <c:pt idx="186">
                  <c:v>-2.7087762916630012</c:v>
                </c:pt>
                <c:pt idx="187">
                  <c:v>-2.6497451303023025</c:v>
                </c:pt>
                <c:pt idx="188">
                  <c:v>-2.5843107686854863</c:v>
                </c:pt>
                <c:pt idx="189">
                  <c:v>-2.5636869307330228</c:v>
                </c:pt>
                <c:pt idx="190">
                  <c:v>-2.5443129721092235</c:v>
                </c:pt>
                <c:pt idx="191">
                  <c:v>-2.6116315231566087</c:v>
                </c:pt>
                <c:pt idx="192">
                  <c:v>-2.670929711950901</c:v>
                </c:pt>
                <c:pt idx="193">
                  <c:v>-2.6787133281263178</c:v>
                </c:pt>
                <c:pt idx="194">
                  <c:v>-2.6894633571045095</c:v>
                </c:pt>
                <c:pt idx="195">
                  <c:v>-2.7594011720558149</c:v>
                </c:pt>
                <c:pt idx="196">
                  <c:v>-2.7971225243641462</c:v>
                </c:pt>
                <c:pt idx="197">
                  <c:v>-2.842452691770692</c:v>
                </c:pt>
                <c:pt idx="198">
                  <c:v>-2.8405833312997171</c:v>
                </c:pt>
                <c:pt idx="199">
                  <c:v>-2.8621311782017727</c:v>
                </c:pt>
                <c:pt idx="200">
                  <c:v>-2.8401301382911335</c:v>
                </c:pt>
                <c:pt idx="201">
                  <c:v>-2.8393180778698266</c:v>
                </c:pt>
                <c:pt idx="202">
                  <c:v>-2.8624783324601326</c:v>
                </c:pt>
                <c:pt idx="203">
                  <c:v>-2.9132811613878173</c:v>
                </c:pt>
                <c:pt idx="204">
                  <c:v>-2.9641004214634461</c:v>
                </c:pt>
                <c:pt idx="205">
                  <c:v>-2.9813534530692825</c:v>
                </c:pt>
                <c:pt idx="206">
                  <c:v>-3.0164870595566891</c:v>
                </c:pt>
                <c:pt idx="207">
                  <c:v>-3.0692008784601734</c:v>
                </c:pt>
                <c:pt idx="208">
                  <c:v>-3.0910753894071092</c:v>
                </c:pt>
                <c:pt idx="209">
                  <c:v>-3.1147896674169662</c:v>
                </c:pt>
                <c:pt idx="210">
                  <c:v>-3.0904741499074606</c:v>
                </c:pt>
                <c:pt idx="211">
                  <c:v>-3.0574693671991571</c:v>
                </c:pt>
                <c:pt idx="212">
                  <c:v>-3.0322913693101228</c:v>
                </c:pt>
                <c:pt idx="213">
                  <c:v>-3.0007318227362854</c:v>
                </c:pt>
                <c:pt idx="214">
                  <c:v>-2.9927246233547193</c:v>
                </c:pt>
                <c:pt idx="215">
                  <c:v>-2.9406532271133785</c:v>
                </c:pt>
                <c:pt idx="216">
                  <c:v>-2.8146292891518701</c:v>
                </c:pt>
                <c:pt idx="217">
                  <c:v>-2.6403947134050076</c:v>
                </c:pt>
                <c:pt idx="218">
                  <c:v>-2.529734338717688</c:v>
                </c:pt>
                <c:pt idx="219">
                  <c:v>-2.3421302021825334</c:v>
                </c:pt>
                <c:pt idx="220">
                  <c:v>-2.2314923090837211</c:v>
                </c:pt>
                <c:pt idx="221">
                  <c:v>-2.1630327676400753</c:v>
                </c:pt>
                <c:pt idx="222">
                  <c:v>-2.0890936999304204</c:v>
                </c:pt>
                <c:pt idx="223">
                  <c:v>-2.0328206109301816</c:v>
                </c:pt>
                <c:pt idx="224">
                  <c:v>-2.0073430123372265</c:v>
                </c:pt>
                <c:pt idx="225">
                  <c:v>-1.9956566273225382</c:v>
                </c:pt>
                <c:pt idx="226">
                  <c:v>-2.0711773768969652</c:v>
                </c:pt>
                <c:pt idx="227">
                  <c:v>-2.1049104291195446</c:v>
                </c:pt>
                <c:pt idx="228">
                  <c:v>-2.1784034174565963</c:v>
                </c:pt>
                <c:pt idx="229">
                  <c:v>-2.2040442147903523</c:v>
                </c:pt>
                <c:pt idx="230">
                  <c:v>-2.3345262598532122</c:v>
                </c:pt>
                <c:pt idx="231">
                  <c:v>-2.3930903576920968</c:v>
                </c:pt>
                <c:pt idx="232">
                  <c:v>-2.4708793150518389</c:v>
                </c:pt>
                <c:pt idx="233">
                  <c:v>-2.6061639673796382</c:v>
                </c:pt>
                <c:pt idx="234">
                  <c:v>-2.6745836570134944</c:v>
                </c:pt>
                <c:pt idx="235">
                  <c:v>-2.755683394410378</c:v>
                </c:pt>
                <c:pt idx="236">
                  <c:v>-2.7964682972671899</c:v>
                </c:pt>
                <c:pt idx="237">
                  <c:v>-2.859178894953001</c:v>
                </c:pt>
                <c:pt idx="238">
                  <c:v>-2.9238322322385857</c:v>
                </c:pt>
                <c:pt idx="239">
                  <c:v>-2.9632380772159945</c:v>
                </c:pt>
                <c:pt idx="240">
                  <c:v>-3.0592206932825428</c:v>
                </c:pt>
                <c:pt idx="241">
                  <c:v>-3.0940393427025374</c:v>
                </c:pt>
                <c:pt idx="242">
                  <c:v>-3.1187888434063091</c:v>
                </c:pt>
                <c:pt idx="243">
                  <c:v>-3.1053402693402008</c:v>
                </c:pt>
                <c:pt idx="244">
                  <c:v>-3.1184734818386337</c:v>
                </c:pt>
                <c:pt idx="245">
                  <c:v>-3.1504563164499562</c:v>
                </c:pt>
                <c:pt idx="246">
                  <c:v>-3.2021902193359741</c:v>
                </c:pt>
                <c:pt idx="247">
                  <c:v>-3.2663391801243997</c:v>
                </c:pt>
                <c:pt idx="248">
                  <c:v>-3.2908889709560052</c:v>
                </c:pt>
                <c:pt idx="249">
                  <c:v>-3.3185137369887334</c:v>
                </c:pt>
                <c:pt idx="250">
                  <c:v>-3.3723146477086159</c:v>
                </c:pt>
                <c:pt idx="251">
                  <c:v>-3.4276413878991745</c:v>
                </c:pt>
                <c:pt idx="252">
                  <c:v>-3.4509604354577013</c:v>
                </c:pt>
                <c:pt idx="253">
                  <c:v>-3.4659392587228135</c:v>
                </c:pt>
                <c:pt idx="254">
                  <c:v>-3.4638000349655358</c:v>
                </c:pt>
                <c:pt idx="255">
                  <c:v>-3.4057836549706044</c:v>
                </c:pt>
                <c:pt idx="256">
                  <c:v>-3.3711962373808029</c:v>
                </c:pt>
                <c:pt idx="257">
                  <c:v>-3.3995715878436741</c:v>
                </c:pt>
                <c:pt idx="258">
                  <c:v>-3.4073690077197423</c:v>
                </c:pt>
                <c:pt idx="259">
                  <c:v>-3.3341882832471472</c:v>
                </c:pt>
                <c:pt idx="260">
                  <c:v>-3.3408084379541854</c:v>
                </c:pt>
                <c:pt idx="261">
                  <c:v>-3.3097205933384517</c:v>
                </c:pt>
                <c:pt idx="262">
                  <c:v>-3.2826382178783633</c:v>
                </c:pt>
                <c:pt idx="263">
                  <c:v>-3.2721839456022082</c:v>
                </c:pt>
                <c:pt idx="264">
                  <c:v>-3.240418519857279</c:v>
                </c:pt>
                <c:pt idx="265">
                  <c:v>-3.1829692619059236</c:v>
                </c:pt>
                <c:pt idx="266">
                  <c:v>-3.1672834952492455</c:v>
                </c:pt>
                <c:pt idx="267">
                  <c:v>-3.1438175783201423</c:v>
                </c:pt>
                <c:pt idx="268">
                  <c:v>-3.1384595425650512</c:v>
                </c:pt>
                <c:pt idx="269">
                  <c:v>-3.1112130584254771</c:v>
                </c:pt>
                <c:pt idx="270">
                  <c:v>-3.095980286094608</c:v>
                </c:pt>
                <c:pt idx="271">
                  <c:v>-3.1077917792864387</c:v>
                </c:pt>
                <c:pt idx="272">
                  <c:v>-3.1232071010408444</c:v>
                </c:pt>
                <c:pt idx="273">
                  <c:v>-3.1932795021142413</c:v>
                </c:pt>
                <c:pt idx="274">
                  <c:v>-3.2109758721190782</c:v>
                </c:pt>
                <c:pt idx="275">
                  <c:v>-3.2481164813316896</c:v>
                </c:pt>
                <c:pt idx="276">
                  <c:v>-3.2080094188037633</c:v>
                </c:pt>
                <c:pt idx="277">
                  <c:v>-3.2119671102816101</c:v>
                </c:pt>
                <c:pt idx="278">
                  <c:v>-3.2451027282711098</c:v>
                </c:pt>
                <c:pt idx="279">
                  <c:v>-3.2569599833557108</c:v>
                </c:pt>
                <c:pt idx="280">
                  <c:v>-3.2524384229120313</c:v>
                </c:pt>
                <c:pt idx="281">
                  <c:v>-3.3148721441428894</c:v>
                </c:pt>
                <c:pt idx="282">
                  <c:v>-3.3290586351797677</c:v>
                </c:pt>
                <c:pt idx="283">
                  <c:v>-3.3449099487288487</c:v>
                </c:pt>
                <c:pt idx="284">
                  <c:v>-3.3458122111745334</c:v>
                </c:pt>
                <c:pt idx="285">
                  <c:v>-3.312342052793634</c:v>
                </c:pt>
                <c:pt idx="286">
                  <c:v>-3.3073743408126961</c:v>
                </c:pt>
                <c:pt idx="287">
                  <c:v>-3.2753698144177057</c:v>
                </c:pt>
                <c:pt idx="288">
                  <c:v>-3.2893407777408541</c:v>
                </c:pt>
                <c:pt idx="289">
                  <c:v>-3.3008361057814453</c:v>
                </c:pt>
                <c:pt idx="290">
                  <c:v>-3.2763025712104965</c:v>
                </c:pt>
                <c:pt idx="291">
                  <c:v>-3.3093004278094389</c:v>
                </c:pt>
                <c:pt idx="292">
                  <c:v>-3.3779593130800283</c:v>
                </c:pt>
                <c:pt idx="293">
                  <c:v>-3.4603885881109431</c:v>
                </c:pt>
                <c:pt idx="294">
                  <c:v>-3.5690895940118672</c:v>
                </c:pt>
                <c:pt idx="295">
                  <c:v>-3.6437540930125358</c:v>
                </c:pt>
                <c:pt idx="296">
                  <c:v>-3.6741407779453445</c:v>
                </c:pt>
                <c:pt idx="297">
                  <c:v>-3.6796310244271546</c:v>
                </c:pt>
                <c:pt idx="298">
                  <c:v>-3.7066707472340572</c:v>
                </c:pt>
                <c:pt idx="299">
                  <c:v>-3.7620023262506015</c:v>
                </c:pt>
                <c:pt idx="300">
                  <c:v>-3.714325265934789</c:v>
                </c:pt>
                <c:pt idx="301">
                  <c:v>-3.7007640859602047</c:v>
                </c:pt>
                <c:pt idx="302">
                  <c:v>-3.6973129342643931</c:v>
                </c:pt>
                <c:pt idx="303">
                  <c:v>-3.6441661467853885</c:v>
                </c:pt>
                <c:pt idx="304">
                  <c:v>-3.6585142760574829</c:v>
                </c:pt>
                <c:pt idx="305">
                  <c:v>-3.6817003954746883</c:v>
                </c:pt>
                <c:pt idx="306">
                  <c:v>-3.6706513092857316</c:v>
                </c:pt>
                <c:pt idx="307">
                  <c:v>-3.692708426374645</c:v>
                </c:pt>
                <c:pt idx="308">
                  <c:v>-3.6692570036060657</c:v>
                </c:pt>
                <c:pt idx="309">
                  <c:v>-3.6539978105364455</c:v>
                </c:pt>
                <c:pt idx="310">
                  <c:v>-3.6613074826944003</c:v>
                </c:pt>
                <c:pt idx="311">
                  <c:v>-3.7224732144222297</c:v>
                </c:pt>
                <c:pt idx="312">
                  <c:v>-3.7556419063124475</c:v>
                </c:pt>
                <c:pt idx="313">
                  <c:v>-3.7825612409043621</c:v>
                </c:pt>
                <c:pt idx="314">
                  <c:v>-3.8061196456093311</c:v>
                </c:pt>
                <c:pt idx="315">
                  <c:v>-3.8357106934468512</c:v>
                </c:pt>
                <c:pt idx="316">
                  <c:v>-3.916906458077436</c:v>
                </c:pt>
                <c:pt idx="317">
                  <c:v>-3.9625770453765079</c:v>
                </c:pt>
                <c:pt idx="318">
                  <c:v>-3.9853273842789654</c:v>
                </c:pt>
                <c:pt idx="319">
                  <c:v>-4.006499239492646</c:v>
                </c:pt>
                <c:pt idx="320">
                  <c:v>-3.9998235652618237</c:v>
                </c:pt>
                <c:pt idx="321">
                  <c:v>-3.9952014708133525</c:v>
                </c:pt>
                <c:pt idx="322">
                  <c:v>-4.0311672642930363</c:v>
                </c:pt>
                <c:pt idx="323">
                  <c:v>-4.0361837362853246</c:v>
                </c:pt>
                <c:pt idx="324">
                  <c:v>-3.9594849492204336</c:v>
                </c:pt>
                <c:pt idx="325">
                  <c:v>-3.9579209949668699</c:v>
                </c:pt>
                <c:pt idx="326">
                  <c:v>-3.9530347524689047</c:v>
                </c:pt>
                <c:pt idx="327">
                  <c:v>-3.9686087104976058</c:v>
                </c:pt>
                <c:pt idx="328">
                  <c:v>-4.0202773681831285</c:v>
                </c:pt>
                <c:pt idx="329">
                  <c:v>-4.0656467823417808</c:v>
                </c:pt>
                <c:pt idx="330">
                  <c:v>-4.0881200285785591</c:v>
                </c:pt>
                <c:pt idx="331">
                  <c:v>-4.0930458291587115</c:v>
                </c:pt>
                <c:pt idx="332">
                  <c:v>-4.1203558813494023</c:v>
                </c:pt>
                <c:pt idx="333">
                  <c:v>-4.1575563019410939</c:v>
                </c:pt>
                <c:pt idx="334">
                  <c:v>-4.2211267071788185</c:v>
                </c:pt>
                <c:pt idx="335">
                  <c:v>-4.3014329333084049</c:v>
                </c:pt>
                <c:pt idx="336">
                  <c:v>-4.4312078485124315</c:v>
                </c:pt>
                <c:pt idx="337">
                  <c:v>-4.5364550620137196</c:v>
                </c:pt>
                <c:pt idx="338">
                  <c:v>-4.602654938802611</c:v>
                </c:pt>
                <c:pt idx="339">
                  <c:v>-4.6676401667647234</c:v>
                </c:pt>
                <c:pt idx="340">
                  <c:v>-4.777562281031531</c:v>
                </c:pt>
                <c:pt idx="341">
                  <c:v>-4.8480632741586849</c:v>
                </c:pt>
                <c:pt idx="342">
                  <c:v>-4.8795865062310098</c:v>
                </c:pt>
                <c:pt idx="343">
                  <c:v>-4.914586614952456</c:v>
                </c:pt>
                <c:pt idx="344">
                  <c:v>-4.9110388778810501</c:v>
                </c:pt>
                <c:pt idx="345">
                  <c:v>-4.9099342692283763</c:v>
                </c:pt>
                <c:pt idx="346">
                  <c:v>-4.8979647312307888</c:v>
                </c:pt>
                <c:pt idx="347">
                  <c:v>-4.9100501438712412</c:v>
                </c:pt>
                <c:pt idx="348">
                  <c:v>-4.889747381438343</c:v>
                </c:pt>
                <c:pt idx="349">
                  <c:v>-4.8914572787493702</c:v>
                </c:pt>
                <c:pt idx="350">
                  <c:v>-4.9071733538792808</c:v>
                </c:pt>
                <c:pt idx="351">
                  <c:v>-4.916756216534278</c:v>
                </c:pt>
                <c:pt idx="352">
                  <c:v>-4.9625929780422302</c:v>
                </c:pt>
                <c:pt idx="353">
                  <c:v>-5.01794826108718</c:v>
                </c:pt>
                <c:pt idx="354">
                  <c:v>-4.9706128318717875</c:v>
                </c:pt>
                <c:pt idx="355">
                  <c:v>-4.9567263230000442</c:v>
                </c:pt>
                <c:pt idx="356">
                  <c:v>-4.8727004465573236</c:v>
                </c:pt>
                <c:pt idx="357">
                  <c:v>-4.8512825286454069</c:v>
                </c:pt>
                <c:pt idx="358">
                  <c:v>-4.8231824226530762</c:v>
                </c:pt>
                <c:pt idx="359">
                  <c:v>-4.8383370474281984</c:v>
                </c:pt>
                <c:pt idx="360">
                  <c:v>-4.7284294397886137</c:v>
                </c:pt>
                <c:pt idx="361">
                  <c:v>-4.6521764125242617</c:v>
                </c:pt>
                <c:pt idx="362">
                  <c:v>-4.5597033874213988</c:v>
                </c:pt>
                <c:pt idx="363">
                  <c:v>-4.5052477525880406</c:v>
                </c:pt>
                <c:pt idx="364">
                  <c:v>-4.4470713020115156</c:v>
                </c:pt>
                <c:pt idx="365">
                  <c:v>-4.4064099878890044</c:v>
                </c:pt>
                <c:pt idx="366">
                  <c:v>-4.3481320313767924</c:v>
                </c:pt>
                <c:pt idx="367">
                  <c:v>-4.2995515910895126</c:v>
                </c:pt>
                <c:pt idx="368">
                  <c:v>-4.2705974337096908</c:v>
                </c:pt>
                <c:pt idx="369">
                  <c:v>-4.3113615476190068</c:v>
                </c:pt>
                <c:pt idx="370">
                  <c:v>-4.345588830157828</c:v>
                </c:pt>
                <c:pt idx="371">
                  <c:v>-4.4091323950679522</c:v>
                </c:pt>
                <c:pt idx="372">
                  <c:v>-4.5126109578322779</c:v>
                </c:pt>
                <c:pt idx="373">
                  <c:v>-4.6198897911478758</c:v>
                </c:pt>
                <c:pt idx="374">
                  <c:v>-4.7455268698664606</c:v>
                </c:pt>
                <c:pt idx="375">
                  <c:v>-4.8191425463116726</c:v>
                </c:pt>
                <c:pt idx="376">
                  <c:v>-4.8810361467416286</c:v>
                </c:pt>
                <c:pt idx="377">
                  <c:v>-4.8840017430420026</c:v>
                </c:pt>
                <c:pt idx="378">
                  <c:v>-4.878335553109725</c:v>
                </c:pt>
                <c:pt idx="379">
                  <c:v>-4.8877549450525768</c:v>
                </c:pt>
                <c:pt idx="380">
                  <c:v>-4.8977712039988042</c:v>
                </c:pt>
                <c:pt idx="381">
                  <c:v>-4.9718312530528195</c:v>
                </c:pt>
                <c:pt idx="382">
                  <c:v>-5.0590798386551699</c:v>
                </c:pt>
                <c:pt idx="383">
                  <c:v>-5.1144769805213413</c:v>
                </c:pt>
                <c:pt idx="384">
                  <c:v>-5.2229335435826956</c:v>
                </c:pt>
                <c:pt idx="385">
                  <c:v>-5.3440672061705978</c:v>
                </c:pt>
                <c:pt idx="386">
                  <c:v>-5.3945001992690642</c:v>
                </c:pt>
                <c:pt idx="387">
                  <c:v>-5.3586271617553605</c:v>
                </c:pt>
                <c:pt idx="388">
                  <c:v>-5.3578451410789105</c:v>
                </c:pt>
                <c:pt idx="389">
                  <c:v>-5.3242546567847704</c:v>
                </c:pt>
                <c:pt idx="390">
                  <c:v>-5.3198158843023844</c:v>
                </c:pt>
                <c:pt idx="391">
                  <c:v>-5.3188509505210515</c:v>
                </c:pt>
                <c:pt idx="392">
                  <c:v>-5.2780560865337804</c:v>
                </c:pt>
                <c:pt idx="393">
                  <c:v>-5.2695475434857233</c:v>
                </c:pt>
                <c:pt idx="394">
                  <c:v>-5.2945817177845127</c:v>
                </c:pt>
                <c:pt idx="395">
                  <c:v>-5.3496672148053124</c:v>
                </c:pt>
                <c:pt idx="396">
                  <c:v>-5.292808722562258</c:v>
                </c:pt>
                <c:pt idx="397">
                  <c:v>-5.3213321473789845</c:v>
                </c:pt>
                <c:pt idx="398">
                  <c:v>-5.3457267416528884</c:v>
                </c:pt>
                <c:pt idx="399">
                  <c:v>-5.3642536943980179</c:v>
                </c:pt>
                <c:pt idx="400">
                  <c:v>-5.4068058117439604</c:v>
                </c:pt>
                <c:pt idx="401">
                  <c:v>-5.3980530090504111</c:v>
                </c:pt>
                <c:pt idx="402">
                  <c:v>-5.41390742806513</c:v>
                </c:pt>
                <c:pt idx="403">
                  <c:v>-5.448243893532811</c:v>
                </c:pt>
                <c:pt idx="404">
                  <c:v>-5.451761311388057</c:v>
                </c:pt>
                <c:pt idx="405">
                  <c:v>-5.4715489644308617</c:v>
                </c:pt>
                <c:pt idx="406">
                  <c:v>-5.5149411597027198</c:v>
                </c:pt>
                <c:pt idx="407">
                  <c:v>-5.5482183480640321</c:v>
                </c:pt>
                <c:pt idx="408">
                  <c:v>-5.547093138177706</c:v>
                </c:pt>
                <c:pt idx="409">
                  <c:v>-5.5795599515962575</c:v>
                </c:pt>
                <c:pt idx="410">
                  <c:v>-5.5941501001857095</c:v>
                </c:pt>
                <c:pt idx="411">
                  <c:v>-5.5966204359277025</c:v>
                </c:pt>
                <c:pt idx="412">
                  <c:v>-5.5879400055530386</c:v>
                </c:pt>
                <c:pt idx="413">
                  <c:v>-5.5621142835812902</c:v>
                </c:pt>
                <c:pt idx="414">
                  <c:v>-5.538274182961481</c:v>
                </c:pt>
                <c:pt idx="415">
                  <c:v>-5.568391983837774</c:v>
                </c:pt>
                <c:pt idx="416">
                  <c:v>-5.592334540851204</c:v>
                </c:pt>
                <c:pt idx="417">
                  <c:v>-5.5950941268484602</c:v>
                </c:pt>
                <c:pt idx="418">
                  <c:v>-5.6074682717519577</c:v>
                </c:pt>
                <c:pt idx="419">
                  <c:v>-5.6067704963139624</c:v>
                </c:pt>
                <c:pt idx="420">
                  <c:v>-5.5811030799179866</c:v>
                </c:pt>
                <c:pt idx="421">
                  <c:v>-5.5721204551671768</c:v>
                </c:pt>
                <c:pt idx="422">
                  <c:v>-5.5885530723647223</c:v>
                </c:pt>
                <c:pt idx="423">
                  <c:v>-5.6294981303292335</c:v>
                </c:pt>
                <c:pt idx="424">
                  <c:v>-5.6251933861159893</c:v>
                </c:pt>
                <c:pt idx="425">
                  <c:v>-5.5963573982446064</c:v>
                </c:pt>
                <c:pt idx="426">
                  <c:v>-5.6042885321774225</c:v>
                </c:pt>
                <c:pt idx="427">
                  <c:v>-5.5801636488227491</c:v>
                </c:pt>
                <c:pt idx="428">
                  <c:v>-5.5647546644439068</c:v>
                </c:pt>
                <c:pt idx="429">
                  <c:v>-5.5303496175516997</c:v>
                </c:pt>
              </c:numCache>
            </c:numRef>
          </c:yVal>
        </c:ser>
        <c:ser>
          <c:idx val="2"/>
          <c:order val="2"/>
          <c:tx>
            <c:strRef>
              <c:f>RSS!$G$17</c:f>
              <c:strCache>
                <c:ptCount val="1"/>
                <c:pt idx="0">
                  <c:v>ocean-CO2</c:v>
                </c:pt>
              </c:strCache>
            </c:strRef>
          </c:tx>
          <c:marker>
            <c:symbol val="none"/>
          </c:marker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RSS!$G$30:$G$459</c:f>
              <c:numCache>
                <c:formatCode>0.00</c:formatCode>
                <c:ptCount val="430"/>
                <c:pt idx="0">
                  <c:v>-0.24255176582169391</c:v>
                </c:pt>
                <c:pt idx="1">
                  <c:v>-0.20885087390928095</c:v>
                </c:pt>
                <c:pt idx="2">
                  <c:v>-0.21774022841021368</c:v>
                </c:pt>
                <c:pt idx="3">
                  <c:v>-0.20104515121205169</c:v>
                </c:pt>
                <c:pt idx="4">
                  <c:v>-0.16589083946231331</c:v>
                </c:pt>
                <c:pt idx="5">
                  <c:v>-0.11760615879224945</c:v>
                </c:pt>
                <c:pt idx="6">
                  <c:v>-0.11848022732294305</c:v>
                </c:pt>
                <c:pt idx="7">
                  <c:v>-0.11009949170356231</c:v>
                </c:pt>
                <c:pt idx="8">
                  <c:v>-9.1335225413087723E-2</c:v>
                </c:pt>
                <c:pt idx="9">
                  <c:v>-7.3947492658542932E-2</c:v>
                </c:pt>
                <c:pt idx="10">
                  <c:v>-0.12718378304812591</c:v>
                </c:pt>
                <c:pt idx="11">
                  <c:v>-0.15161210896504573</c:v>
                </c:pt>
                <c:pt idx="12">
                  <c:v>-8.316894845178481E-2</c:v>
                </c:pt>
                <c:pt idx="13">
                  <c:v>-1.48173962163025E-2</c:v>
                </c:pt>
                <c:pt idx="14">
                  <c:v>-2.4078561690276196E-2</c:v>
                </c:pt>
                <c:pt idx="15">
                  <c:v>2.1489234270708098E-3</c:v>
                </c:pt>
                <c:pt idx="16">
                  <c:v>4.7436981031196796E-3</c:v>
                </c:pt>
                <c:pt idx="17">
                  <c:v>-1.5477097624899433E-2</c:v>
                </c:pt>
                <c:pt idx="18">
                  <c:v>-2.5384431692255467E-2</c:v>
                </c:pt>
                <c:pt idx="19">
                  <c:v>-2.4861060082615023E-2</c:v>
                </c:pt>
                <c:pt idx="20">
                  <c:v>-5.3378367939532448E-2</c:v>
                </c:pt>
                <c:pt idx="21">
                  <c:v>-8.5926102495936962E-2</c:v>
                </c:pt>
                <c:pt idx="22">
                  <c:v>-8.3494723498362136E-2</c:v>
                </c:pt>
                <c:pt idx="23">
                  <c:v>-5.3733011039961212E-2</c:v>
                </c:pt>
                <c:pt idx="24">
                  <c:v>-9.9138952478535131E-2</c:v>
                </c:pt>
                <c:pt idx="25">
                  <c:v>-0.12975354830463756</c:v>
                </c:pt>
                <c:pt idx="26">
                  <c:v>-0.18183923955829062</c:v>
                </c:pt>
                <c:pt idx="27">
                  <c:v>-0.21602689744073078</c:v>
                </c:pt>
                <c:pt idx="28">
                  <c:v>-0.2867866965453591</c:v>
                </c:pt>
                <c:pt idx="29">
                  <c:v>-0.33596459192230066</c:v>
                </c:pt>
                <c:pt idx="30">
                  <c:v>-0.43394119627357308</c:v>
                </c:pt>
                <c:pt idx="31">
                  <c:v>-0.49954830768213559</c:v>
                </c:pt>
                <c:pt idx="32">
                  <c:v>-0.52949469329947874</c:v>
                </c:pt>
                <c:pt idx="33">
                  <c:v>-0.60335813809290006</c:v>
                </c:pt>
                <c:pt idx="34">
                  <c:v>-0.64963775697800819</c:v>
                </c:pt>
                <c:pt idx="35">
                  <c:v>-0.65372755373536406</c:v>
                </c:pt>
                <c:pt idx="36">
                  <c:v>-0.57889048921544695</c:v>
                </c:pt>
                <c:pt idx="37">
                  <c:v>-0.5527699708356264</c:v>
                </c:pt>
                <c:pt idx="38">
                  <c:v>-0.45164431296495872</c:v>
                </c:pt>
                <c:pt idx="39">
                  <c:v>-0.39218985741504653</c:v>
                </c:pt>
                <c:pt idx="40">
                  <c:v>-0.34748651209541875</c:v>
                </c:pt>
                <c:pt idx="41">
                  <c:v>-0.37133129747701044</c:v>
                </c:pt>
                <c:pt idx="42">
                  <c:v>-0.31320283601846988</c:v>
                </c:pt>
                <c:pt idx="43">
                  <c:v>-0.27210734137538312</c:v>
                </c:pt>
                <c:pt idx="44">
                  <c:v>-0.2595694944797638</c:v>
                </c:pt>
                <c:pt idx="45">
                  <c:v>-0.26246486517814233</c:v>
                </c:pt>
                <c:pt idx="46">
                  <c:v>-0.23066260428496621</c:v>
                </c:pt>
                <c:pt idx="47">
                  <c:v>-0.29716202585538903</c:v>
                </c:pt>
                <c:pt idx="48">
                  <c:v>-0.37878462934530338</c:v>
                </c:pt>
                <c:pt idx="49">
                  <c:v>-0.41682894526227049</c:v>
                </c:pt>
                <c:pt idx="50">
                  <c:v>-0.45870726175408677</c:v>
                </c:pt>
                <c:pt idx="51">
                  <c:v>-0.52347386581673327</c:v>
                </c:pt>
                <c:pt idx="52">
                  <c:v>-0.54336029075260384</c:v>
                </c:pt>
                <c:pt idx="53">
                  <c:v>-0.60011371713829464</c:v>
                </c:pt>
                <c:pt idx="54">
                  <c:v>-0.65272804578163302</c:v>
                </c:pt>
                <c:pt idx="55">
                  <c:v>-0.69403114367791963</c:v>
                </c:pt>
                <c:pt idx="56">
                  <c:v>-0.83047922551306863</c:v>
                </c:pt>
                <c:pt idx="57">
                  <c:v>-0.86151977984349115</c:v>
                </c:pt>
                <c:pt idx="58">
                  <c:v>-0.93381575318827137</c:v>
                </c:pt>
                <c:pt idx="59">
                  <c:v>-1.0366199958380626</c:v>
                </c:pt>
                <c:pt idx="60">
                  <c:v>-1.0983781976079028</c:v>
                </c:pt>
                <c:pt idx="61">
                  <c:v>-1.1664504372424473</c:v>
                </c:pt>
                <c:pt idx="62">
                  <c:v>-1.2341088310799309</c:v>
                </c:pt>
                <c:pt idx="63">
                  <c:v>-1.3138975454685602</c:v>
                </c:pt>
                <c:pt idx="64">
                  <c:v>-1.3950101565004127</c:v>
                </c:pt>
                <c:pt idx="65">
                  <c:v>-1.4764297130184616</c:v>
                </c:pt>
                <c:pt idx="66">
                  <c:v>-1.5637579331542342</c:v>
                </c:pt>
                <c:pt idx="67">
                  <c:v>-1.5968339051892568</c:v>
                </c:pt>
                <c:pt idx="68">
                  <c:v>-1.6282382675344678</c:v>
                </c:pt>
                <c:pt idx="69">
                  <c:v>-1.6900043397092521</c:v>
                </c:pt>
                <c:pt idx="70">
                  <c:v>-1.7046429014887332</c:v>
                </c:pt>
                <c:pt idx="71">
                  <c:v>-1.7196394182532739</c:v>
                </c:pt>
                <c:pt idx="72">
                  <c:v>-1.6947405277104812</c:v>
                </c:pt>
                <c:pt idx="73">
                  <c:v>-1.7383113283101856</c:v>
                </c:pt>
                <c:pt idx="74">
                  <c:v>-1.7559125265426607</c:v>
                </c:pt>
                <c:pt idx="75">
                  <c:v>-1.7375232358020087</c:v>
                </c:pt>
                <c:pt idx="76">
                  <c:v>-1.733038381170001</c:v>
                </c:pt>
                <c:pt idx="77">
                  <c:v>-1.7490988705769615</c:v>
                </c:pt>
                <c:pt idx="78">
                  <c:v>-1.7793431720684048</c:v>
                </c:pt>
                <c:pt idx="79">
                  <c:v>-1.8020363149632308</c:v>
                </c:pt>
                <c:pt idx="80">
                  <c:v>-1.8255811151476278</c:v>
                </c:pt>
                <c:pt idx="81">
                  <c:v>-1.8694232341293406</c:v>
                </c:pt>
                <c:pt idx="82">
                  <c:v>-1.8641981998416113</c:v>
                </c:pt>
                <c:pt idx="83">
                  <c:v>-1.8330199715660518</c:v>
                </c:pt>
                <c:pt idx="84">
                  <c:v>-1.7516822651476667</c:v>
                </c:pt>
                <c:pt idx="85">
                  <c:v>-1.6670732883306463</c:v>
                </c:pt>
                <c:pt idx="86">
                  <c:v>-1.6775662469875332</c:v>
                </c:pt>
                <c:pt idx="87">
                  <c:v>-1.5977842317803905</c:v>
                </c:pt>
                <c:pt idx="88">
                  <c:v>-1.5694597975995408</c:v>
                </c:pt>
                <c:pt idx="89">
                  <c:v>-1.4971848631420057</c:v>
                </c:pt>
                <c:pt idx="90">
                  <c:v>-1.4455334159020219</c:v>
                </c:pt>
                <c:pt idx="91">
                  <c:v>-1.405503231993616</c:v>
                </c:pt>
                <c:pt idx="92">
                  <c:v>-1.3692673490466123</c:v>
                </c:pt>
                <c:pt idx="93">
                  <c:v>-1.2912233932311918</c:v>
                </c:pt>
                <c:pt idx="94">
                  <c:v>-1.2048919805839615</c:v>
                </c:pt>
                <c:pt idx="95">
                  <c:v>-1.0642600665690829</c:v>
                </c:pt>
                <c:pt idx="96">
                  <c:v>-0.96842308339132377</c:v>
                </c:pt>
                <c:pt idx="97">
                  <c:v>-0.96000229031782569</c:v>
                </c:pt>
                <c:pt idx="98">
                  <c:v>-0.87522177273052737</c:v>
                </c:pt>
                <c:pt idx="99">
                  <c:v>-0.82913637553590536</c:v>
                </c:pt>
                <c:pt idx="100">
                  <c:v>-0.77575403123641584</c:v>
                </c:pt>
                <c:pt idx="101">
                  <c:v>-0.73204932699801062</c:v>
                </c:pt>
                <c:pt idx="102">
                  <c:v>-0.65658709365524892</c:v>
                </c:pt>
                <c:pt idx="103">
                  <c:v>-0.63084395136611104</c:v>
                </c:pt>
                <c:pt idx="104">
                  <c:v>-0.54262352266492453</c:v>
                </c:pt>
                <c:pt idx="105">
                  <c:v>-0.54891971950032381</c:v>
                </c:pt>
                <c:pt idx="106">
                  <c:v>-0.57158035742607594</c:v>
                </c:pt>
                <c:pt idx="107">
                  <c:v>-0.61224734795536528</c:v>
                </c:pt>
                <c:pt idx="108">
                  <c:v>-0.69727013237003921</c:v>
                </c:pt>
                <c:pt idx="109">
                  <c:v>-0.74722153746422237</c:v>
                </c:pt>
                <c:pt idx="110">
                  <c:v>-0.81956489555363521</c:v>
                </c:pt>
                <c:pt idx="111">
                  <c:v>-0.84621208817825011</c:v>
                </c:pt>
                <c:pt idx="112">
                  <c:v>-0.87593860990300088</c:v>
                </c:pt>
                <c:pt idx="113">
                  <c:v>-0.90802120148147925</c:v>
                </c:pt>
                <c:pt idx="114">
                  <c:v>-0.91173197171355536</c:v>
                </c:pt>
                <c:pt idx="115">
                  <c:v>-0.92592255711627014</c:v>
                </c:pt>
                <c:pt idx="116">
                  <c:v>-0.89990446665962909</c:v>
                </c:pt>
                <c:pt idx="117">
                  <c:v>-0.8932262631000395</c:v>
                </c:pt>
                <c:pt idx="118">
                  <c:v>-0.89592253229407903</c:v>
                </c:pt>
                <c:pt idx="119">
                  <c:v>-0.87877010437678416</c:v>
                </c:pt>
                <c:pt idx="120">
                  <c:v>-0.88836213000402975</c:v>
                </c:pt>
                <c:pt idx="121">
                  <c:v>-0.91194144823033341</c:v>
                </c:pt>
                <c:pt idx="122">
                  <c:v>-0.82221390859366006</c:v>
                </c:pt>
                <c:pt idx="123">
                  <c:v>-0.79173636227263722</c:v>
                </c:pt>
                <c:pt idx="124">
                  <c:v>-0.74902167762582372</c:v>
                </c:pt>
                <c:pt idx="125">
                  <c:v>-0.69003365146914331</c:v>
                </c:pt>
                <c:pt idx="126">
                  <c:v>-0.67811585845871136</c:v>
                </c:pt>
                <c:pt idx="127">
                  <c:v>-0.65951619727079702</c:v>
                </c:pt>
                <c:pt idx="128">
                  <c:v>-0.65548507976866222</c:v>
                </c:pt>
                <c:pt idx="129">
                  <c:v>-0.6013945401137949</c:v>
                </c:pt>
                <c:pt idx="130">
                  <c:v>-0.47881347357149356</c:v>
                </c:pt>
                <c:pt idx="131">
                  <c:v>-0.40428390485200644</c:v>
                </c:pt>
                <c:pt idx="132">
                  <c:v>-0.3573518960631511</c:v>
                </c:pt>
                <c:pt idx="133">
                  <c:v>-0.3272220076588726</c:v>
                </c:pt>
                <c:pt idx="134">
                  <c:v>-0.22678803560968946</c:v>
                </c:pt>
                <c:pt idx="135">
                  <c:v>-0.20099951469843449</c:v>
                </c:pt>
                <c:pt idx="136">
                  <c:v>-0.14275418696504749</c:v>
                </c:pt>
                <c:pt idx="137">
                  <c:v>-4.2164917808749064E-2</c:v>
                </c:pt>
                <c:pt idx="138">
                  <c:v>7.1975403297381488E-3</c:v>
                </c:pt>
                <c:pt idx="139">
                  <c:v>6.0490528737784162E-2</c:v>
                </c:pt>
                <c:pt idx="140">
                  <c:v>6.5181277761693968E-2</c:v>
                </c:pt>
                <c:pt idx="141">
                  <c:v>4.7013241962497218E-2</c:v>
                </c:pt>
                <c:pt idx="142">
                  <c:v>9.4266855089663523E-3</c:v>
                </c:pt>
                <c:pt idx="143">
                  <c:v>-5.3445840936535018E-2</c:v>
                </c:pt>
                <c:pt idx="144">
                  <c:v>-5.531287016780758E-2</c:v>
                </c:pt>
                <c:pt idx="145">
                  <c:v>-9.4088536383358207E-2</c:v>
                </c:pt>
                <c:pt idx="146">
                  <c:v>-9.3468176396197741E-2</c:v>
                </c:pt>
                <c:pt idx="147">
                  <c:v>-0.14498245247338692</c:v>
                </c:pt>
                <c:pt idx="148">
                  <c:v>-0.19873346753456575</c:v>
                </c:pt>
                <c:pt idx="149">
                  <c:v>-0.2517061390126516</c:v>
                </c:pt>
                <c:pt idx="150">
                  <c:v>-0.35174985396602554</c:v>
                </c:pt>
                <c:pt idx="151">
                  <c:v>-0.46721479597665011</c:v>
                </c:pt>
                <c:pt idx="152">
                  <c:v>-0.55984622663089101</c:v>
                </c:pt>
                <c:pt idx="153">
                  <c:v>-0.59976549404505053</c:v>
                </c:pt>
                <c:pt idx="154">
                  <c:v>-0.63589274735397372</c:v>
                </c:pt>
                <c:pt idx="155">
                  <c:v>-0.69073835632848257</c:v>
                </c:pt>
                <c:pt idx="156">
                  <c:v>-0.74742213437067873</c:v>
                </c:pt>
                <c:pt idx="157">
                  <c:v>-0.78545330632463217</c:v>
                </c:pt>
                <c:pt idx="158">
                  <c:v>-0.86327622561159811</c:v>
                </c:pt>
                <c:pt idx="159">
                  <c:v>-0.91244402796701884</c:v>
                </c:pt>
                <c:pt idx="160">
                  <c:v>-0.92563027702691736</c:v>
                </c:pt>
                <c:pt idx="161">
                  <c:v>-0.91479292728836636</c:v>
                </c:pt>
                <c:pt idx="162">
                  <c:v>-0.89890085848237222</c:v>
                </c:pt>
                <c:pt idx="163">
                  <c:v>-0.92655139739901227</c:v>
                </c:pt>
                <c:pt idx="164">
                  <c:v>-0.99717667554659639</c:v>
                </c:pt>
                <c:pt idx="165">
                  <c:v>-0.98849293122266557</c:v>
                </c:pt>
                <c:pt idx="166">
                  <c:v>-0.99615259660087918</c:v>
                </c:pt>
                <c:pt idx="167">
                  <c:v>-0.93767731664722975</c:v>
                </c:pt>
                <c:pt idx="168">
                  <c:v>-0.9157053749731866</c:v>
                </c:pt>
                <c:pt idx="169">
                  <c:v>-0.91892782921089122</c:v>
                </c:pt>
                <c:pt idx="170">
                  <c:v>-0.91086775011564913</c:v>
                </c:pt>
                <c:pt idx="171">
                  <c:v>-0.91946810720465655</c:v>
                </c:pt>
                <c:pt idx="172">
                  <c:v>-0.90084056559730319</c:v>
                </c:pt>
                <c:pt idx="173">
                  <c:v>-0.85950512635604392</c:v>
                </c:pt>
                <c:pt idx="174">
                  <c:v>-0.81506331252125264</c:v>
                </c:pt>
                <c:pt idx="175">
                  <c:v>-0.77714583862332054</c:v>
                </c:pt>
                <c:pt idx="176">
                  <c:v>-0.72351588539158551</c:v>
                </c:pt>
                <c:pt idx="177">
                  <c:v>-0.73004109747812485</c:v>
                </c:pt>
                <c:pt idx="178">
                  <c:v>-0.67276394987595811</c:v>
                </c:pt>
                <c:pt idx="179">
                  <c:v>-0.61864704270911763</c:v>
                </c:pt>
                <c:pt idx="180">
                  <c:v>-0.54717234259394831</c:v>
                </c:pt>
                <c:pt idx="181">
                  <c:v>-0.49201612432666464</c:v>
                </c:pt>
                <c:pt idx="182">
                  <c:v>-0.46966607644128561</c:v>
                </c:pt>
                <c:pt idx="183">
                  <c:v>-0.378171081964712</c:v>
                </c:pt>
                <c:pt idx="184">
                  <c:v>-0.32715907124127408</c:v>
                </c:pt>
                <c:pt idx="185">
                  <c:v>-0.26631260864775563</c:v>
                </c:pt>
                <c:pt idx="186">
                  <c:v>-0.24630687923064482</c:v>
                </c:pt>
                <c:pt idx="187">
                  <c:v>-0.14721131552825417</c:v>
                </c:pt>
                <c:pt idx="188">
                  <c:v>-3.7293367339851766E-2</c:v>
                </c:pt>
                <c:pt idx="189">
                  <c:v>3.077210068034103E-2</c:v>
                </c:pt>
                <c:pt idx="190">
                  <c:v>9.9083632716790007E-2</c:v>
                </c:pt>
                <c:pt idx="191">
                  <c:v>7.9556834113284847E-2</c:v>
                </c:pt>
                <c:pt idx="192">
                  <c:v>6.4391256686970044E-2</c:v>
                </c:pt>
                <c:pt idx="193">
                  <c:v>9.9021125191061765E-2</c:v>
                </c:pt>
                <c:pt idx="194">
                  <c:v>0.13062780565491203</c:v>
                </c:pt>
                <c:pt idx="195">
                  <c:v>0.10088396715140807</c:v>
                </c:pt>
                <c:pt idx="196">
                  <c:v>0.100453385303596</c:v>
                </c:pt>
                <c:pt idx="197">
                  <c:v>9.0465013251939591E-2</c:v>
                </c:pt>
                <c:pt idx="198">
                  <c:v>0.1268664934620625</c:v>
                </c:pt>
                <c:pt idx="199">
                  <c:v>0.13975538274362773</c:v>
                </c:pt>
                <c:pt idx="200">
                  <c:v>0.19691301956766527</c:v>
                </c:pt>
                <c:pt idx="201">
                  <c:v>0.23408873997422097</c:v>
                </c:pt>
                <c:pt idx="202">
                  <c:v>0.24707613611084253</c:v>
                </c:pt>
                <c:pt idx="203">
                  <c:v>0.23076587178332597</c:v>
                </c:pt>
                <c:pt idx="204">
                  <c:v>0.21182292363985225</c:v>
                </c:pt>
                <c:pt idx="205">
                  <c:v>0.22493950724146758</c:v>
                </c:pt>
                <c:pt idx="206">
                  <c:v>0.21931208997362234</c:v>
                </c:pt>
                <c:pt idx="207">
                  <c:v>0.19400759185256947</c:v>
                </c:pt>
                <c:pt idx="208">
                  <c:v>0.19792482087219421</c:v>
                </c:pt>
                <c:pt idx="209">
                  <c:v>0.19945208948330723</c:v>
                </c:pt>
                <c:pt idx="210">
                  <c:v>0.24977086375476124</c:v>
                </c:pt>
                <c:pt idx="211">
                  <c:v>0.31125792331455798</c:v>
                </c:pt>
                <c:pt idx="212">
                  <c:v>0.36751863264547374</c:v>
                </c:pt>
                <c:pt idx="213">
                  <c:v>0.4325159218342336</c:v>
                </c:pt>
                <c:pt idx="214">
                  <c:v>0.47572023258112883</c:v>
                </c:pt>
                <c:pt idx="215">
                  <c:v>0.5655372188961586</c:v>
                </c:pt>
                <c:pt idx="216">
                  <c:v>0.73531387935160986</c:v>
                </c:pt>
                <c:pt idx="217">
                  <c:v>0.96294874376583239</c:v>
                </c:pt>
                <c:pt idx="218">
                  <c:v>1.1360776239191508</c:v>
                </c:pt>
                <c:pt idx="219">
                  <c:v>1.3953657110615858</c:v>
                </c:pt>
                <c:pt idx="220">
                  <c:v>1.5866296746873183</c:v>
                </c:pt>
                <c:pt idx="221">
                  <c:v>1.7409616827231313</c:v>
                </c:pt>
                <c:pt idx="222">
                  <c:v>1.9046473351530824</c:v>
                </c:pt>
                <c:pt idx="223">
                  <c:v>2.0540719382254498</c:v>
                </c:pt>
                <c:pt idx="224">
                  <c:v>2.1746846942284073</c:v>
                </c:pt>
                <c:pt idx="225">
                  <c:v>2.2819244700418513</c:v>
                </c:pt>
                <c:pt idx="226">
                  <c:v>2.2992037593492531</c:v>
                </c:pt>
                <c:pt idx="227">
                  <c:v>2.3543934588522082</c:v>
                </c:pt>
                <c:pt idx="228">
                  <c:v>2.3658900894061077</c:v>
                </c:pt>
                <c:pt idx="229">
                  <c:v>2.4216841728404668</c:v>
                </c:pt>
                <c:pt idx="230">
                  <c:v>2.3674658214087341</c:v>
                </c:pt>
                <c:pt idx="231">
                  <c:v>2.3790228134605709</c:v>
                </c:pt>
                <c:pt idx="232">
                  <c:v>2.3669196835382156</c:v>
                </c:pt>
                <c:pt idx="233">
                  <c:v>2.2907384995073929</c:v>
                </c:pt>
                <c:pt idx="234">
                  <c:v>2.2751774379822174</c:v>
                </c:pt>
                <c:pt idx="235">
                  <c:v>2.242453301370753</c:v>
                </c:pt>
                <c:pt idx="236">
                  <c:v>2.2466912259310532</c:v>
                </c:pt>
                <c:pt idx="237">
                  <c:v>2.2261003913287252</c:v>
                </c:pt>
                <c:pt idx="238">
                  <c:v>2.1999961630438634</c:v>
                </c:pt>
                <c:pt idx="239">
                  <c:v>2.1965324486171776</c:v>
                </c:pt>
                <c:pt idx="240">
                  <c:v>2.1327711753643328</c:v>
                </c:pt>
                <c:pt idx="241">
                  <c:v>2.1267348723592314</c:v>
                </c:pt>
                <c:pt idx="242">
                  <c:v>2.129729922419823</c:v>
                </c:pt>
                <c:pt idx="243">
                  <c:v>2.1712597776292801</c:v>
                </c:pt>
                <c:pt idx="244">
                  <c:v>2.1868621103134767</c:v>
                </c:pt>
                <c:pt idx="245">
                  <c:v>2.1830094212069717</c:v>
                </c:pt>
                <c:pt idx="246">
                  <c:v>2.1574637496316411</c:v>
                </c:pt>
                <c:pt idx="247">
                  <c:v>2.116610289343015</c:v>
                </c:pt>
                <c:pt idx="248">
                  <c:v>2.1135462693450289</c:v>
                </c:pt>
                <c:pt idx="249">
                  <c:v>2.1065868015713565</c:v>
                </c:pt>
                <c:pt idx="250">
                  <c:v>2.0717305894527596</c:v>
                </c:pt>
                <c:pt idx="251">
                  <c:v>2.0329746450133013</c:v>
                </c:pt>
                <c:pt idx="252">
                  <c:v>2.0247074224916468</c:v>
                </c:pt>
                <c:pt idx="253">
                  <c:v>2.0245278944336418</c:v>
                </c:pt>
                <c:pt idx="254">
                  <c:v>2.0421658631823911</c:v>
                </c:pt>
                <c:pt idx="255">
                  <c:v>2.1184896081571218</c:v>
                </c:pt>
                <c:pt idx="256">
                  <c:v>2.1750960435693343</c:v>
                </c:pt>
                <c:pt idx="257">
                  <c:v>2.1698365195999036</c:v>
                </c:pt>
                <c:pt idx="258">
                  <c:v>2.1848084265626686</c:v>
                </c:pt>
                <c:pt idx="259">
                  <c:v>2.28359234563109</c:v>
                </c:pt>
                <c:pt idx="260">
                  <c:v>2.3054556383638332</c:v>
                </c:pt>
                <c:pt idx="261">
                  <c:v>2.3664543695355298</c:v>
                </c:pt>
                <c:pt idx="262">
                  <c:v>2.4258655548302035</c:v>
                </c:pt>
                <c:pt idx="263">
                  <c:v>2.4705265220328694</c:v>
                </c:pt>
                <c:pt idx="264">
                  <c:v>2.5383482897172907</c:v>
                </c:pt>
                <c:pt idx="265">
                  <c:v>2.6351211495742142</c:v>
                </c:pt>
                <c:pt idx="266">
                  <c:v>2.6929516331001326</c:v>
                </c:pt>
                <c:pt idx="267">
                  <c:v>2.7601461013615922</c:v>
                </c:pt>
                <c:pt idx="268">
                  <c:v>2.8104505666219857</c:v>
                </c:pt>
                <c:pt idx="269">
                  <c:v>2.884129360843223</c:v>
                </c:pt>
                <c:pt idx="270">
                  <c:v>2.94738216138057</c:v>
                </c:pt>
                <c:pt idx="271">
                  <c:v>2.9839296745462343</c:v>
                </c:pt>
                <c:pt idx="272">
                  <c:v>3.0164248067256532</c:v>
                </c:pt>
                <c:pt idx="273">
                  <c:v>2.9918396082844527</c:v>
                </c:pt>
                <c:pt idx="274">
                  <c:v>3.0172440678116721</c:v>
                </c:pt>
                <c:pt idx="275">
                  <c:v>3.0220017517782716</c:v>
                </c:pt>
                <c:pt idx="276">
                  <c:v>3.1045142259728018</c:v>
                </c:pt>
                <c:pt idx="277">
                  <c:v>3.144419720697659</c:v>
                </c:pt>
                <c:pt idx="278">
                  <c:v>3.1544725624827779</c:v>
                </c:pt>
                <c:pt idx="279">
                  <c:v>3.1847710127182753</c:v>
                </c:pt>
                <c:pt idx="280">
                  <c:v>3.2315988001332809</c:v>
                </c:pt>
                <c:pt idx="281">
                  <c:v>3.2101645405838726</c:v>
                </c:pt>
                <c:pt idx="282">
                  <c:v>3.2350262374304752</c:v>
                </c:pt>
                <c:pt idx="283">
                  <c:v>3.2577259148261959</c:v>
                </c:pt>
                <c:pt idx="284">
                  <c:v>3.2954621740284398</c:v>
                </c:pt>
                <c:pt idx="285">
                  <c:v>3.3690376398369319</c:v>
                </c:pt>
                <c:pt idx="286">
                  <c:v>3.4156949874330031</c:v>
                </c:pt>
                <c:pt idx="287">
                  <c:v>3.4910800211797874</c:v>
                </c:pt>
                <c:pt idx="288">
                  <c:v>3.5213659469420211</c:v>
                </c:pt>
                <c:pt idx="289">
                  <c:v>3.5536665237682747</c:v>
                </c:pt>
                <c:pt idx="290">
                  <c:v>3.6229080344104467</c:v>
                </c:pt>
                <c:pt idx="291">
                  <c:v>3.6346414693628204</c:v>
                </c:pt>
                <c:pt idx="292">
                  <c:v>3.607866315031766</c:v>
                </c:pt>
                <c:pt idx="293">
                  <c:v>3.5631696404503286</c:v>
                </c:pt>
                <c:pt idx="294">
                  <c:v>3.486735889029192</c:v>
                </c:pt>
                <c:pt idx="295">
                  <c:v>3.4392584980271423</c:v>
                </c:pt>
                <c:pt idx="296">
                  <c:v>3.4336657395024583</c:v>
                </c:pt>
                <c:pt idx="297">
                  <c:v>3.4525997887627065</c:v>
                </c:pt>
                <c:pt idx="298">
                  <c:v>3.4497009278131312</c:v>
                </c:pt>
                <c:pt idx="299">
                  <c:v>3.4168422910712457</c:v>
                </c:pt>
                <c:pt idx="300">
                  <c:v>3.4875852785378565</c:v>
                </c:pt>
                <c:pt idx="301">
                  <c:v>3.52685015593508</c:v>
                </c:pt>
                <c:pt idx="302">
                  <c:v>3.5573882348412726</c:v>
                </c:pt>
                <c:pt idx="303">
                  <c:v>3.6400783009661102</c:v>
                </c:pt>
                <c:pt idx="304">
                  <c:v>3.6570657691540474</c:v>
                </c:pt>
                <c:pt idx="305">
                  <c:v>3.6647960951383403</c:v>
                </c:pt>
                <c:pt idx="306">
                  <c:v>3.7070049740267552</c:v>
                </c:pt>
                <c:pt idx="307">
                  <c:v>3.7163447433301218</c:v>
                </c:pt>
                <c:pt idx="308">
                  <c:v>3.7720057458803056</c:v>
                </c:pt>
                <c:pt idx="309">
                  <c:v>3.821240978393786</c:v>
                </c:pt>
                <c:pt idx="310">
                  <c:v>3.8486783265930793</c:v>
                </c:pt>
                <c:pt idx="311">
                  <c:v>3.8207890501382216</c:v>
                </c:pt>
                <c:pt idx="312">
                  <c:v>3.8185460572293253</c:v>
                </c:pt>
                <c:pt idx="313">
                  <c:v>3.821297586422002</c:v>
                </c:pt>
                <c:pt idx="314">
                  <c:v>3.8266314658743239</c:v>
                </c:pt>
                <c:pt idx="315">
                  <c:v>3.8249277852945931</c:v>
                </c:pt>
                <c:pt idx="316">
                  <c:v>3.7688281896065989</c:v>
                </c:pt>
                <c:pt idx="317">
                  <c:v>3.7452243295864056</c:v>
                </c:pt>
                <c:pt idx="318">
                  <c:v>3.7432197759888015</c:v>
                </c:pt>
                <c:pt idx="319">
                  <c:v>3.742246207209885</c:v>
                </c:pt>
                <c:pt idx="320">
                  <c:v>3.7696628297837274</c:v>
                </c:pt>
                <c:pt idx="321">
                  <c:v>3.7961842963061323</c:v>
                </c:pt>
                <c:pt idx="322">
                  <c:v>3.7819129659995294</c:v>
                </c:pt>
                <c:pt idx="323">
                  <c:v>3.7982853084737647</c:v>
                </c:pt>
                <c:pt idx="324">
                  <c:v>3.8994304444243237</c:v>
                </c:pt>
                <c:pt idx="325">
                  <c:v>3.928554547378194</c:v>
                </c:pt>
                <c:pt idx="326">
                  <c:v>3.9620264513389731</c:v>
                </c:pt>
                <c:pt idx="327">
                  <c:v>3.9753450168300817</c:v>
                </c:pt>
                <c:pt idx="328">
                  <c:v>3.9511119663998486</c:v>
                </c:pt>
                <c:pt idx="329">
                  <c:v>3.9310072846948785</c:v>
                </c:pt>
                <c:pt idx="330">
                  <c:v>3.9324297639885049</c:v>
                </c:pt>
                <c:pt idx="331">
                  <c:v>3.9513068250931034</c:v>
                </c:pt>
                <c:pt idx="332">
                  <c:v>3.947692380761938</c:v>
                </c:pt>
                <c:pt idx="333">
                  <c:v>3.9329363650327753</c:v>
                </c:pt>
                <c:pt idx="334">
                  <c:v>3.8894546974745761</c:v>
                </c:pt>
                <c:pt idx="335">
                  <c:v>3.8257568807366966</c:v>
                </c:pt>
                <c:pt idx="336">
                  <c:v>3.7069620221561879</c:v>
                </c:pt>
                <c:pt idx="337">
                  <c:v>3.6064509391662805</c:v>
                </c:pt>
                <c:pt idx="338">
                  <c:v>3.5410006853296756</c:v>
                </c:pt>
                <c:pt idx="339">
                  <c:v>3.4739309070701969</c:v>
                </c:pt>
                <c:pt idx="340">
                  <c:v>3.3577715412359015</c:v>
                </c:pt>
                <c:pt idx="341">
                  <c:v>3.2769956380130716</c:v>
                </c:pt>
                <c:pt idx="342">
                  <c:v>3.2335127483753126</c:v>
                </c:pt>
                <c:pt idx="343">
                  <c:v>3.185978104590796</c:v>
                </c:pt>
                <c:pt idx="344">
                  <c:v>3.1776901929215313</c:v>
                </c:pt>
                <c:pt idx="345">
                  <c:v>3.1685835046161057</c:v>
                </c:pt>
                <c:pt idx="346">
                  <c:v>3.1722002101094402</c:v>
                </c:pt>
                <c:pt idx="347">
                  <c:v>3.1533101603131239</c:v>
                </c:pt>
                <c:pt idx="348">
                  <c:v>3.1684578622055684</c:v>
                </c:pt>
                <c:pt idx="349">
                  <c:v>3.1635001456051364</c:v>
                </c:pt>
                <c:pt idx="350">
                  <c:v>3.1454492423585769</c:v>
                </c:pt>
                <c:pt idx="351">
                  <c:v>3.1340383262372651</c:v>
                </c:pt>
                <c:pt idx="352">
                  <c:v>3.0859155472609694</c:v>
                </c:pt>
                <c:pt idx="353">
                  <c:v>3.0265792063635377</c:v>
                </c:pt>
                <c:pt idx="354">
                  <c:v>3.0710605170789465</c:v>
                </c:pt>
                <c:pt idx="355">
                  <c:v>3.085264946411562</c:v>
                </c:pt>
                <c:pt idx="356">
                  <c:v>3.1740604288008405</c:v>
                </c:pt>
                <c:pt idx="357">
                  <c:v>3.2046147901578848</c:v>
                </c:pt>
                <c:pt idx="358">
                  <c:v>3.2444357401939343</c:v>
                </c:pt>
                <c:pt idx="359">
                  <c:v>3.2425299168641031</c:v>
                </c:pt>
                <c:pt idx="360">
                  <c:v>3.369648461045863</c:v>
                </c:pt>
                <c:pt idx="361">
                  <c:v>3.4697346008304351</c:v>
                </c:pt>
                <c:pt idx="362">
                  <c:v>3.5921686800374841</c:v>
                </c:pt>
                <c:pt idx="363">
                  <c:v>3.6817290065201513</c:v>
                </c:pt>
                <c:pt idx="364">
                  <c:v>3.7790094622937884</c:v>
                </c:pt>
                <c:pt idx="365">
                  <c:v>3.8624083437170649</c:v>
                </c:pt>
                <c:pt idx="366">
                  <c:v>3.9668497939362894</c:v>
                </c:pt>
                <c:pt idx="367">
                  <c:v>4.0651792680889898</c:v>
                </c:pt>
                <c:pt idx="368">
                  <c:v>4.1466365735323079</c:v>
                </c:pt>
                <c:pt idx="369">
                  <c:v>4.1581281915918176</c:v>
                </c:pt>
                <c:pt idx="370">
                  <c:v>4.1740012689357675</c:v>
                </c:pt>
                <c:pt idx="371">
                  <c:v>4.1578781085741099</c:v>
                </c:pt>
                <c:pt idx="372">
                  <c:v>4.0968931140872344</c:v>
                </c:pt>
                <c:pt idx="373">
                  <c:v>4.0259494038023993</c:v>
                </c:pt>
                <c:pt idx="374">
                  <c:v>3.9300775901758933</c:v>
                </c:pt>
                <c:pt idx="375">
                  <c:v>3.8807169325427049</c:v>
                </c:pt>
                <c:pt idx="376">
                  <c:v>3.8396314561693718</c:v>
                </c:pt>
                <c:pt idx="377">
                  <c:v>3.8564631947729513</c:v>
                </c:pt>
                <c:pt idx="378">
                  <c:v>3.8828444526031269</c:v>
                </c:pt>
                <c:pt idx="379">
                  <c:v>3.8948266122976998</c:v>
                </c:pt>
                <c:pt idx="380">
                  <c:v>3.9065617259964296</c:v>
                </c:pt>
                <c:pt idx="381">
                  <c:v>3.85240775260753</c:v>
                </c:pt>
                <c:pt idx="382">
                  <c:v>3.7808967504949469</c:v>
                </c:pt>
                <c:pt idx="383">
                  <c:v>3.7379107273501555</c:v>
                </c:pt>
                <c:pt idx="384">
                  <c:v>3.6377512048646263</c:v>
                </c:pt>
                <c:pt idx="385">
                  <c:v>3.5188739920335435</c:v>
                </c:pt>
                <c:pt idx="386">
                  <c:v>3.4667753622669903</c:v>
                </c:pt>
                <c:pt idx="387">
                  <c:v>3.5018509033625964</c:v>
                </c:pt>
                <c:pt idx="388">
                  <c:v>3.5042044087382691</c:v>
                </c:pt>
                <c:pt idx="389">
                  <c:v>3.5418070955277874</c:v>
                </c:pt>
                <c:pt idx="390">
                  <c:v>3.5525735741423086</c:v>
                </c:pt>
                <c:pt idx="391">
                  <c:v>3.5611387608608536</c:v>
                </c:pt>
                <c:pt idx="392">
                  <c:v>3.6120825298450918</c:v>
                </c:pt>
                <c:pt idx="393">
                  <c:v>3.6332759458511963</c:v>
                </c:pt>
                <c:pt idx="394">
                  <c:v>3.6213737750777995</c:v>
                </c:pt>
                <c:pt idx="395">
                  <c:v>3.5780480316279579</c:v>
                </c:pt>
                <c:pt idx="396">
                  <c:v>3.6477765040583083</c:v>
                </c:pt>
                <c:pt idx="397">
                  <c:v>3.6339259379117008</c:v>
                </c:pt>
                <c:pt idx="398">
                  <c:v>3.623659791213365</c:v>
                </c:pt>
                <c:pt idx="399">
                  <c:v>3.6188834716452849</c:v>
                </c:pt>
                <c:pt idx="400">
                  <c:v>3.5891343618667517</c:v>
                </c:pt>
                <c:pt idx="401">
                  <c:v>3.6108009190390136</c:v>
                </c:pt>
                <c:pt idx="402">
                  <c:v>3.6085989170566104</c:v>
                </c:pt>
                <c:pt idx="403">
                  <c:v>3.5873089798271796</c:v>
                </c:pt>
                <c:pt idx="404">
                  <c:v>3.5968074237434289</c:v>
                </c:pt>
                <c:pt idx="405">
                  <c:v>3.5902755457277697</c:v>
                </c:pt>
                <c:pt idx="406">
                  <c:v>3.5591369583860923</c:v>
                </c:pt>
                <c:pt idx="407">
                  <c:v>3.5368875082593307</c:v>
                </c:pt>
                <c:pt idx="408">
                  <c:v>3.5490749584268788</c:v>
                </c:pt>
                <c:pt idx="409">
                  <c:v>3.5276927349881215</c:v>
                </c:pt>
                <c:pt idx="410">
                  <c:v>3.5239053914873679</c:v>
                </c:pt>
                <c:pt idx="411">
                  <c:v>3.5327317684987549</c:v>
                </c:pt>
                <c:pt idx="412">
                  <c:v>3.553911798620025</c:v>
                </c:pt>
                <c:pt idx="413">
                  <c:v>3.5944482486428657</c:v>
                </c:pt>
                <c:pt idx="414">
                  <c:v>3.6354684658844607</c:v>
                </c:pt>
                <c:pt idx="415">
                  <c:v>3.6231912050318904</c:v>
                </c:pt>
                <c:pt idx="416">
                  <c:v>3.61644523609653</c:v>
                </c:pt>
                <c:pt idx="417">
                  <c:v>3.6309510006422339</c:v>
                </c:pt>
                <c:pt idx="418">
                  <c:v>3.6362507902999783</c:v>
                </c:pt>
                <c:pt idx="419">
                  <c:v>3.6552964840009836</c:v>
                </c:pt>
                <c:pt idx="420">
                  <c:v>3.7010000751362537</c:v>
                </c:pt>
                <c:pt idx="421">
                  <c:v>3.7319061837715792</c:v>
                </c:pt>
                <c:pt idx="422">
                  <c:v>3.7380934636581928</c:v>
                </c:pt>
                <c:pt idx="423">
                  <c:v>3.7187520227301394</c:v>
                </c:pt>
                <c:pt idx="424">
                  <c:v>3.7443438484484544</c:v>
                </c:pt>
                <c:pt idx="425">
                  <c:v>3.7964586046381195</c:v>
                </c:pt>
                <c:pt idx="426">
                  <c:v>3.813190817969883</c:v>
                </c:pt>
                <c:pt idx="427">
                  <c:v>3.8632263296286613</c:v>
                </c:pt>
                <c:pt idx="428">
                  <c:v>3.9066221715031579</c:v>
                </c:pt>
                <c:pt idx="429">
                  <c:v>3.9712255873918183</c:v>
                </c:pt>
              </c:numCache>
            </c:numRef>
          </c:yVal>
        </c:ser>
        <c:ser>
          <c:idx val="4"/>
          <c:order val="3"/>
          <c:tx>
            <c:strRef>
              <c:f>RSS!$J$17</c:f>
              <c:strCache>
                <c:ptCount val="1"/>
                <c:pt idx="0">
                  <c:v>emiss_anom</c:v>
                </c:pt>
              </c:strCache>
            </c:strRef>
          </c:tx>
          <c:marker>
            <c:symbol val="none"/>
          </c:marker>
          <c:xVal>
            <c:numRef>
              <c:f>RSS!$B$30:$B$420</c:f>
              <c:numCache>
                <c:formatCode>0.00</c:formatCode>
                <c:ptCount val="391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</c:numCache>
            </c:numRef>
          </c:xVal>
          <c:yVal>
            <c:numRef>
              <c:f>RSS!$J$30:$J$420</c:f>
              <c:numCache>
                <c:formatCode>0.00</c:formatCode>
                <c:ptCount val="391"/>
                <c:pt idx="0">
                  <c:v>2.7168525039123632</c:v>
                </c:pt>
                <c:pt idx="1">
                  <c:v>2.9263432446531041</c:v>
                </c:pt>
                <c:pt idx="2">
                  <c:v>3.1356416275430363</c:v>
                </c:pt>
                <c:pt idx="3">
                  <c:v>3.3447476525821598</c:v>
                </c:pt>
                <c:pt idx="4">
                  <c:v>3.5536613197704749</c:v>
                </c:pt>
                <c:pt idx="5">
                  <c:v>3.7623826291079814</c:v>
                </c:pt>
                <c:pt idx="6">
                  <c:v>3.9709115805946795</c:v>
                </c:pt>
                <c:pt idx="7">
                  <c:v>4.1788993218570685</c:v>
                </c:pt>
                <c:pt idx="8">
                  <c:v>4.3863458528951487</c:v>
                </c:pt>
                <c:pt idx="9">
                  <c:v>4.5932511737089206</c:v>
                </c:pt>
                <c:pt idx="10">
                  <c:v>4.7996152842983832</c:v>
                </c:pt>
                <c:pt idx="11">
                  <c:v>5.0054381846635367</c:v>
                </c:pt>
                <c:pt idx="12">
                  <c:v>5.2107198748043819</c:v>
                </c:pt>
                <c:pt idx="13">
                  <c:v>5.4154603547209179</c:v>
                </c:pt>
                <c:pt idx="14">
                  <c:v>5.6196596244131456</c:v>
                </c:pt>
                <c:pt idx="15">
                  <c:v>5.8233176838810641</c:v>
                </c:pt>
                <c:pt idx="16">
                  <c:v>6.0264345331246743</c:v>
                </c:pt>
                <c:pt idx="17">
                  <c:v>6.2290101721439752</c:v>
                </c:pt>
                <c:pt idx="18">
                  <c:v>6.431044600938967</c:v>
                </c:pt>
                <c:pt idx="19">
                  <c:v>6.6329290558163798</c:v>
                </c:pt>
                <c:pt idx="20">
                  <c:v>6.8346635367762127</c:v>
                </c:pt>
                <c:pt idx="21">
                  <c:v>7.0362480438184667</c:v>
                </c:pt>
                <c:pt idx="22">
                  <c:v>7.2376825769431408</c:v>
                </c:pt>
                <c:pt idx="23">
                  <c:v>7.438967136150235</c:v>
                </c:pt>
                <c:pt idx="24">
                  <c:v>7.6401017214397502</c:v>
                </c:pt>
                <c:pt idx="25">
                  <c:v>7.8410863328116855</c:v>
                </c:pt>
                <c:pt idx="26">
                  <c:v>8.041920970266041</c:v>
                </c:pt>
                <c:pt idx="27">
                  <c:v>8.2426056338028175</c:v>
                </c:pt>
                <c:pt idx="28">
                  <c:v>8.4431403234220141</c:v>
                </c:pt>
                <c:pt idx="29">
                  <c:v>8.6435250391236309</c:v>
                </c:pt>
                <c:pt idx="30">
                  <c:v>8.8437597809076678</c:v>
                </c:pt>
                <c:pt idx="31">
                  <c:v>9.0439390975482521</c:v>
                </c:pt>
                <c:pt idx="32">
                  <c:v>9.2440629890453838</c:v>
                </c:pt>
                <c:pt idx="33">
                  <c:v>9.4441314553990612</c:v>
                </c:pt>
                <c:pt idx="34">
                  <c:v>9.644144496609286</c:v>
                </c:pt>
                <c:pt idx="35">
                  <c:v>9.8441021126760564</c:v>
                </c:pt>
                <c:pt idx="36">
                  <c:v>10.044004303599374</c:v>
                </c:pt>
                <c:pt idx="37">
                  <c:v>10.24385106937924</c:v>
                </c:pt>
                <c:pt idx="38">
                  <c:v>10.44364241001565</c:v>
                </c:pt>
                <c:pt idx="39">
                  <c:v>10.643378325508609</c:v>
                </c:pt>
                <c:pt idx="40">
                  <c:v>10.843058815858113</c:v>
                </c:pt>
                <c:pt idx="41">
                  <c:v>11.042683881064164</c:v>
                </c:pt>
                <c:pt idx="42">
                  <c:v>11.242253521126761</c:v>
                </c:pt>
                <c:pt idx="43">
                  <c:v>11.442410015649452</c:v>
                </c:pt>
                <c:pt idx="44">
                  <c:v>11.643153364632237</c:v>
                </c:pt>
                <c:pt idx="45">
                  <c:v>11.844483568075116</c:v>
                </c:pt>
                <c:pt idx="46">
                  <c:v>12.046400625978089</c:v>
                </c:pt>
                <c:pt idx="47">
                  <c:v>12.248904538341156</c:v>
                </c:pt>
                <c:pt idx="48">
                  <c:v>12.451995305164317</c:v>
                </c:pt>
                <c:pt idx="49">
                  <c:v>12.655672926447572</c:v>
                </c:pt>
                <c:pt idx="50">
                  <c:v>12.859937402190921</c:v>
                </c:pt>
                <c:pt idx="51">
                  <c:v>13.064788732394364</c:v>
                </c:pt>
                <c:pt idx="52">
                  <c:v>13.270226917057901</c:v>
                </c:pt>
                <c:pt idx="53">
                  <c:v>13.476251956181532</c:v>
                </c:pt>
                <c:pt idx="54">
                  <c:v>13.682863849765257</c:v>
                </c:pt>
                <c:pt idx="55">
                  <c:v>13.889981090245174</c:v>
                </c:pt>
                <c:pt idx="56">
                  <c:v>14.097603677621283</c:v>
                </c:pt>
                <c:pt idx="57">
                  <c:v>14.305731611893583</c:v>
                </c:pt>
                <c:pt idx="58">
                  <c:v>14.514364893062075</c:v>
                </c:pt>
                <c:pt idx="59">
                  <c:v>14.723503521126759</c:v>
                </c:pt>
                <c:pt idx="60">
                  <c:v>14.933147496087635</c:v>
                </c:pt>
                <c:pt idx="61">
                  <c:v>15.143296817944703</c:v>
                </c:pt>
                <c:pt idx="62">
                  <c:v>15.353951486697964</c:v>
                </c:pt>
                <c:pt idx="63">
                  <c:v>15.565111502347417</c:v>
                </c:pt>
                <c:pt idx="64">
                  <c:v>15.776776864893062</c:v>
                </c:pt>
                <c:pt idx="65">
                  <c:v>15.988947574334897</c:v>
                </c:pt>
                <c:pt idx="66">
                  <c:v>16.201623630672927</c:v>
                </c:pt>
                <c:pt idx="67">
                  <c:v>16.41483437663015</c:v>
                </c:pt>
                <c:pt idx="68">
                  <c:v>16.628579812206571</c:v>
                </c:pt>
                <c:pt idx="69">
                  <c:v>16.842859937402189</c:v>
                </c:pt>
                <c:pt idx="70">
                  <c:v>17.057674752217004</c:v>
                </c:pt>
                <c:pt idx="71">
                  <c:v>17.273024256651016</c:v>
                </c:pt>
                <c:pt idx="72">
                  <c:v>17.488908450704223</c:v>
                </c:pt>
                <c:pt idx="73">
                  <c:v>17.705327334376626</c:v>
                </c:pt>
                <c:pt idx="74">
                  <c:v>17.922280907668227</c:v>
                </c:pt>
                <c:pt idx="75">
                  <c:v>18.139769170579026</c:v>
                </c:pt>
                <c:pt idx="76">
                  <c:v>18.357792123109022</c:v>
                </c:pt>
                <c:pt idx="77">
                  <c:v>18.576349765258215</c:v>
                </c:pt>
                <c:pt idx="78">
                  <c:v>18.795442097026601</c:v>
                </c:pt>
                <c:pt idx="79">
                  <c:v>19.014961528429836</c:v>
                </c:pt>
                <c:pt idx="80">
                  <c:v>19.234908059467916</c:v>
                </c:pt>
                <c:pt idx="81">
                  <c:v>19.455281690140843</c:v>
                </c:pt>
                <c:pt idx="82">
                  <c:v>19.676082420448616</c:v>
                </c:pt>
                <c:pt idx="83">
                  <c:v>19.897310250391236</c:v>
                </c:pt>
                <c:pt idx="84">
                  <c:v>20.118965179968701</c:v>
                </c:pt>
                <c:pt idx="85">
                  <c:v>20.34104720918101</c:v>
                </c:pt>
                <c:pt idx="86">
                  <c:v>20.563556338028167</c:v>
                </c:pt>
                <c:pt idx="87">
                  <c:v>20.786492566510169</c:v>
                </c:pt>
                <c:pt idx="88">
                  <c:v>21.00985589462702</c:v>
                </c:pt>
                <c:pt idx="89">
                  <c:v>21.233646322378714</c:v>
                </c:pt>
                <c:pt idx="90">
                  <c:v>21.457863849765257</c:v>
                </c:pt>
                <c:pt idx="91">
                  <c:v>21.682821465832028</c:v>
                </c:pt>
                <c:pt idx="92">
                  <c:v>21.908519170579027</c:v>
                </c:pt>
                <c:pt idx="93">
                  <c:v>22.134956964006257</c:v>
                </c:pt>
                <c:pt idx="94">
                  <c:v>22.362134846113715</c:v>
                </c:pt>
                <c:pt idx="95">
                  <c:v>22.590052816901405</c:v>
                </c:pt>
                <c:pt idx="96">
                  <c:v>22.818710876369323</c:v>
                </c:pt>
                <c:pt idx="97">
                  <c:v>23.048109024517473</c:v>
                </c:pt>
                <c:pt idx="98">
                  <c:v>23.27824726134585</c:v>
                </c:pt>
                <c:pt idx="99">
                  <c:v>23.509125586854456</c:v>
                </c:pt>
                <c:pt idx="100">
                  <c:v>23.740744001043293</c:v>
                </c:pt>
                <c:pt idx="101">
                  <c:v>23.973102503912358</c:v>
                </c:pt>
                <c:pt idx="102">
                  <c:v>24.206201095461655</c:v>
                </c:pt>
                <c:pt idx="103">
                  <c:v>24.439671361502342</c:v>
                </c:pt>
                <c:pt idx="104">
                  <c:v>24.673513302034422</c:v>
                </c:pt>
                <c:pt idx="105">
                  <c:v>24.907726917057897</c:v>
                </c:pt>
                <c:pt idx="106">
                  <c:v>25.142312206572765</c:v>
                </c:pt>
                <c:pt idx="107">
                  <c:v>25.377269170579023</c:v>
                </c:pt>
                <c:pt idx="108">
                  <c:v>25.612597809076675</c:v>
                </c:pt>
                <c:pt idx="109">
                  <c:v>25.848298122065721</c:v>
                </c:pt>
                <c:pt idx="110">
                  <c:v>26.08437010954616</c:v>
                </c:pt>
                <c:pt idx="111">
                  <c:v>26.32081377151799</c:v>
                </c:pt>
                <c:pt idx="112">
                  <c:v>26.557629107981214</c:v>
                </c:pt>
                <c:pt idx="113">
                  <c:v>26.794816118935831</c:v>
                </c:pt>
                <c:pt idx="114">
                  <c:v>27.032374804381842</c:v>
                </c:pt>
                <c:pt idx="115">
                  <c:v>27.270164971309335</c:v>
                </c:pt>
                <c:pt idx="116">
                  <c:v>27.508186619718305</c:v>
                </c:pt>
                <c:pt idx="117">
                  <c:v>27.746439749608758</c:v>
                </c:pt>
                <c:pt idx="118">
                  <c:v>27.984924360980692</c:v>
                </c:pt>
                <c:pt idx="119">
                  <c:v>28.223640453834108</c:v>
                </c:pt>
                <c:pt idx="120">
                  <c:v>28.462588028169005</c:v>
                </c:pt>
                <c:pt idx="121">
                  <c:v>28.701767083985384</c:v>
                </c:pt>
                <c:pt idx="122">
                  <c:v>28.941177621283245</c:v>
                </c:pt>
                <c:pt idx="123">
                  <c:v>29.180819640062587</c:v>
                </c:pt>
                <c:pt idx="124">
                  <c:v>29.420693140323412</c:v>
                </c:pt>
                <c:pt idx="125">
                  <c:v>29.660798122065717</c:v>
                </c:pt>
                <c:pt idx="126">
                  <c:v>29.901134585289505</c:v>
                </c:pt>
                <c:pt idx="127">
                  <c:v>30.141826421491903</c:v>
                </c:pt>
                <c:pt idx="128">
                  <c:v>30.382873630672915</c:v>
                </c:pt>
                <c:pt idx="129">
                  <c:v>30.624276212832541</c:v>
                </c:pt>
                <c:pt idx="130">
                  <c:v>30.866034167970778</c:v>
                </c:pt>
                <c:pt idx="131">
                  <c:v>31.108147496087629</c:v>
                </c:pt>
                <c:pt idx="132">
                  <c:v>31.35061619718309</c:v>
                </c:pt>
                <c:pt idx="133">
                  <c:v>31.593440271257165</c:v>
                </c:pt>
                <c:pt idx="134">
                  <c:v>31.836619718309851</c:v>
                </c:pt>
                <c:pt idx="135">
                  <c:v>32.080154538341148</c:v>
                </c:pt>
                <c:pt idx="136">
                  <c:v>32.324044731351059</c:v>
                </c:pt>
                <c:pt idx="137">
                  <c:v>32.56829029733958</c:v>
                </c:pt>
                <c:pt idx="138">
                  <c:v>32.812891236306719</c:v>
                </c:pt>
                <c:pt idx="139">
                  <c:v>33.057065075639009</c:v>
                </c:pt>
                <c:pt idx="140">
                  <c:v>33.300811815336452</c:v>
                </c:pt>
                <c:pt idx="141">
                  <c:v>33.544131455399047</c:v>
                </c:pt>
                <c:pt idx="142">
                  <c:v>33.7870239958268</c:v>
                </c:pt>
                <c:pt idx="143">
                  <c:v>34.029489436619706</c:v>
                </c:pt>
                <c:pt idx="144">
                  <c:v>34.271527777777763</c:v>
                </c:pt>
                <c:pt idx="145">
                  <c:v>34.513139019300979</c:v>
                </c:pt>
                <c:pt idx="146">
                  <c:v>34.754323161189348</c:v>
                </c:pt>
                <c:pt idx="147">
                  <c:v>34.995080203442868</c:v>
                </c:pt>
                <c:pt idx="148">
                  <c:v>35.23541014606154</c:v>
                </c:pt>
                <c:pt idx="149">
                  <c:v>35.475312989045371</c:v>
                </c:pt>
                <c:pt idx="150">
                  <c:v>35.714788732394354</c:v>
                </c:pt>
                <c:pt idx="151">
                  <c:v>35.954290558163784</c:v>
                </c:pt>
                <c:pt idx="152">
                  <c:v>36.193818466353662</c:v>
                </c:pt>
                <c:pt idx="153">
                  <c:v>36.433372456963987</c:v>
                </c:pt>
                <c:pt idx="154">
                  <c:v>36.672952529994767</c:v>
                </c:pt>
                <c:pt idx="155">
                  <c:v>36.912558685445994</c:v>
                </c:pt>
                <c:pt idx="156">
                  <c:v>37.152190923317669</c:v>
                </c:pt>
                <c:pt idx="157">
                  <c:v>37.391849243609791</c:v>
                </c:pt>
                <c:pt idx="158">
                  <c:v>37.63153364632236</c:v>
                </c:pt>
                <c:pt idx="159">
                  <c:v>37.871244131455377</c:v>
                </c:pt>
                <c:pt idx="160">
                  <c:v>38.110980699008849</c:v>
                </c:pt>
                <c:pt idx="161">
                  <c:v>38.350743348982768</c:v>
                </c:pt>
                <c:pt idx="162">
                  <c:v>38.590532081377134</c:v>
                </c:pt>
                <c:pt idx="163">
                  <c:v>38.83075443401146</c:v>
                </c:pt>
                <c:pt idx="164">
                  <c:v>39.07141040688574</c:v>
                </c:pt>
                <c:pt idx="165">
                  <c:v>39.312499999999979</c:v>
                </c:pt>
                <c:pt idx="166">
                  <c:v>39.554023213354178</c:v>
                </c:pt>
                <c:pt idx="167">
                  <c:v>39.795980046948337</c:v>
                </c:pt>
                <c:pt idx="168">
                  <c:v>40.038370500782456</c:v>
                </c:pt>
                <c:pt idx="169">
                  <c:v>40.281194574856528</c:v>
                </c:pt>
                <c:pt idx="170">
                  <c:v>40.52445226917056</c:v>
                </c:pt>
                <c:pt idx="171">
                  <c:v>40.768143583724552</c:v>
                </c:pt>
                <c:pt idx="172">
                  <c:v>41.012268518518503</c:v>
                </c:pt>
                <c:pt idx="173">
                  <c:v>41.256827073552408</c:v>
                </c:pt>
                <c:pt idx="174">
                  <c:v>41.501819248826273</c:v>
                </c:pt>
                <c:pt idx="175">
                  <c:v>41.747267866457989</c:v>
                </c:pt>
                <c:pt idx="176">
                  <c:v>41.993172926447556</c:v>
                </c:pt>
                <c:pt idx="177">
                  <c:v>42.239534428794975</c:v>
                </c:pt>
                <c:pt idx="178">
                  <c:v>42.486352373500246</c:v>
                </c:pt>
                <c:pt idx="179">
                  <c:v>42.733626760563368</c:v>
                </c:pt>
                <c:pt idx="180">
                  <c:v>42.981357589984341</c:v>
                </c:pt>
                <c:pt idx="181">
                  <c:v>43.229544861763159</c:v>
                </c:pt>
                <c:pt idx="182">
                  <c:v>43.478188575899829</c:v>
                </c:pt>
                <c:pt idx="183">
                  <c:v>43.727288732394349</c:v>
                </c:pt>
                <c:pt idx="184">
                  <c:v>43.976845331246722</c:v>
                </c:pt>
                <c:pt idx="185">
                  <c:v>44.226858372456945</c:v>
                </c:pt>
                <c:pt idx="186">
                  <c:v>44.47732785602502</c:v>
                </c:pt>
                <c:pt idx="187">
                  <c:v>44.728312467396954</c:v>
                </c:pt>
                <c:pt idx="188">
                  <c:v>44.979812206572753</c:v>
                </c:pt>
                <c:pt idx="189">
                  <c:v>45.23182707355241</c:v>
                </c:pt>
                <c:pt idx="190">
                  <c:v>45.484357068335925</c:v>
                </c:pt>
                <c:pt idx="191">
                  <c:v>45.737402190923298</c:v>
                </c:pt>
                <c:pt idx="192">
                  <c:v>45.990962441314537</c:v>
                </c:pt>
                <c:pt idx="193">
                  <c:v>46.245037819509633</c:v>
                </c:pt>
                <c:pt idx="194">
                  <c:v>46.499628325508588</c:v>
                </c:pt>
                <c:pt idx="195">
                  <c:v>46.754733959311409</c:v>
                </c:pt>
                <c:pt idx="196">
                  <c:v>47.010354720918087</c:v>
                </c:pt>
                <c:pt idx="197">
                  <c:v>47.266490610328624</c:v>
                </c:pt>
                <c:pt idx="198">
                  <c:v>47.523141627543019</c:v>
                </c:pt>
                <c:pt idx="199">
                  <c:v>47.780236045905042</c:v>
                </c:pt>
                <c:pt idx="200">
                  <c:v>48.037773865414692</c:v>
                </c:pt>
                <c:pt idx="201">
                  <c:v>48.295755086071971</c:v>
                </c:pt>
                <c:pt idx="202">
                  <c:v>48.554179707876877</c:v>
                </c:pt>
                <c:pt idx="203">
                  <c:v>48.813047730829403</c:v>
                </c:pt>
                <c:pt idx="204">
                  <c:v>49.072359154929558</c:v>
                </c:pt>
                <c:pt idx="205">
                  <c:v>49.33211398017734</c:v>
                </c:pt>
                <c:pt idx="206">
                  <c:v>49.59231220657275</c:v>
                </c:pt>
                <c:pt idx="207">
                  <c:v>49.852953834115787</c:v>
                </c:pt>
                <c:pt idx="208">
                  <c:v>50.114038862806453</c:v>
                </c:pt>
                <c:pt idx="209">
                  <c:v>50.375567292644739</c:v>
                </c:pt>
                <c:pt idx="210">
                  <c:v>50.637539123630653</c:v>
                </c:pt>
                <c:pt idx="211">
                  <c:v>50.899380542514322</c:v>
                </c:pt>
                <c:pt idx="212">
                  <c:v>51.161091549295755</c:v>
                </c:pt>
                <c:pt idx="213">
                  <c:v>51.422672143974943</c:v>
                </c:pt>
                <c:pt idx="214">
                  <c:v>51.684122326551886</c:v>
                </c:pt>
                <c:pt idx="215">
                  <c:v>51.945442097026586</c:v>
                </c:pt>
                <c:pt idx="216">
                  <c:v>52.206631455399041</c:v>
                </c:pt>
                <c:pt idx="217">
                  <c:v>52.467690401669252</c:v>
                </c:pt>
                <c:pt idx="218">
                  <c:v>52.728618935837225</c:v>
                </c:pt>
                <c:pt idx="219">
                  <c:v>52.989417057902955</c:v>
                </c:pt>
                <c:pt idx="220">
                  <c:v>53.25008476786644</c:v>
                </c:pt>
                <c:pt idx="221">
                  <c:v>53.510622065727681</c:v>
                </c:pt>
                <c:pt idx="222">
                  <c:v>53.771028951486677</c:v>
                </c:pt>
                <c:pt idx="223">
                  <c:v>54.030998956703158</c:v>
                </c:pt>
                <c:pt idx="224">
                  <c:v>54.29053208137713</c:v>
                </c:pt>
                <c:pt idx="225">
                  <c:v>54.549628325508586</c:v>
                </c:pt>
                <c:pt idx="226">
                  <c:v>54.808287689097526</c:v>
                </c:pt>
                <c:pt idx="227">
                  <c:v>55.06651017214395</c:v>
                </c:pt>
                <c:pt idx="228">
                  <c:v>55.324295774647865</c:v>
                </c:pt>
                <c:pt idx="229">
                  <c:v>55.581644496609265</c:v>
                </c:pt>
                <c:pt idx="230">
                  <c:v>55.838556338028148</c:v>
                </c:pt>
                <c:pt idx="231">
                  <c:v>56.095031298904516</c:v>
                </c:pt>
                <c:pt idx="232">
                  <c:v>56.351069379238368</c:v>
                </c:pt>
                <c:pt idx="233">
                  <c:v>56.606670579029711</c:v>
                </c:pt>
                <c:pt idx="234">
                  <c:v>56.861834898278538</c:v>
                </c:pt>
                <c:pt idx="235">
                  <c:v>57.117488262910776</c:v>
                </c:pt>
                <c:pt idx="236">
                  <c:v>57.373630672926424</c:v>
                </c:pt>
                <c:pt idx="237">
                  <c:v>57.630262128325484</c:v>
                </c:pt>
                <c:pt idx="238">
                  <c:v>57.887382629107954</c:v>
                </c:pt>
                <c:pt idx="239">
                  <c:v>58.144992175273835</c:v>
                </c:pt>
                <c:pt idx="240">
                  <c:v>58.403090766823134</c:v>
                </c:pt>
                <c:pt idx="241">
                  <c:v>58.661678403755843</c:v>
                </c:pt>
                <c:pt idx="242">
                  <c:v>58.920755086071964</c:v>
                </c:pt>
                <c:pt idx="243">
                  <c:v>59.180320813771495</c:v>
                </c:pt>
                <c:pt idx="244">
                  <c:v>59.440375586854437</c:v>
                </c:pt>
                <c:pt idx="245">
                  <c:v>59.700919405320789</c:v>
                </c:pt>
                <c:pt idx="246">
                  <c:v>59.961952269170553</c:v>
                </c:pt>
                <c:pt idx="247">
                  <c:v>60.223539384454853</c:v>
                </c:pt>
                <c:pt idx="248">
                  <c:v>60.485680751173682</c:v>
                </c:pt>
                <c:pt idx="249">
                  <c:v>60.748376369327048</c:v>
                </c:pt>
                <c:pt idx="250">
                  <c:v>61.011626238914943</c:v>
                </c:pt>
                <c:pt idx="251">
                  <c:v>61.275430359937374</c:v>
                </c:pt>
                <c:pt idx="252">
                  <c:v>61.539788732394335</c:v>
                </c:pt>
                <c:pt idx="253">
                  <c:v>61.804701356285833</c:v>
                </c:pt>
                <c:pt idx="254">
                  <c:v>62.070168231611859</c:v>
                </c:pt>
                <c:pt idx="255">
                  <c:v>62.336189358372422</c:v>
                </c:pt>
                <c:pt idx="256">
                  <c:v>62.602764736567522</c:v>
                </c:pt>
                <c:pt idx="257">
                  <c:v>62.869894366197151</c:v>
                </c:pt>
                <c:pt idx="258">
                  <c:v>63.137578247261317</c:v>
                </c:pt>
                <c:pt idx="259">
                  <c:v>63.405728055199859</c:v>
                </c:pt>
                <c:pt idx="260">
                  <c:v>63.674343790012777</c:v>
                </c:pt>
                <c:pt idx="261">
                  <c:v>63.943425451700072</c:v>
                </c:pt>
                <c:pt idx="262">
                  <c:v>64.212973040261744</c:v>
                </c:pt>
                <c:pt idx="263">
                  <c:v>64.482986555697792</c:v>
                </c:pt>
                <c:pt idx="264">
                  <c:v>64.753465998008224</c:v>
                </c:pt>
                <c:pt idx="265">
                  <c:v>65.024411367193025</c:v>
                </c:pt>
                <c:pt idx="266">
                  <c:v>65.29582266325221</c:v>
                </c:pt>
                <c:pt idx="267">
                  <c:v>65.567699886185764</c:v>
                </c:pt>
                <c:pt idx="268">
                  <c:v>65.840043035993702</c:v>
                </c:pt>
                <c:pt idx="269">
                  <c:v>66.112852112676023</c:v>
                </c:pt>
                <c:pt idx="270">
                  <c:v>66.386654327675416</c:v>
                </c:pt>
                <c:pt idx="271">
                  <c:v>66.661449680991893</c:v>
                </c:pt>
                <c:pt idx="272">
                  <c:v>66.937238172625456</c:v>
                </c:pt>
                <c:pt idx="273">
                  <c:v>67.214019802576104</c:v>
                </c:pt>
                <c:pt idx="274">
                  <c:v>67.491794570843837</c:v>
                </c:pt>
                <c:pt idx="275">
                  <c:v>67.770562477428641</c:v>
                </c:pt>
                <c:pt idx="276">
                  <c:v>68.05032352233053</c:v>
                </c:pt>
                <c:pt idx="277">
                  <c:v>68.331077705549504</c:v>
                </c:pt>
                <c:pt idx="278">
                  <c:v>68.612825027085563</c:v>
                </c:pt>
                <c:pt idx="279">
                  <c:v>68.895565486938693</c:v>
                </c:pt>
                <c:pt idx="280">
                  <c:v>69.179299085108909</c:v>
                </c:pt>
                <c:pt idx="281">
                  <c:v>69.464025821596209</c:v>
                </c:pt>
                <c:pt idx="282">
                  <c:v>69.749745696400595</c:v>
                </c:pt>
                <c:pt idx="283">
                  <c:v>70.035827464788696</c:v>
                </c:pt>
                <c:pt idx="284">
                  <c:v>70.322271126760526</c:v>
                </c:pt>
                <c:pt idx="285">
                  <c:v>70.609076682316086</c:v>
                </c:pt>
                <c:pt idx="286">
                  <c:v>70.896244131455362</c:v>
                </c:pt>
                <c:pt idx="287">
                  <c:v>71.183773474178366</c:v>
                </c:pt>
                <c:pt idx="288">
                  <c:v>71.471664710485101</c:v>
                </c:pt>
                <c:pt idx="289">
                  <c:v>71.75991784037555</c:v>
                </c:pt>
                <c:pt idx="290">
                  <c:v>72.048532863849729</c:v>
                </c:pt>
                <c:pt idx="291">
                  <c:v>72.337509780907638</c:v>
                </c:pt>
                <c:pt idx="292">
                  <c:v>72.626848591549262</c:v>
                </c:pt>
                <c:pt idx="293">
                  <c:v>72.916549295774615</c:v>
                </c:pt>
                <c:pt idx="294">
                  <c:v>73.206611893583698</c:v>
                </c:pt>
                <c:pt idx="295">
                  <c:v>73.497571074595697</c:v>
                </c:pt>
                <c:pt idx="296">
                  <c:v>73.789426838810613</c:v>
                </c:pt>
                <c:pt idx="297">
                  <c:v>74.082179186228458</c:v>
                </c:pt>
                <c:pt idx="298">
                  <c:v>74.37582811684922</c:v>
                </c:pt>
                <c:pt idx="299">
                  <c:v>74.670373630672898</c:v>
                </c:pt>
                <c:pt idx="300">
                  <c:v>74.965815727699507</c:v>
                </c:pt>
                <c:pt idx="301">
                  <c:v>75.262154407929032</c:v>
                </c:pt>
                <c:pt idx="302">
                  <c:v>75.559389671361473</c:v>
                </c:pt>
                <c:pt idx="303">
                  <c:v>75.857521517996844</c:v>
                </c:pt>
                <c:pt idx="304">
                  <c:v>76.156549947835131</c:v>
                </c:pt>
                <c:pt idx="305">
                  <c:v>76.456474960876335</c:v>
                </c:pt>
                <c:pt idx="306">
                  <c:v>76.757296557120469</c:v>
                </c:pt>
                <c:pt idx="307">
                  <c:v>77.059008215962407</c:v>
                </c:pt>
                <c:pt idx="308">
                  <c:v>77.36160993740215</c:v>
                </c:pt>
                <c:pt idx="309">
                  <c:v>77.665101721439711</c:v>
                </c:pt>
                <c:pt idx="310">
                  <c:v>77.969483568075077</c:v>
                </c:pt>
                <c:pt idx="311">
                  <c:v>78.274755477308247</c:v>
                </c:pt>
                <c:pt idx="312">
                  <c:v>78.580917449139235</c:v>
                </c:pt>
                <c:pt idx="313">
                  <c:v>78.887969483568028</c:v>
                </c:pt>
                <c:pt idx="314">
                  <c:v>79.195911580594625</c:v>
                </c:pt>
                <c:pt idx="315">
                  <c:v>79.504743740219041</c:v>
                </c:pt>
                <c:pt idx="316">
                  <c:v>79.814465962441261</c:v>
                </c:pt>
                <c:pt idx="317">
                  <c:v>80.125078247261285</c:v>
                </c:pt>
                <c:pt idx="318">
                  <c:v>80.436580594679128</c:v>
                </c:pt>
                <c:pt idx="319">
                  <c:v>80.748147851756954</c:v>
                </c:pt>
                <c:pt idx="320">
                  <c:v>81.059780018494749</c:v>
                </c:pt>
                <c:pt idx="321">
                  <c:v>81.371477094892526</c:v>
                </c:pt>
                <c:pt idx="322">
                  <c:v>81.683239080950287</c:v>
                </c:pt>
                <c:pt idx="323">
                  <c:v>81.99506597666803</c:v>
                </c:pt>
                <c:pt idx="324">
                  <c:v>82.306957782045757</c:v>
                </c:pt>
                <c:pt idx="325">
                  <c:v>82.618914497083452</c:v>
                </c:pt>
                <c:pt idx="326">
                  <c:v>82.93093612178113</c:v>
                </c:pt>
                <c:pt idx="327">
                  <c:v>83.243022656138791</c:v>
                </c:pt>
                <c:pt idx="328">
                  <c:v>83.555174100156435</c:v>
                </c:pt>
                <c:pt idx="329">
                  <c:v>83.867390453834062</c:v>
                </c:pt>
                <c:pt idx="330">
                  <c:v>84.179671717171658</c:v>
                </c:pt>
                <c:pt idx="331">
                  <c:v>84.492289088063671</c:v>
                </c:pt>
                <c:pt idx="332">
                  <c:v>84.805242566510103</c:v>
                </c:pt>
                <c:pt idx="333">
                  <c:v>85.118532152510952</c:v>
                </c:pt>
                <c:pt idx="334">
                  <c:v>85.432157846066218</c:v>
                </c:pt>
                <c:pt idx="335">
                  <c:v>85.746119647175902</c:v>
                </c:pt>
                <c:pt idx="336">
                  <c:v>86.060417555840004</c:v>
                </c:pt>
                <c:pt idx="337">
                  <c:v>86.375051572058524</c:v>
                </c:pt>
                <c:pt idx="338">
                  <c:v>86.690021695831462</c:v>
                </c:pt>
                <c:pt idx="339">
                  <c:v>87.005327927158817</c:v>
                </c:pt>
                <c:pt idx="340">
                  <c:v>87.32097026604059</c:v>
                </c:pt>
                <c:pt idx="341">
                  <c:v>87.63694871247678</c:v>
                </c:pt>
                <c:pt idx="342">
                  <c:v>87.953263266467388</c:v>
                </c:pt>
                <c:pt idx="343">
                  <c:v>88.269391983212302</c:v>
                </c:pt>
                <c:pt idx="344">
                  <c:v>88.58533486271152</c:v>
                </c:pt>
                <c:pt idx="345">
                  <c:v>88.901091904965043</c:v>
                </c:pt>
                <c:pt idx="346">
                  <c:v>89.21666310997287</c:v>
                </c:pt>
                <c:pt idx="347">
                  <c:v>89.532048477735003</c:v>
                </c:pt>
                <c:pt idx="348">
                  <c:v>89.847248008251441</c:v>
                </c:pt>
                <c:pt idx="349">
                  <c:v>90.162261701522183</c:v>
                </c:pt>
                <c:pt idx="350">
                  <c:v>90.477089557547217</c:v>
                </c:pt>
                <c:pt idx="351">
                  <c:v>90.791731576326555</c:v>
                </c:pt>
                <c:pt idx="352">
                  <c:v>91.106187757860198</c:v>
                </c:pt>
                <c:pt idx="353">
                  <c:v>91.420458102148146</c:v>
                </c:pt>
                <c:pt idx="354">
                  <c:v>91.734542609190399</c:v>
                </c:pt>
                <c:pt idx="355">
                  <c:v>92.050155605349175</c:v>
                </c:pt>
                <c:pt idx="356">
                  <c:v>92.367297090624461</c:v>
                </c:pt>
                <c:pt idx="357">
                  <c:v>92.685967065016271</c:v>
                </c:pt>
                <c:pt idx="358">
                  <c:v>93.006165528524591</c:v>
                </c:pt>
                <c:pt idx="359">
                  <c:v>93.327892481149433</c:v>
                </c:pt>
                <c:pt idx="360">
                  <c:v>93.651147922890786</c:v>
                </c:pt>
                <c:pt idx="361">
                  <c:v>93.975931853748662</c:v>
                </c:pt>
                <c:pt idx="362">
                  <c:v>94.302244273723048</c:v>
                </c:pt>
                <c:pt idx="363">
                  <c:v>94.630085182813957</c:v>
                </c:pt>
                <c:pt idx="364">
                  <c:v>94.95945458102139</c:v>
                </c:pt>
                <c:pt idx="365">
                  <c:v>95.290352468345333</c:v>
                </c:pt>
                <c:pt idx="366">
                  <c:v>95.622778844785799</c:v>
                </c:pt>
                <c:pt idx="367">
                  <c:v>95.956094394650648</c:v>
                </c:pt>
                <c:pt idx="368">
                  <c:v>96.290299117939881</c:v>
                </c:pt>
                <c:pt idx="369">
                  <c:v>96.625393014653497</c:v>
                </c:pt>
                <c:pt idx="370">
                  <c:v>96.961376084791496</c:v>
                </c:pt>
                <c:pt idx="371">
                  <c:v>97.298248328353878</c:v>
                </c:pt>
                <c:pt idx="372">
                  <c:v>97.636009745340644</c:v>
                </c:pt>
                <c:pt idx="373">
                  <c:v>97.974660335751793</c:v>
                </c:pt>
                <c:pt idx="374">
                  <c:v>98.314200099587325</c:v>
                </c:pt>
                <c:pt idx="375">
                  <c:v>98.654629036847254</c:v>
                </c:pt>
                <c:pt idx="376">
                  <c:v>98.995947147531567</c:v>
                </c:pt>
                <c:pt idx="377">
                  <c:v>99.338154431640262</c:v>
                </c:pt>
                <c:pt idx="378">
                  <c:v>99.681250889173342</c:v>
                </c:pt>
                <c:pt idx="379">
                  <c:v>100.0244851685872</c:v>
                </c:pt>
                <c:pt idx="380">
                  <c:v>100.36785726988184</c:v>
                </c:pt>
                <c:pt idx="381">
                  <c:v>100.71136719305726</c:v>
                </c:pt>
                <c:pt idx="382">
                  <c:v>101.05501493811346</c:v>
                </c:pt>
                <c:pt idx="383">
                  <c:v>101.39880050505043</c:v>
                </c:pt>
                <c:pt idx="384">
                  <c:v>101.74272389386819</c:v>
                </c:pt>
                <c:pt idx="385">
                  <c:v>102.08678510456673</c:v>
                </c:pt>
                <c:pt idx="386">
                  <c:v>102.43098413714604</c:v>
                </c:pt>
                <c:pt idx="387">
                  <c:v>102.77532099160614</c:v>
                </c:pt>
                <c:pt idx="388">
                  <c:v>103.11979566794702</c:v>
                </c:pt>
                <c:pt idx="389">
                  <c:v>103.46440816616867</c:v>
                </c:pt>
                <c:pt idx="390">
                  <c:v>103.8091584862711</c:v>
                </c:pt>
              </c:numCache>
            </c:numRef>
          </c:yVal>
        </c:ser>
        <c:ser>
          <c:idx val="3"/>
          <c:order val="4"/>
          <c:tx>
            <c:strRef>
              <c:f>RSS!$L$17</c:f>
              <c:strCache>
                <c:ptCount val="1"/>
                <c:pt idx="0">
                  <c:v>emiss-CO2-anom</c:v>
                </c:pt>
              </c:strCache>
            </c:strRef>
          </c:tx>
          <c:marker>
            <c:symbol val="none"/>
          </c:marker>
          <c:xVal>
            <c:numRef>
              <c:f>RSS!$B$30:$B$420</c:f>
              <c:numCache>
                <c:formatCode>0.00</c:formatCode>
                <c:ptCount val="391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</c:numCache>
            </c:numRef>
          </c:xVal>
          <c:yVal>
            <c:numRef>
              <c:f>RSS!$L$30:$L$420</c:f>
              <c:numCache>
                <c:formatCode>0.00</c:formatCode>
                <c:ptCount val="391"/>
                <c:pt idx="0">
                  <c:v>1.5899152592396035</c:v>
                </c:pt>
                <c:pt idx="1">
                  <c:v>1.7212379832761258</c:v>
                </c:pt>
                <c:pt idx="2">
                  <c:v>1.8521404899178151</c:v>
                </c:pt>
                <c:pt idx="3">
                  <c:v>1.9826650975429061</c:v>
                </c:pt>
                <c:pt idx="4">
                  <c:v>2.1128424605523151</c:v>
                </c:pt>
                <c:pt idx="5">
                  <c:v>2.2426945115914236</c:v>
                </c:pt>
                <c:pt idx="6">
                  <c:v>2.372141782106155</c:v>
                </c:pt>
                <c:pt idx="7">
                  <c:v>2.5008517068424112</c:v>
                </c:pt>
                <c:pt idx="8">
                  <c:v>2.6288423832354511</c:v>
                </c:pt>
                <c:pt idx="9">
                  <c:v>2.7561127416594786</c:v>
                </c:pt>
                <c:pt idx="10">
                  <c:v>2.8825490250929988</c:v>
                </c:pt>
                <c:pt idx="11">
                  <c:v>3.0081994711811149</c:v>
                </c:pt>
                <c:pt idx="12">
                  <c:v>3.1332164921338403</c:v>
                </c:pt>
                <c:pt idx="13">
                  <c:v>3.257600969670932</c:v>
                </c:pt>
                <c:pt idx="14">
                  <c:v>3.3812276309570279</c:v>
                </c:pt>
                <c:pt idx="15">
                  <c:v>3.5041554612790833</c:v>
                </c:pt>
                <c:pt idx="16">
                  <c:v>3.6263471394419753</c:v>
                </c:pt>
                <c:pt idx="17">
                  <c:v>3.747766734748609</c:v>
                </c:pt>
                <c:pt idx="18">
                  <c:v>3.8684322871372956</c:v>
                </c:pt>
                <c:pt idx="19">
                  <c:v>3.9887525976175766</c:v>
                </c:pt>
                <c:pt idx="20">
                  <c:v>4.1086809689865049</c:v>
                </c:pt>
                <c:pt idx="21">
                  <c:v>4.2282114801914759</c:v>
                </c:pt>
                <c:pt idx="22">
                  <c:v>4.3474017015594768</c:v>
                </c:pt>
                <c:pt idx="23">
                  <c:v>4.4662966625733702</c:v>
                </c:pt>
                <c:pt idx="24">
                  <c:v>4.5847745204715125</c:v>
                </c:pt>
                <c:pt idx="25">
                  <c:v>4.7028600245547523</c:v>
                </c:pt>
                <c:pt idx="26">
                  <c:v>4.8205188725660264</c:v>
                </c:pt>
                <c:pt idx="27">
                  <c:v>4.9377808849860116</c:v>
                </c:pt>
                <c:pt idx="28">
                  <c:v>5.054587192331212</c:v>
                </c:pt>
                <c:pt idx="29">
                  <c:v>5.1709736572605607</c:v>
                </c:pt>
                <c:pt idx="30">
                  <c:v>5.2868615509606229</c:v>
                </c:pt>
                <c:pt idx="31">
                  <c:v>5.4023987558233557</c:v>
                </c:pt>
                <c:pt idx="32">
                  <c:v>5.5176438746261169</c:v>
                </c:pt>
                <c:pt idx="33">
                  <c:v>5.6325259147513407</c:v>
                </c:pt>
                <c:pt idx="34">
                  <c:v>5.7470903552851382</c:v>
                </c:pt>
                <c:pt idx="35">
                  <c:v>5.8614063702101475</c:v>
                </c:pt>
                <c:pt idx="36">
                  <c:v>5.9756028045538301</c:v>
                </c:pt>
                <c:pt idx="37">
                  <c:v>6.0896005745817661</c:v>
                </c:pt>
                <c:pt idx="38">
                  <c:v>6.2035220623723717</c:v>
                </c:pt>
                <c:pt idx="39">
                  <c:v>6.3172995788924595</c:v>
                </c:pt>
                <c:pt idx="40">
                  <c:v>6.4309093533760233</c:v>
                </c:pt>
                <c:pt idx="41">
                  <c:v>6.5442401077537511</c:v>
                </c:pt>
                <c:pt idx="42">
                  <c:v>6.657425694342578</c:v>
                </c:pt>
                <c:pt idx="43">
                  <c:v>6.7710798653665165</c:v>
                </c:pt>
                <c:pt idx="44">
                  <c:v>6.8851553853076553</c:v>
                </c:pt>
                <c:pt idx="45">
                  <c:v>6.9996264534124748</c:v>
                </c:pt>
                <c:pt idx="46">
                  <c:v>7.1145488907970957</c:v>
                </c:pt>
                <c:pt idx="47">
                  <c:v>7.2297619927749111</c:v>
                </c:pt>
                <c:pt idx="48">
                  <c:v>7.3452406757932636</c:v>
                </c:pt>
                <c:pt idx="49">
                  <c:v>7.461055424306096</c:v>
                </c:pt>
                <c:pt idx="50">
                  <c:v>7.5771994522025352</c:v>
                </c:pt>
                <c:pt idx="51">
                  <c:v>7.6936349766317562</c:v>
                </c:pt>
                <c:pt idx="52">
                  <c:v>7.8104345584932844</c:v>
                </c:pt>
                <c:pt idx="53">
                  <c:v>7.9275376102351629</c:v>
                </c:pt>
                <c:pt idx="54">
                  <c:v>8.0449503737240207</c:v>
                </c:pt>
                <c:pt idx="55">
                  <c:v>8.1626093772366062</c:v>
                </c:pt>
                <c:pt idx="56">
                  <c:v>8.2803593869195993</c:v>
                </c:pt>
                <c:pt idx="57">
                  <c:v>8.3983717884491966</c:v>
                </c:pt>
                <c:pt idx="58">
                  <c:v>8.516579018275138</c:v>
                </c:pt>
                <c:pt idx="59">
                  <c:v>8.6349311120510492</c:v>
                </c:pt>
                <c:pt idx="60">
                  <c:v>8.753494629854913</c:v>
                </c:pt>
                <c:pt idx="61">
                  <c:v>8.8722589525484068</c:v>
                </c:pt>
                <c:pt idx="62">
                  <c:v>8.9912244268213612</c:v>
                </c:pt>
                <c:pt idx="63">
                  <c:v>9.1103709851889789</c:v>
                </c:pt>
                <c:pt idx="64">
                  <c:v>9.2296961785374947</c:v>
                </c:pt>
                <c:pt idx="65">
                  <c:v>9.3491992166628961</c:v>
                </c:pt>
                <c:pt idx="66">
                  <c:v>9.4688701947530376</c:v>
                </c:pt>
                <c:pt idx="67">
                  <c:v>9.5888264212811123</c:v>
                </c:pt>
                <c:pt idx="68">
                  <c:v>9.709070152326774</c:v>
                </c:pt>
                <c:pt idx="69">
                  <c:v>9.8295515112300222</c:v>
                </c:pt>
                <c:pt idx="70">
                  <c:v>9.9503468037225957</c:v>
                </c:pt>
                <c:pt idx="71">
                  <c:v>10.071454936414113</c:v>
                </c:pt>
                <c:pt idx="72">
                  <c:v>10.192940323557366</c:v>
                </c:pt>
                <c:pt idx="73">
                  <c:v>10.314690927836807</c:v>
                </c:pt>
                <c:pt idx="74">
                  <c:v>10.436748578999527</c:v>
                </c:pt>
                <c:pt idx="75">
                  <c:v>10.559171346100356</c:v>
                </c:pt>
                <c:pt idx="76">
                  <c:v>10.681936007741626</c:v>
                </c:pt>
                <c:pt idx="77">
                  <c:v>10.805008573306509</c:v>
                </c:pt>
                <c:pt idx="78">
                  <c:v>10.928365459861311</c:v>
                </c:pt>
                <c:pt idx="79">
                  <c:v>11.05191107811487</c:v>
                </c:pt>
                <c:pt idx="80">
                  <c:v>11.175643735001699</c:v>
                </c:pt>
                <c:pt idx="81">
                  <c:v>11.299530095529235</c:v>
                </c:pt>
                <c:pt idx="82">
                  <c:v>11.423649758458737</c:v>
                </c:pt>
                <c:pt idx="83">
                  <c:v>11.548044578771396</c:v>
                </c:pt>
                <c:pt idx="84">
                  <c:v>11.672795735164982</c:v>
                </c:pt>
                <c:pt idx="85">
                  <c:v>11.79790797122547</c:v>
                </c:pt>
                <c:pt idx="86">
                  <c:v>11.923225936271024</c:v>
                </c:pt>
                <c:pt idx="87">
                  <c:v>12.048896203491211</c:v>
                </c:pt>
                <c:pt idx="88">
                  <c:v>12.17483446064557</c:v>
                </c:pt>
                <c:pt idx="89">
                  <c:v>12.301111793984148</c:v>
                </c:pt>
                <c:pt idx="90">
                  <c:v>12.427694090311263</c:v>
                </c:pt>
                <c:pt idx="91">
                  <c:v>12.554874421320505</c:v>
                </c:pt>
                <c:pt idx="92">
                  <c:v>12.682645639193083</c:v>
                </c:pt>
                <c:pt idx="93">
                  <c:v>12.811074818260806</c:v>
                </c:pt>
                <c:pt idx="94">
                  <c:v>12.940174374299033</c:v>
                </c:pt>
                <c:pt idx="95">
                  <c:v>13.070031581697549</c:v>
                </c:pt>
                <c:pt idx="96">
                  <c:v>13.200572310965526</c:v>
                </c:pt>
                <c:pt idx="97">
                  <c:v>13.331653194010983</c:v>
                </c:pt>
                <c:pt idx="98">
                  <c:v>13.463397614973871</c:v>
                </c:pt>
                <c:pt idx="99">
                  <c:v>13.595741523976869</c:v>
                </c:pt>
                <c:pt idx="100">
                  <c:v>13.728695820055862</c:v>
                </c:pt>
                <c:pt idx="101">
                  <c:v>13.862243761103684</c:v>
                </c:pt>
                <c:pt idx="102">
                  <c:v>13.996436061322584</c:v>
                </c:pt>
                <c:pt idx="103">
                  <c:v>14.130822947654679</c:v>
                </c:pt>
                <c:pt idx="104">
                  <c:v>14.265505775163547</c:v>
                </c:pt>
                <c:pt idx="105">
                  <c:v>14.400330251667242</c:v>
                </c:pt>
                <c:pt idx="106">
                  <c:v>14.535269516162657</c:v>
                </c:pt>
                <c:pt idx="107">
                  <c:v>14.670294079412031</c:v>
                </c:pt>
                <c:pt idx="108">
                  <c:v>14.805331620694801</c:v>
                </c:pt>
                <c:pt idx="109">
                  <c:v>14.940439191912446</c:v>
                </c:pt>
                <c:pt idx="110">
                  <c:v>15.075580239805618</c:v>
                </c:pt>
                <c:pt idx="111">
                  <c:v>15.210829073045772</c:v>
                </c:pt>
                <c:pt idx="112">
                  <c:v>15.346180505117559</c:v>
                </c:pt>
                <c:pt idx="113">
                  <c:v>15.481630534933686</c:v>
                </c:pt>
                <c:pt idx="114">
                  <c:v>15.617225172611882</c:v>
                </c:pt>
                <c:pt idx="115">
                  <c:v>15.752807163746411</c:v>
                </c:pt>
                <c:pt idx="116">
                  <c:v>15.888441962061506</c:v>
                </c:pt>
                <c:pt idx="117">
                  <c:v>16.02409800907094</c:v>
                </c:pt>
                <c:pt idx="118">
                  <c:v>16.159760014751328</c:v>
                </c:pt>
                <c:pt idx="119">
                  <c:v>16.295460269963598</c:v>
                </c:pt>
                <c:pt idx="120">
                  <c:v>16.431155190172149</c:v>
                </c:pt>
                <c:pt idx="121">
                  <c:v>16.566822021992891</c:v>
                </c:pt>
                <c:pt idx="122">
                  <c:v>16.702645199797189</c:v>
                </c:pt>
                <c:pt idx="123">
                  <c:v>16.838528049335821</c:v>
                </c:pt>
                <c:pt idx="124">
                  <c:v>16.974490387474304</c:v>
                </c:pt>
                <c:pt idx="125">
                  <c:v>17.110558567100099</c:v>
                </c:pt>
                <c:pt idx="126">
                  <c:v>17.246655816749922</c:v>
                </c:pt>
                <c:pt idx="127">
                  <c:v>17.382916652664903</c:v>
                </c:pt>
                <c:pt idx="128">
                  <c:v>17.51931710067629</c:v>
                </c:pt>
                <c:pt idx="129">
                  <c:v>17.655938397234934</c:v>
                </c:pt>
                <c:pt idx="130">
                  <c:v>17.792891640246808</c:v>
                </c:pt>
                <c:pt idx="131">
                  <c:v>17.930098093449033</c:v>
                </c:pt>
                <c:pt idx="132">
                  <c:v>18.067512434198818</c:v>
                </c:pt>
                <c:pt idx="133">
                  <c:v>18.205106981447898</c:v>
                </c:pt>
                <c:pt idx="134">
                  <c:v>18.342995850512182</c:v>
                </c:pt>
                <c:pt idx="135">
                  <c:v>18.481057088981004</c:v>
                </c:pt>
                <c:pt idx="136">
                  <c:v>18.61934323457649</c:v>
                </c:pt>
                <c:pt idx="137">
                  <c:v>18.757922829243341</c:v>
                </c:pt>
                <c:pt idx="138">
                  <c:v>18.896712032056087</c:v>
                </c:pt>
                <c:pt idx="139">
                  <c:v>19.034935698950846</c:v>
                </c:pt>
                <c:pt idx="140">
                  <c:v>19.172515657929466</c:v>
                </c:pt>
                <c:pt idx="141">
                  <c:v>19.309415757532292</c:v>
                </c:pt>
                <c:pt idx="142">
                  <c:v>19.445605503606032</c:v>
                </c:pt>
                <c:pt idx="143">
                  <c:v>19.581044903293105</c:v>
                </c:pt>
                <c:pt idx="144">
                  <c:v>19.715834454282572</c:v>
                </c:pt>
                <c:pt idx="145">
                  <c:v>19.84991515123636</c:v>
                </c:pt>
                <c:pt idx="146">
                  <c:v>19.983352258387754</c:v>
                </c:pt>
                <c:pt idx="147">
                  <c:v>20.116061982352051</c:v>
                </c:pt>
                <c:pt idx="148">
                  <c:v>20.248041866895846</c:v>
                </c:pt>
                <c:pt idx="149">
                  <c:v>20.379294366344027</c:v>
                </c:pt>
                <c:pt idx="150">
                  <c:v>20.509744063856658</c:v>
                </c:pt>
                <c:pt idx="151">
                  <c:v>20.639819614875819</c:v>
                </c:pt>
                <c:pt idx="152">
                  <c:v>20.769558786126822</c:v>
                </c:pt>
                <c:pt idx="153">
                  <c:v>20.899047905569432</c:v>
                </c:pt>
                <c:pt idx="154">
                  <c:v>21.02829355101494</c:v>
                </c:pt>
                <c:pt idx="155">
                  <c:v>21.157265657568985</c:v>
                </c:pt>
                <c:pt idx="156">
                  <c:v>21.285961679047944</c:v>
                </c:pt>
                <c:pt idx="157">
                  <c:v>21.41441241884803</c:v>
                </c:pt>
                <c:pt idx="158">
                  <c:v>21.54255352146572</c:v>
                </c:pt>
                <c:pt idx="159">
                  <c:v>21.670432122373313</c:v>
                </c:pt>
                <c:pt idx="160">
                  <c:v>21.798107202932897</c:v>
                </c:pt>
                <c:pt idx="161">
                  <c:v>21.925618188878843</c:v>
                </c:pt>
                <c:pt idx="162">
                  <c:v>22.052973572989913</c:v>
                </c:pt>
                <c:pt idx="163">
                  <c:v>22.180509624519232</c:v>
                </c:pt>
                <c:pt idx="164">
                  <c:v>22.308156114993096</c:v>
                </c:pt>
                <c:pt idx="165">
                  <c:v>22.436041927350459</c:v>
                </c:pt>
                <c:pt idx="166">
                  <c:v>22.564140075866533</c:v>
                </c:pt>
                <c:pt idx="167">
                  <c:v>22.692557838970288</c:v>
                </c:pt>
                <c:pt idx="168">
                  <c:v>22.821235293236612</c:v>
                </c:pt>
                <c:pt idx="169">
                  <c:v>22.950131016238345</c:v>
                </c:pt>
                <c:pt idx="170">
                  <c:v>23.079263013284219</c:v>
                </c:pt>
                <c:pt idx="171">
                  <c:v>23.208603787699644</c:v>
                </c:pt>
                <c:pt idx="172">
                  <c:v>23.33819730875291</c:v>
                </c:pt>
                <c:pt idx="173">
                  <c:v>23.468080118585647</c:v>
                </c:pt>
                <c:pt idx="174">
                  <c:v>23.598256801551315</c:v>
                </c:pt>
                <c:pt idx="175">
                  <c:v>23.728739047084844</c:v>
                </c:pt>
                <c:pt idx="176">
                  <c:v>23.859551927461837</c:v>
                </c:pt>
                <c:pt idx="177">
                  <c:v>23.990597011784359</c:v>
                </c:pt>
                <c:pt idx="178">
                  <c:v>24.121977750242252</c:v>
                </c:pt>
                <c:pt idx="179">
                  <c:v>24.253688453830193</c:v>
                </c:pt>
                <c:pt idx="180">
                  <c:v>24.385756832595519</c:v>
                </c:pt>
                <c:pt idx="181">
                  <c:v>24.51815574877844</c:v>
                </c:pt>
                <c:pt idx="182">
                  <c:v>24.650831277724023</c:v>
                </c:pt>
                <c:pt idx="183">
                  <c:v>24.783895491553722</c:v>
                </c:pt>
                <c:pt idx="184">
                  <c:v>24.917281878209565</c:v>
                </c:pt>
                <c:pt idx="185">
                  <c:v>25.051005917393638</c:v>
                </c:pt>
                <c:pt idx="186">
                  <c:v>25.185000597915348</c:v>
                </c:pt>
                <c:pt idx="187">
                  <c:v>25.319452775261595</c:v>
                </c:pt>
                <c:pt idx="188">
                  <c:v>25.45437931661769</c:v>
                </c:pt>
                <c:pt idx="189">
                  <c:v>25.589711341861801</c:v>
                </c:pt>
                <c:pt idx="190">
                  <c:v>25.725448591563804</c:v>
                </c:pt>
                <c:pt idx="191">
                  <c:v>25.861447463550235</c:v>
                </c:pt>
                <c:pt idx="192">
                  <c:v>25.997714629257985</c:v>
                </c:pt>
                <c:pt idx="193">
                  <c:v>26.134330686150463</c:v>
                </c:pt>
                <c:pt idx="194">
                  <c:v>26.27129014671192</c:v>
                </c:pt>
                <c:pt idx="195">
                  <c:v>26.408492614019565</c:v>
                </c:pt>
                <c:pt idx="196">
                  <c:v>26.545985395223056</c:v>
                </c:pt>
                <c:pt idx="197">
                  <c:v>26.683752464119152</c:v>
                </c:pt>
                <c:pt idx="198">
                  <c:v>26.821868866361854</c:v>
                </c:pt>
                <c:pt idx="199">
                  <c:v>26.960224160579912</c:v>
                </c:pt>
                <c:pt idx="200">
                  <c:v>27.098889998271886</c:v>
                </c:pt>
                <c:pt idx="201">
                  <c:v>27.237833356727549</c:v>
                </c:pt>
                <c:pt idx="202">
                  <c:v>27.377014421724596</c:v>
                </c:pt>
                <c:pt idx="203">
                  <c:v>27.516385129210107</c:v>
                </c:pt>
                <c:pt idx="204">
                  <c:v>27.655940886302631</c:v>
                </c:pt>
                <c:pt idx="205">
                  <c:v>27.795733563588158</c:v>
                </c:pt>
                <c:pt idx="206">
                  <c:v>27.935732272674727</c:v>
                </c:pt>
                <c:pt idx="207">
                  <c:v>28.07590465699883</c:v>
                </c:pt>
                <c:pt idx="208">
                  <c:v>28.216297987586529</c:v>
                </c:pt>
                <c:pt idx="209">
                  <c:v>28.356908015607644</c:v>
                </c:pt>
                <c:pt idx="210">
                  <c:v>28.497813788739222</c:v>
                </c:pt>
                <c:pt idx="211">
                  <c:v>28.638460120827972</c:v>
                </c:pt>
                <c:pt idx="212">
                  <c:v>28.778838929029234</c:v>
                </c:pt>
                <c:pt idx="213">
                  <c:v>28.918964866071633</c:v>
                </c:pt>
                <c:pt idx="214">
                  <c:v>29.058802878899826</c:v>
                </c:pt>
                <c:pt idx="215">
                  <c:v>29.198429290686136</c:v>
                </c:pt>
                <c:pt idx="216">
                  <c:v>29.337974567268645</c:v>
                </c:pt>
                <c:pt idx="217">
                  <c:v>29.477532995590195</c:v>
                </c:pt>
                <c:pt idx="218">
                  <c:v>29.617015854537726</c:v>
                </c:pt>
                <c:pt idx="219">
                  <c:v>29.756563477320867</c:v>
                </c:pt>
                <c:pt idx="220">
                  <c:v>29.89606506024171</c:v>
                </c:pt>
                <c:pt idx="221">
                  <c:v>30.035460577413289</c:v>
                </c:pt>
                <c:pt idx="222">
                  <c:v>30.174765422990333</c:v>
                </c:pt>
                <c:pt idx="223">
                  <c:v>30.313650567253035</c:v>
                </c:pt>
                <c:pt idx="224">
                  <c:v>30.452069806557006</c:v>
                </c:pt>
                <c:pt idx="225">
                  <c:v>30.590002136716066</c:v>
                </c:pt>
                <c:pt idx="226">
                  <c:v>30.72730195389363</c:v>
                </c:pt>
                <c:pt idx="227">
                  <c:v>30.864031980489472</c:v>
                </c:pt>
                <c:pt idx="228">
                  <c:v>31.000122040313443</c:v>
                </c:pt>
                <c:pt idx="229">
                  <c:v>31.13564526177845</c:v>
                </c:pt>
                <c:pt idx="230">
                  <c:v>31.270423539803403</c:v>
                </c:pt>
                <c:pt idx="231">
                  <c:v>31.404565125441536</c:v>
                </c:pt>
                <c:pt idx="232">
                  <c:v>31.538032551769334</c:v>
                </c:pt>
                <c:pt idx="233">
                  <c:v>31.670722639159862</c:v>
                </c:pt>
                <c:pt idx="234">
                  <c:v>31.802735302092913</c:v>
                </c:pt>
                <c:pt idx="235">
                  <c:v>31.934968131957874</c:v>
                </c:pt>
                <c:pt idx="236">
                  <c:v>32.067480920270043</c:v>
                </c:pt>
                <c:pt idx="237">
                  <c:v>32.20023280663554</c:v>
                </c:pt>
                <c:pt idx="238">
                  <c:v>32.333214429800478</c:v>
                </c:pt>
                <c:pt idx="239">
                  <c:v>32.466462259695049</c:v>
                </c:pt>
                <c:pt idx="240">
                  <c:v>32.59987773854516</c:v>
                </c:pt>
                <c:pt idx="241">
                  <c:v>32.73355453162111</c:v>
                </c:pt>
                <c:pt idx="242">
                  <c:v>32.867506910748602</c:v>
                </c:pt>
                <c:pt idx="243">
                  <c:v>33.001797136644768</c:v>
                </c:pt>
                <c:pt idx="244">
                  <c:v>33.136382466651355</c:v>
                </c:pt>
                <c:pt idx="245">
                  <c:v>33.271230760619346</c:v>
                </c:pt>
                <c:pt idx="246">
                  <c:v>33.406306288782162</c:v>
                </c:pt>
                <c:pt idx="247">
                  <c:v>33.541648870330789</c:v>
                </c:pt>
                <c:pt idx="248">
                  <c:v>33.677319566906647</c:v>
                </c:pt>
                <c:pt idx="249">
                  <c:v>33.813311505341517</c:v>
                </c:pt>
                <c:pt idx="250">
                  <c:v>33.949578765407637</c:v>
                </c:pt>
                <c:pt idx="251">
                  <c:v>34.086114552877063</c:v>
                </c:pt>
                <c:pt idx="252">
                  <c:v>34.222968046249207</c:v>
                </c:pt>
                <c:pt idx="253">
                  <c:v>34.360151889929</c:v>
                </c:pt>
                <c:pt idx="254">
                  <c:v>34.49769454143086</c:v>
                </c:pt>
                <c:pt idx="255">
                  <c:v>34.635690918501837</c:v>
                </c:pt>
                <c:pt idx="256">
                  <c:v>34.774108196030966</c:v>
                </c:pt>
                <c:pt idx="257">
                  <c:v>34.912845012185699</c:v>
                </c:pt>
                <c:pt idx="258">
                  <c:v>35.051933770363803</c:v>
                </c:pt>
                <c:pt idx="259">
                  <c:v>35.191422107561095</c:v>
                </c:pt>
                <c:pt idx="260">
                  <c:v>35.331184197596542</c:v>
                </c:pt>
                <c:pt idx="261">
                  <c:v>35.471283281604485</c:v>
                </c:pt>
                <c:pt idx="262">
                  <c:v>35.611716227706211</c:v>
                </c:pt>
                <c:pt idx="263">
                  <c:v>35.752458488990669</c:v>
                </c:pt>
                <c:pt idx="264">
                  <c:v>35.893547252569761</c:v>
                </c:pt>
                <c:pt idx="265">
                  <c:v>36.03502906780642</c:v>
                </c:pt>
                <c:pt idx="266">
                  <c:v>36.176839922626982</c:v>
                </c:pt>
                <c:pt idx="267">
                  <c:v>36.318994519949513</c:v>
                </c:pt>
                <c:pt idx="268">
                  <c:v>36.461464814628869</c:v>
                </c:pt>
                <c:pt idx="269">
                  <c:v>36.604288330874169</c:v>
                </c:pt>
                <c:pt idx="270">
                  <c:v>36.747973880739664</c:v>
                </c:pt>
                <c:pt idx="271">
                  <c:v>36.892476602850422</c:v>
                </c:pt>
                <c:pt idx="272">
                  <c:v>37.037788572792806</c:v>
                </c:pt>
                <c:pt idx="273">
                  <c:v>37.183815584601575</c:v>
                </c:pt>
                <c:pt idx="274">
                  <c:v>37.330637824778307</c:v>
                </c:pt>
                <c:pt idx="275">
                  <c:v>37.478220399915017</c:v>
                </c:pt>
                <c:pt idx="276">
                  <c:v>37.626688606086987</c:v>
                </c:pt>
                <c:pt idx="277">
                  <c:v>37.775971666075577</c:v>
                </c:pt>
                <c:pt idx="278">
                  <c:v>37.926019673452743</c:v>
                </c:pt>
                <c:pt idx="279">
                  <c:v>38.076864329856846</c:v>
                </c:pt>
                <c:pt idx="280">
                  <c:v>38.228531237703976</c:v>
                </c:pt>
                <c:pt idx="281">
                  <c:v>38.38090797342511</c:v>
                </c:pt>
                <c:pt idx="282">
                  <c:v>38.534068721102415</c:v>
                </c:pt>
                <c:pt idx="283">
                  <c:v>38.687378469059979</c:v>
                </c:pt>
                <c:pt idx="284">
                  <c:v>38.840861444438929</c:v>
                </c:pt>
                <c:pt idx="285">
                  <c:v>38.994575687876079</c:v>
                </c:pt>
                <c:pt idx="286">
                  <c:v>39.148477018118001</c:v>
                </c:pt>
                <c:pt idx="287">
                  <c:v>39.302611880393329</c:v>
                </c:pt>
                <c:pt idx="288">
                  <c:v>39.456906503131734</c:v>
                </c:pt>
                <c:pt idx="289">
                  <c:v>39.611363904868824</c:v>
                </c:pt>
                <c:pt idx="290">
                  <c:v>39.766043936128199</c:v>
                </c:pt>
                <c:pt idx="291">
                  <c:v>39.920852649485141</c:v>
                </c:pt>
                <c:pt idx="292">
                  <c:v>40.075727169003414</c:v>
                </c:pt>
                <c:pt idx="293">
                  <c:v>40.230638223206256</c:v>
                </c:pt>
                <c:pt idx="294">
                  <c:v>40.385534105658337</c:v>
                </c:pt>
                <c:pt idx="295">
                  <c:v>40.540995782360085</c:v>
                </c:pt>
                <c:pt idx="296">
                  <c:v>40.697090493065957</c:v>
                </c:pt>
                <c:pt idx="297">
                  <c:v>40.853857121044484</c:v>
                </c:pt>
                <c:pt idx="298">
                  <c:v>41.011259043313487</c:v>
                </c:pt>
                <c:pt idx="299">
                  <c:v>41.169246471324072</c:v>
                </c:pt>
                <c:pt idx="300">
                  <c:v>41.327987047217391</c:v>
                </c:pt>
                <c:pt idx="301">
                  <c:v>41.487428319812238</c:v>
                </c:pt>
                <c:pt idx="302">
                  <c:v>41.64755494737858</c:v>
                </c:pt>
                <c:pt idx="303">
                  <c:v>41.808450683571209</c:v>
                </c:pt>
                <c:pt idx="304">
                  <c:v>41.970007356393523</c:v>
                </c:pt>
                <c:pt idx="305">
                  <c:v>42.132208825769681</c:v>
                </c:pt>
                <c:pt idx="306">
                  <c:v>42.295110150688913</c:v>
                </c:pt>
                <c:pt idx="307">
                  <c:v>42.45865019307314</c:v>
                </c:pt>
                <c:pt idx="308">
                  <c:v>42.622903293859224</c:v>
                </c:pt>
                <c:pt idx="309">
                  <c:v>42.787857835753641</c:v>
                </c:pt>
                <c:pt idx="310">
                  <c:v>42.953477204728017</c:v>
                </c:pt>
                <c:pt idx="311">
                  <c:v>43.119670283712594</c:v>
                </c:pt>
                <c:pt idx="312">
                  <c:v>43.286477874282639</c:v>
                </c:pt>
                <c:pt idx="313">
                  <c:v>43.4539071041998</c:v>
                </c:pt>
                <c:pt idx="314">
                  <c:v>43.621961164205345</c:v>
                </c:pt>
                <c:pt idx="315">
                  <c:v>43.790627584993331</c:v>
                </c:pt>
                <c:pt idx="316">
                  <c:v>43.959816849454455</c:v>
                </c:pt>
                <c:pt idx="317">
                  <c:v>44.129580988320868</c:v>
                </c:pt>
                <c:pt idx="318">
                  <c:v>44.29995421546954</c:v>
                </c:pt>
                <c:pt idx="319">
                  <c:v>44.470113407334736</c:v>
                </c:pt>
                <c:pt idx="320">
                  <c:v>44.640105112688389</c:v>
                </c:pt>
                <c:pt idx="321">
                  <c:v>44.809928147365497</c:v>
                </c:pt>
                <c:pt idx="322">
                  <c:v>44.979516402143645</c:v>
                </c:pt>
                <c:pt idx="323">
                  <c:v>45.148920126731298</c:v>
                </c:pt>
                <c:pt idx="324">
                  <c:v>45.318277575489617</c:v>
                </c:pt>
                <c:pt idx="325">
                  <c:v>45.487471621093448</c:v>
                </c:pt>
                <c:pt idx="326">
                  <c:v>45.656509604801045</c:v>
                </c:pt>
                <c:pt idx="327">
                  <c:v>45.825358984265449</c:v>
                </c:pt>
                <c:pt idx="328">
                  <c:v>45.993958957202835</c:v>
                </c:pt>
                <c:pt idx="329">
                  <c:v>46.162316647737441</c:v>
                </c:pt>
                <c:pt idx="330">
                  <c:v>46.330467482132121</c:v>
                </c:pt>
                <c:pt idx="331">
                  <c:v>46.49871095809624</c:v>
                </c:pt>
                <c:pt idx="332">
                  <c:v>46.667010323567865</c:v>
                </c:pt>
                <c:pt idx="333">
                  <c:v>46.835347356482828</c:v>
                </c:pt>
                <c:pt idx="334">
                  <c:v>47.003675249171579</c:v>
                </c:pt>
                <c:pt idx="335">
                  <c:v>47.171961117981709</c:v>
                </c:pt>
                <c:pt idx="336">
                  <c:v>47.340115369738442</c:v>
                </c:pt>
                <c:pt idx="337">
                  <c:v>47.508167972527417</c:v>
                </c:pt>
                <c:pt idx="338">
                  <c:v>47.676176147618492</c:v>
                </c:pt>
                <c:pt idx="339">
                  <c:v>47.84413733179548</c:v>
                </c:pt>
                <c:pt idx="340">
                  <c:v>48.011971716131086</c:v>
                </c:pt>
                <c:pt idx="341">
                  <c:v>48.179737087858143</c:v>
                </c:pt>
                <c:pt idx="342">
                  <c:v>48.347494247656755</c:v>
                </c:pt>
                <c:pt idx="343">
                  <c:v>48.51471551989431</c:v>
                </c:pt>
                <c:pt idx="344">
                  <c:v>48.681465644376885</c:v>
                </c:pt>
                <c:pt idx="345">
                  <c:v>48.847744055394458</c:v>
                </c:pt>
                <c:pt idx="346">
                  <c:v>49.013572225858979</c:v>
                </c:pt>
                <c:pt idx="347">
                  <c:v>49.178914262345074</c:v>
                </c:pt>
                <c:pt idx="348">
                  <c:v>49.34382634691633</c:v>
                </c:pt>
                <c:pt idx="349">
                  <c:v>49.508276460919717</c:v>
                </c:pt>
                <c:pt idx="350">
                  <c:v>49.672244049085464</c:v>
                </c:pt>
                <c:pt idx="351">
                  <c:v>49.835740702156329</c:v>
                </c:pt>
                <c:pt idx="352">
                  <c:v>49.998707443859303</c:v>
                </c:pt>
                <c:pt idx="353">
                  <c:v>50.161126888273714</c:v>
                </c:pt>
                <c:pt idx="354">
                  <c:v>50.323168872545068</c:v>
                </c:pt>
                <c:pt idx="355">
                  <c:v>50.48649627675303</c:v>
                </c:pt>
                <c:pt idx="356">
                  <c:v>50.651228394008911</c:v>
                </c:pt>
                <c:pt idx="357">
                  <c:v>50.817268160324318</c:v>
                </c:pt>
                <c:pt idx="358">
                  <c:v>50.98462852759161</c:v>
                </c:pt>
                <c:pt idx="359">
                  <c:v>51.153239443142184</c:v>
                </c:pt>
                <c:pt idx="360">
                  <c:v>51.323308838287744</c:v>
                </c:pt>
                <c:pt idx="361">
                  <c:v>51.494790348703305</c:v>
                </c:pt>
                <c:pt idx="362">
                  <c:v>51.667718044070796</c:v>
                </c:pt>
                <c:pt idx="363">
                  <c:v>51.842036074219152</c:v>
                </c:pt>
                <c:pt idx="364">
                  <c:v>52.017754739869474</c:v>
                </c:pt>
                <c:pt idx="365">
                  <c:v>52.194849171686542</c:v>
                </c:pt>
                <c:pt idx="366">
                  <c:v>52.373351374224171</c:v>
                </c:pt>
                <c:pt idx="367">
                  <c:v>52.552610834996756</c:v>
                </c:pt>
                <c:pt idx="368">
                  <c:v>52.732598864951342</c:v>
                </c:pt>
                <c:pt idx="369">
                  <c:v>52.913200420571286</c:v>
                </c:pt>
                <c:pt idx="370">
                  <c:v>53.094421633561751</c:v>
                </c:pt>
                <c:pt idx="371">
                  <c:v>53.276209426806531</c:v>
                </c:pt>
                <c:pt idx="372">
                  <c:v>53.458489872877919</c:v>
                </c:pt>
                <c:pt idx="373">
                  <c:v>53.641245963856704</c:v>
                </c:pt>
                <c:pt idx="374">
                  <c:v>53.824436359234198</c:v>
                </c:pt>
                <c:pt idx="375">
                  <c:v>54.008136041665239</c:v>
                </c:pt>
                <c:pt idx="376">
                  <c:v>54.192357648891914</c:v>
                </c:pt>
                <c:pt idx="377">
                  <c:v>54.377194582504899</c:v>
                </c:pt>
                <c:pt idx="378">
                  <c:v>54.562661381464125</c:v>
                </c:pt>
                <c:pt idx="379">
                  <c:v>54.747983459712145</c:v>
                </c:pt>
                <c:pt idx="380">
                  <c:v>54.933160650730997</c:v>
                </c:pt>
                <c:pt idx="381">
                  <c:v>55.118085966424132</c:v>
                </c:pt>
                <c:pt idx="382">
                  <c:v>55.302731570909316</c:v>
                </c:pt>
                <c:pt idx="383">
                  <c:v>55.487144339180531</c:v>
                </c:pt>
                <c:pt idx="384">
                  <c:v>55.671231609479435</c:v>
                </c:pt>
                <c:pt idx="385">
                  <c:v>55.854963451475101</c:v>
                </c:pt>
                <c:pt idx="386">
                  <c:v>56.038449114958496</c:v>
                </c:pt>
                <c:pt idx="387">
                  <c:v>56.22183086246838</c:v>
                </c:pt>
                <c:pt idx="388">
                  <c:v>56.40505561326836</c:v>
                </c:pt>
                <c:pt idx="389">
                  <c:v>56.588180985210727</c:v>
                </c:pt>
                <c:pt idx="390">
                  <c:v>56.771163468412112</c:v>
                </c:pt>
              </c:numCache>
            </c:numRef>
          </c:yVal>
        </c:ser>
        <c:ser>
          <c:idx val="5"/>
          <c:order val="5"/>
          <c:tx>
            <c:strRef>
              <c:f>RSS!$P$17</c:f>
              <c:strCache>
                <c:ptCount val="1"/>
                <c:pt idx="0">
                  <c:v>atm-CO2-anom</c:v>
                </c:pt>
              </c:strCache>
            </c:strRef>
          </c:tx>
          <c:marker>
            <c:symbol val="none"/>
          </c:marker>
          <c:xVal>
            <c:numRef>
              <c:f>RSS!$N$30:$N$430</c:f>
              <c:numCache>
                <c:formatCode>General</c:formatCode>
                <c:ptCount val="401"/>
                <c:pt idx="0">
                  <c:v>1980.04</c:v>
                </c:pt>
                <c:pt idx="1">
                  <c:v>1980.12</c:v>
                </c:pt>
                <c:pt idx="2">
                  <c:v>1980.21</c:v>
                </c:pt>
                <c:pt idx="3">
                  <c:v>1980.29</c:v>
                </c:pt>
                <c:pt idx="4">
                  <c:v>1980.37</c:v>
                </c:pt>
                <c:pt idx="5">
                  <c:v>1980.46</c:v>
                </c:pt>
                <c:pt idx="6">
                  <c:v>1980.54</c:v>
                </c:pt>
                <c:pt idx="7">
                  <c:v>1980.62</c:v>
                </c:pt>
                <c:pt idx="8">
                  <c:v>1980.71</c:v>
                </c:pt>
                <c:pt idx="9">
                  <c:v>1980.79</c:v>
                </c:pt>
                <c:pt idx="10">
                  <c:v>1980.87</c:v>
                </c:pt>
                <c:pt idx="11">
                  <c:v>1980.96</c:v>
                </c:pt>
                <c:pt idx="12">
                  <c:v>1981.04</c:v>
                </c:pt>
                <c:pt idx="13">
                  <c:v>1981.12</c:v>
                </c:pt>
                <c:pt idx="14">
                  <c:v>1981.21</c:v>
                </c:pt>
                <c:pt idx="15">
                  <c:v>1981.29</c:v>
                </c:pt>
                <c:pt idx="16">
                  <c:v>1981.37</c:v>
                </c:pt>
                <c:pt idx="17">
                  <c:v>1981.46</c:v>
                </c:pt>
                <c:pt idx="18">
                  <c:v>1981.54</c:v>
                </c:pt>
                <c:pt idx="19">
                  <c:v>1981.62</c:v>
                </c:pt>
                <c:pt idx="20">
                  <c:v>1981.71</c:v>
                </c:pt>
                <c:pt idx="21">
                  <c:v>1981.79</c:v>
                </c:pt>
                <c:pt idx="22">
                  <c:v>1981.87</c:v>
                </c:pt>
                <c:pt idx="23">
                  <c:v>1981.96</c:v>
                </c:pt>
                <c:pt idx="24">
                  <c:v>1982.04</c:v>
                </c:pt>
                <c:pt idx="25">
                  <c:v>1982.12</c:v>
                </c:pt>
                <c:pt idx="26">
                  <c:v>1982.21</c:v>
                </c:pt>
                <c:pt idx="27">
                  <c:v>1982.29</c:v>
                </c:pt>
                <c:pt idx="28">
                  <c:v>1982.37</c:v>
                </c:pt>
                <c:pt idx="29">
                  <c:v>1982.46</c:v>
                </c:pt>
                <c:pt idx="30">
                  <c:v>1982.54</c:v>
                </c:pt>
                <c:pt idx="31">
                  <c:v>1982.62</c:v>
                </c:pt>
                <c:pt idx="32">
                  <c:v>1982.71</c:v>
                </c:pt>
                <c:pt idx="33">
                  <c:v>1982.79</c:v>
                </c:pt>
                <c:pt idx="34">
                  <c:v>1982.87</c:v>
                </c:pt>
                <c:pt idx="35">
                  <c:v>1982.96</c:v>
                </c:pt>
                <c:pt idx="36">
                  <c:v>1983.04</c:v>
                </c:pt>
                <c:pt idx="37">
                  <c:v>1983.12</c:v>
                </c:pt>
                <c:pt idx="38">
                  <c:v>1983.21</c:v>
                </c:pt>
                <c:pt idx="39">
                  <c:v>1983.29</c:v>
                </c:pt>
                <c:pt idx="40">
                  <c:v>1983.37</c:v>
                </c:pt>
                <c:pt idx="41">
                  <c:v>1983.46</c:v>
                </c:pt>
                <c:pt idx="42">
                  <c:v>1983.54</c:v>
                </c:pt>
                <c:pt idx="43">
                  <c:v>1983.62</c:v>
                </c:pt>
                <c:pt idx="44">
                  <c:v>1983.71</c:v>
                </c:pt>
                <c:pt idx="45">
                  <c:v>1983.79</c:v>
                </c:pt>
                <c:pt idx="46">
                  <c:v>1983.87</c:v>
                </c:pt>
                <c:pt idx="47">
                  <c:v>1983.96</c:v>
                </c:pt>
                <c:pt idx="48">
                  <c:v>1984.04</c:v>
                </c:pt>
                <c:pt idx="49">
                  <c:v>1984.12</c:v>
                </c:pt>
                <c:pt idx="50">
                  <c:v>1984.21</c:v>
                </c:pt>
                <c:pt idx="51">
                  <c:v>1984.29</c:v>
                </c:pt>
                <c:pt idx="52">
                  <c:v>1984.37</c:v>
                </c:pt>
                <c:pt idx="53">
                  <c:v>1984.46</c:v>
                </c:pt>
                <c:pt idx="54">
                  <c:v>1984.54</c:v>
                </c:pt>
                <c:pt idx="55">
                  <c:v>1984.62</c:v>
                </c:pt>
                <c:pt idx="56">
                  <c:v>1984.71</c:v>
                </c:pt>
                <c:pt idx="57">
                  <c:v>1984.79</c:v>
                </c:pt>
                <c:pt idx="58">
                  <c:v>1984.87</c:v>
                </c:pt>
                <c:pt idx="59">
                  <c:v>1984.96</c:v>
                </c:pt>
                <c:pt idx="60">
                  <c:v>1985.04</c:v>
                </c:pt>
                <c:pt idx="61">
                  <c:v>1985.12</c:v>
                </c:pt>
                <c:pt idx="62">
                  <c:v>1985.21</c:v>
                </c:pt>
                <c:pt idx="63">
                  <c:v>1985.29</c:v>
                </c:pt>
                <c:pt idx="64">
                  <c:v>1985.37</c:v>
                </c:pt>
                <c:pt idx="65">
                  <c:v>1985.46</c:v>
                </c:pt>
                <c:pt idx="66">
                  <c:v>1985.54</c:v>
                </c:pt>
                <c:pt idx="67">
                  <c:v>1985.62</c:v>
                </c:pt>
                <c:pt idx="68">
                  <c:v>1985.71</c:v>
                </c:pt>
                <c:pt idx="69">
                  <c:v>1985.79</c:v>
                </c:pt>
                <c:pt idx="70">
                  <c:v>1985.87</c:v>
                </c:pt>
                <c:pt idx="71">
                  <c:v>1985.96</c:v>
                </c:pt>
                <c:pt idx="72">
                  <c:v>1986.04</c:v>
                </c:pt>
                <c:pt idx="73">
                  <c:v>1986.12</c:v>
                </c:pt>
                <c:pt idx="74">
                  <c:v>1986.21</c:v>
                </c:pt>
                <c:pt idx="75">
                  <c:v>1986.29</c:v>
                </c:pt>
                <c:pt idx="76">
                  <c:v>1986.37</c:v>
                </c:pt>
                <c:pt idx="77">
                  <c:v>1986.46</c:v>
                </c:pt>
                <c:pt idx="78">
                  <c:v>1986.54</c:v>
                </c:pt>
                <c:pt idx="79">
                  <c:v>1986.62</c:v>
                </c:pt>
                <c:pt idx="80">
                  <c:v>1986.71</c:v>
                </c:pt>
                <c:pt idx="81">
                  <c:v>1986.79</c:v>
                </c:pt>
                <c:pt idx="82">
                  <c:v>1986.87</c:v>
                </c:pt>
                <c:pt idx="83">
                  <c:v>1986.96</c:v>
                </c:pt>
                <c:pt idx="84">
                  <c:v>1987.04</c:v>
                </c:pt>
                <c:pt idx="85">
                  <c:v>1987.12</c:v>
                </c:pt>
                <c:pt idx="86">
                  <c:v>1987.21</c:v>
                </c:pt>
                <c:pt idx="87">
                  <c:v>1987.29</c:v>
                </c:pt>
                <c:pt idx="88">
                  <c:v>1987.37</c:v>
                </c:pt>
                <c:pt idx="89">
                  <c:v>1987.46</c:v>
                </c:pt>
                <c:pt idx="90">
                  <c:v>1987.54</c:v>
                </c:pt>
                <c:pt idx="91">
                  <c:v>1987.62</c:v>
                </c:pt>
                <c:pt idx="92">
                  <c:v>1987.71</c:v>
                </c:pt>
                <c:pt idx="93">
                  <c:v>1987.79</c:v>
                </c:pt>
                <c:pt idx="94">
                  <c:v>1987.87</c:v>
                </c:pt>
                <c:pt idx="95">
                  <c:v>1987.96</c:v>
                </c:pt>
                <c:pt idx="96">
                  <c:v>1988.04</c:v>
                </c:pt>
                <c:pt idx="97">
                  <c:v>1988.12</c:v>
                </c:pt>
                <c:pt idx="98">
                  <c:v>1988.21</c:v>
                </c:pt>
                <c:pt idx="99">
                  <c:v>1988.29</c:v>
                </c:pt>
                <c:pt idx="100">
                  <c:v>1988.37</c:v>
                </c:pt>
                <c:pt idx="101">
                  <c:v>1988.46</c:v>
                </c:pt>
                <c:pt idx="102">
                  <c:v>1988.54</c:v>
                </c:pt>
                <c:pt idx="103">
                  <c:v>1988.62</c:v>
                </c:pt>
                <c:pt idx="104">
                  <c:v>1988.71</c:v>
                </c:pt>
                <c:pt idx="105">
                  <c:v>1988.79</c:v>
                </c:pt>
                <c:pt idx="106">
                  <c:v>1988.87</c:v>
                </c:pt>
                <c:pt idx="107">
                  <c:v>1988.96</c:v>
                </c:pt>
                <c:pt idx="108">
                  <c:v>1989.04</c:v>
                </c:pt>
                <c:pt idx="109">
                  <c:v>1989.12</c:v>
                </c:pt>
                <c:pt idx="110">
                  <c:v>1989.21</c:v>
                </c:pt>
                <c:pt idx="111">
                  <c:v>1989.29</c:v>
                </c:pt>
                <c:pt idx="112">
                  <c:v>1989.37</c:v>
                </c:pt>
                <c:pt idx="113">
                  <c:v>1989.46</c:v>
                </c:pt>
                <c:pt idx="114">
                  <c:v>1989.54</c:v>
                </c:pt>
                <c:pt idx="115">
                  <c:v>1989.62</c:v>
                </c:pt>
                <c:pt idx="116">
                  <c:v>1989.71</c:v>
                </c:pt>
                <c:pt idx="117">
                  <c:v>1989.79</c:v>
                </c:pt>
                <c:pt idx="118">
                  <c:v>1989.87</c:v>
                </c:pt>
                <c:pt idx="119">
                  <c:v>1989.96</c:v>
                </c:pt>
                <c:pt idx="120">
                  <c:v>1990.04</c:v>
                </c:pt>
                <c:pt idx="121">
                  <c:v>1990.12</c:v>
                </c:pt>
                <c:pt idx="122">
                  <c:v>1990.21</c:v>
                </c:pt>
                <c:pt idx="123">
                  <c:v>1990.29</c:v>
                </c:pt>
                <c:pt idx="124">
                  <c:v>1990.37</c:v>
                </c:pt>
                <c:pt idx="125">
                  <c:v>1990.46</c:v>
                </c:pt>
                <c:pt idx="126">
                  <c:v>1990.54</c:v>
                </c:pt>
                <c:pt idx="127">
                  <c:v>1990.62</c:v>
                </c:pt>
                <c:pt idx="128">
                  <c:v>1990.71</c:v>
                </c:pt>
                <c:pt idx="129">
                  <c:v>1990.79</c:v>
                </c:pt>
                <c:pt idx="130">
                  <c:v>1990.87</c:v>
                </c:pt>
                <c:pt idx="131">
                  <c:v>1990.96</c:v>
                </c:pt>
                <c:pt idx="132">
                  <c:v>1991.04</c:v>
                </c:pt>
                <c:pt idx="133">
                  <c:v>1991.12</c:v>
                </c:pt>
                <c:pt idx="134">
                  <c:v>1991.21</c:v>
                </c:pt>
                <c:pt idx="135">
                  <c:v>1991.29</c:v>
                </c:pt>
                <c:pt idx="136">
                  <c:v>1991.37</c:v>
                </c:pt>
                <c:pt idx="137">
                  <c:v>1991.46</c:v>
                </c:pt>
                <c:pt idx="138">
                  <c:v>1991.54</c:v>
                </c:pt>
                <c:pt idx="139">
                  <c:v>1991.62</c:v>
                </c:pt>
                <c:pt idx="140">
                  <c:v>1991.71</c:v>
                </c:pt>
                <c:pt idx="141">
                  <c:v>1991.79</c:v>
                </c:pt>
                <c:pt idx="142">
                  <c:v>1991.87</c:v>
                </c:pt>
                <c:pt idx="143">
                  <c:v>1991.96</c:v>
                </c:pt>
                <c:pt idx="144">
                  <c:v>1992.04</c:v>
                </c:pt>
                <c:pt idx="145">
                  <c:v>1992.12</c:v>
                </c:pt>
                <c:pt idx="146">
                  <c:v>1992.21</c:v>
                </c:pt>
                <c:pt idx="147">
                  <c:v>1992.29</c:v>
                </c:pt>
                <c:pt idx="148">
                  <c:v>1992.37</c:v>
                </c:pt>
                <c:pt idx="149">
                  <c:v>1992.46</c:v>
                </c:pt>
                <c:pt idx="150">
                  <c:v>1992.54</c:v>
                </c:pt>
                <c:pt idx="151">
                  <c:v>1992.62</c:v>
                </c:pt>
                <c:pt idx="152">
                  <c:v>1992.71</c:v>
                </c:pt>
                <c:pt idx="153">
                  <c:v>1992.79</c:v>
                </c:pt>
                <c:pt idx="154">
                  <c:v>1992.87</c:v>
                </c:pt>
                <c:pt idx="155">
                  <c:v>1992.96</c:v>
                </c:pt>
                <c:pt idx="156">
                  <c:v>1993.04</c:v>
                </c:pt>
                <c:pt idx="157">
                  <c:v>1993.12</c:v>
                </c:pt>
                <c:pt idx="158">
                  <c:v>1993.21</c:v>
                </c:pt>
                <c:pt idx="159">
                  <c:v>1993.29</c:v>
                </c:pt>
                <c:pt idx="160">
                  <c:v>1993.37</c:v>
                </c:pt>
                <c:pt idx="161">
                  <c:v>1993.46</c:v>
                </c:pt>
                <c:pt idx="162">
                  <c:v>1993.54</c:v>
                </c:pt>
                <c:pt idx="163">
                  <c:v>1993.62</c:v>
                </c:pt>
                <c:pt idx="164">
                  <c:v>1993.71</c:v>
                </c:pt>
                <c:pt idx="165">
                  <c:v>1993.79</c:v>
                </c:pt>
                <c:pt idx="166">
                  <c:v>1993.87</c:v>
                </c:pt>
                <c:pt idx="167">
                  <c:v>1993.96</c:v>
                </c:pt>
                <c:pt idx="168">
                  <c:v>1994.04</c:v>
                </c:pt>
                <c:pt idx="169">
                  <c:v>1994.12</c:v>
                </c:pt>
                <c:pt idx="170">
                  <c:v>1994.21</c:v>
                </c:pt>
                <c:pt idx="171">
                  <c:v>1994.29</c:v>
                </c:pt>
                <c:pt idx="172">
                  <c:v>1994.37</c:v>
                </c:pt>
                <c:pt idx="173">
                  <c:v>1994.46</c:v>
                </c:pt>
                <c:pt idx="174">
                  <c:v>1994.54</c:v>
                </c:pt>
                <c:pt idx="175">
                  <c:v>1994.62</c:v>
                </c:pt>
                <c:pt idx="176">
                  <c:v>1994.71</c:v>
                </c:pt>
                <c:pt idx="177">
                  <c:v>1994.79</c:v>
                </c:pt>
                <c:pt idx="178">
                  <c:v>1994.87</c:v>
                </c:pt>
                <c:pt idx="179">
                  <c:v>1994.96</c:v>
                </c:pt>
                <c:pt idx="180">
                  <c:v>1995.04</c:v>
                </c:pt>
                <c:pt idx="181">
                  <c:v>1995.12</c:v>
                </c:pt>
                <c:pt idx="182">
                  <c:v>1995.21</c:v>
                </c:pt>
                <c:pt idx="183">
                  <c:v>1995.29</c:v>
                </c:pt>
                <c:pt idx="184">
                  <c:v>1995.37</c:v>
                </c:pt>
                <c:pt idx="185">
                  <c:v>1995.46</c:v>
                </c:pt>
                <c:pt idx="186">
                  <c:v>1995.54</c:v>
                </c:pt>
                <c:pt idx="187">
                  <c:v>1995.62</c:v>
                </c:pt>
                <c:pt idx="188">
                  <c:v>1995.71</c:v>
                </c:pt>
                <c:pt idx="189">
                  <c:v>1995.79</c:v>
                </c:pt>
                <c:pt idx="190">
                  <c:v>1995.87</c:v>
                </c:pt>
                <c:pt idx="191">
                  <c:v>1995.96</c:v>
                </c:pt>
                <c:pt idx="192">
                  <c:v>1996.04</c:v>
                </c:pt>
                <c:pt idx="193">
                  <c:v>1996.12</c:v>
                </c:pt>
                <c:pt idx="194">
                  <c:v>1996.21</c:v>
                </c:pt>
                <c:pt idx="195">
                  <c:v>1996.29</c:v>
                </c:pt>
                <c:pt idx="196">
                  <c:v>1996.37</c:v>
                </c:pt>
                <c:pt idx="197">
                  <c:v>1996.46</c:v>
                </c:pt>
                <c:pt idx="198">
                  <c:v>1996.54</c:v>
                </c:pt>
                <c:pt idx="199">
                  <c:v>1996.62</c:v>
                </c:pt>
                <c:pt idx="200">
                  <c:v>1996.71</c:v>
                </c:pt>
                <c:pt idx="201">
                  <c:v>1996.79</c:v>
                </c:pt>
                <c:pt idx="202">
                  <c:v>1996.87</c:v>
                </c:pt>
                <c:pt idx="203">
                  <c:v>1996.96</c:v>
                </c:pt>
                <c:pt idx="204">
                  <c:v>1997.04</c:v>
                </c:pt>
                <c:pt idx="205">
                  <c:v>1997.12</c:v>
                </c:pt>
                <c:pt idx="206">
                  <c:v>1997.21</c:v>
                </c:pt>
                <c:pt idx="207">
                  <c:v>1997.29</c:v>
                </c:pt>
                <c:pt idx="208">
                  <c:v>1997.37</c:v>
                </c:pt>
                <c:pt idx="209">
                  <c:v>1997.46</c:v>
                </c:pt>
                <c:pt idx="210">
                  <c:v>1997.54</c:v>
                </c:pt>
                <c:pt idx="211">
                  <c:v>1997.62</c:v>
                </c:pt>
                <c:pt idx="212">
                  <c:v>1997.71</c:v>
                </c:pt>
                <c:pt idx="213">
                  <c:v>1997.79</c:v>
                </c:pt>
                <c:pt idx="214">
                  <c:v>1997.87</c:v>
                </c:pt>
                <c:pt idx="215">
                  <c:v>1997.96</c:v>
                </c:pt>
                <c:pt idx="216">
                  <c:v>1998.04</c:v>
                </c:pt>
                <c:pt idx="217">
                  <c:v>1998.12</c:v>
                </c:pt>
                <c:pt idx="218">
                  <c:v>1998.21</c:v>
                </c:pt>
                <c:pt idx="219">
                  <c:v>1998.29</c:v>
                </c:pt>
                <c:pt idx="220">
                  <c:v>1998.37</c:v>
                </c:pt>
                <c:pt idx="221">
                  <c:v>1998.46</c:v>
                </c:pt>
                <c:pt idx="222">
                  <c:v>1998.54</c:v>
                </c:pt>
                <c:pt idx="223">
                  <c:v>1998.62</c:v>
                </c:pt>
                <c:pt idx="224">
                  <c:v>1998.71</c:v>
                </c:pt>
                <c:pt idx="225">
                  <c:v>1998.79</c:v>
                </c:pt>
                <c:pt idx="226">
                  <c:v>1998.87</c:v>
                </c:pt>
                <c:pt idx="227">
                  <c:v>1998.96</c:v>
                </c:pt>
                <c:pt idx="228">
                  <c:v>1999.04</c:v>
                </c:pt>
                <c:pt idx="229">
                  <c:v>1999.12</c:v>
                </c:pt>
                <c:pt idx="230">
                  <c:v>1999.21</c:v>
                </c:pt>
                <c:pt idx="231">
                  <c:v>1999.29</c:v>
                </c:pt>
                <c:pt idx="232">
                  <c:v>1999.37</c:v>
                </c:pt>
                <c:pt idx="233">
                  <c:v>1999.46</c:v>
                </c:pt>
                <c:pt idx="234">
                  <c:v>1999.54</c:v>
                </c:pt>
                <c:pt idx="235">
                  <c:v>1999.62</c:v>
                </c:pt>
                <c:pt idx="236">
                  <c:v>1999.71</c:v>
                </c:pt>
                <c:pt idx="237">
                  <c:v>1999.79</c:v>
                </c:pt>
                <c:pt idx="238">
                  <c:v>1999.87</c:v>
                </c:pt>
                <c:pt idx="239">
                  <c:v>1999.96</c:v>
                </c:pt>
                <c:pt idx="240">
                  <c:v>2000.04</c:v>
                </c:pt>
                <c:pt idx="241">
                  <c:v>2000.12</c:v>
                </c:pt>
                <c:pt idx="242">
                  <c:v>2000.21</c:v>
                </c:pt>
                <c:pt idx="243">
                  <c:v>2000.29</c:v>
                </c:pt>
                <c:pt idx="244">
                  <c:v>2000.37</c:v>
                </c:pt>
                <c:pt idx="245">
                  <c:v>2000.46</c:v>
                </c:pt>
                <c:pt idx="246">
                  <c:v>2000.54</c:v>
                </c:pt>
                <c:pt idx="247">
                  <c:v>2000.62</c:v>
                </c:pt>
                <c:pt idx="248">
                  <c:v>2000.71</c:v>
                </c:pt>
                <c:pt idx="249">
                  <c:v>2000.79</c:v>
                </c:pt>
                <c:pt idx="250">
                  <c:v>2000.87</c:v>
                </c:pt>
                <c:pt idx="251">
                  <c:v>2000.96</c:v>
                </c:pt>
                <c:pt idx="252">
                  <c:v>2001.04</c:v>
                </c:pt>
                <c:pt idx="253">
                  <c:v>2001.12</c:v>
                </c:pt>
                <c:pt idx="254">
                  <c:v>2001.21</c:v>
                </c:pt>
                <c:pt idx="255">
                  <c:v>2001.29</c:v>
                </c:pt>
                <c:pt idx="256">
                  <c:v>2001.37</c:v>
                </c:pt>
                <c:pt idx="257">
                  <c:v>2001.46</c:v>
                </c:pt>
                <c:pt idx="258">
                  <c:v>2001.54</c:v>
                </c:pt>
                <c:pt idx="259">
                  <c:v>2001.62</c:v>
                </c:pt>
                <c:pt idx="260">
                  <c:v>2001.71</c:v>
                </c:pt>
                <c:pt idx="261">
                  <c:v>2001.79</c:v>
                </c:pt>
                <c:pt idx="262">
                  <c:v>2001.87</c:v>
                </c:pt>
                <c:pt idx="263">
                  <c:v>2001.96</c:v>
                </c:pt>
                <c:pt idx="264">
                  <c:v>2002.04</c:v>
                </c:pt>
                <c:pt idx="265">
                  <c:v>2002.12</c:v>
                </c:pt>
                <c:pt idx="266">
                  <c:v>2002.21</c:v>
                </c:pt>
                <c:pt idx="267">
                  <c:v>2002.29</c:v>
                </c:pt>
                <c:pt idx="268">
                  <c:v>2002.37</c:v>
                </c:pt>
                <c:pt idx="269">
                  <c:v>2002.46</c:v>
                </c:pt>
                <c:pt idx="270">
                  <c:v>2002.54</c:v>
                </c:pt>
                <c:pt idx="271">
                  <c:v>2002.62</c:v>
                </c:pt>
                <c:pt idx="272">
                  <c:v>2002.71</c:v>
                </c:pt>
                <c:pt idx="273">
                  <c:v>2002.79</c:v>
                </c:pt>
                <c:pt idx="274">
                  <c:v>2002.87</c:v>
                </c:pt>
                <c:pt idx="275">
                  <c:v>2002.96</c:v>
                </c:pt>
                <c:pt idx="276">
                  <c:v>2003.04</c:v>
                </c:pt>
                <c:pt idx="277">
                  <c:v>2003.12</c:v>
                </c:pt>
                <c:pt idx="278">
                  <c:v>2003.21</c:v>
                </c:pt>
                <c:pt idx="279">
                  <c:v>2003.29</c:v>
                </c:pt>
                <c:pt idx="280">
                  <c:v>2003.37</c:v>
                </c:pt>
                <c:pt idx="281">
                  <c:v>2003.46</c:v>
                </c:pt>
                <c:pt idx="282">
                  <c:v>2003.54</c:v>
                </c:pt>
                <c:pt idx="283">
                  <c:v>2003.62</c:v>
                </c:pt>
                <c:pt idx="284">
                  <c:v>2003.71</c:v>
                </c:pt>
                <c:pt idx="285">
                  <c:v>2003.79</c:v>
                </c:pt>
                <c:pt idx="286">
                  <c:v>2003.87</c:v>
                </c:pt>
                <c:pt idx="287">
                  <c:v>2003.96</c:v>
                </c:pt>
                <c:pt idx="288">
                  <c:v>2004.04</c:v>
                </c:pt>
                <c:pt idx="289">
                  <c:v>2004.12</c:v>
                </c:pt>
                <c:pt idx="290">
                  <c:v>2004.21</c:v>
                </c:pt>
                <c:pt idx="291">
                  <c:v>2004.29</c:v>
                </c:pt>
                <c:pt idx="292">
                  <c:v>2004.37</c:v>
                </c:pt>
                <c:pt idx="293">
                  <c:v>2004.46</c:v>
                </c:pt>
                <c:pt idx="294">
                  <c:v>2004.54</c:v>
                </c:pt>
                <c:pt idx="295">
                  <c:v>2004.62</c:v>
                </c:pt>
                <c:pt idx="296">
                  <c:v>2004.71</c:v>
                </c:pt>
                <c:pt idx="297">
                  <c:v>2004.79</c:v>
                </c:pt>
                <c:pt idx="298">
                  <c:v>2004.87</c:v>
                </c:pt>
                <c:pt idx="299">
                  <c:v>2004.96</c:v>
                </c:pt>
                <c:pt idx="300">
                  <c:v>2005.04</c:v>
                </c:pt>
                <c:pt idx="301">
                  <c:v>2005.12</c:v>
                </c:pt>
                <c:pt idx="302">
                  <c:v>2005.21</c:v>
                </c:pt>
                <c:pt idx="303">
                  <c:v>2005.29</c:v>
                </c:pt>
                <c:pt idx="304">
                  <c:v>2005.37</c:v>
                </c:pt>
                <c:pt idx="305">
                  <c:v>2005.46</c:v>
                </c:pt>
                <c:pt idx="306">
                  <c:v>2005.54</c:v>
                </c:pt>
                <c:pt idx="307">
                  <c:v>2005.62</c:v>
                </c:pt>
                <c:pt idx="308">
                  <c:v>2005.71</c:v>
                </c:pt>
                <c:pt idx="309">
                  <c:v>2005.79</c:v>
                </c:pt>
                <c:pt idx="310">
                  <c:v>2005.87</c:v>
                </c:pt>
                <c:pt idx="311">
                  <c:v>2005.96</c:v>
                </c:pt>
                <c:pt idx="312">
                  <c:v>2006.04</c:v>
                </c:pt>
                <c:pt idx="313">
                  <c:v>2006.12</c:v>
                </c:pt>
                <c:pt idx="314">
                  <c:v>2006.21</c:v>
                </c:pt>
                <c:pt idx="315">
                  <c:v>2006.29</c:v>
                </c:pt>
                <c:pt idx="316">
                  <c:v>2006.37</c:v>
                </c:pt>
                <c:pt idx="317">
                  <c:v>2006.46</c:v>
                </c:pt>
                <c:pt idx="318">
                  <c:v>2006.54</c:v>
                </c:pt>
                <c:pt idx="319">
                  <c:v>2006.62</c:v>
                </c:pt>
                <c:pt idx="320">
                  <c:v>2006.71</c:v>
                </c:pt>
                <c:pt idx="321">
                  <c:v>2006.79</c:v>
                </c:pt>
                <c:pt idx="322">
                  <c:v>2006.87</c:v>
                </c:pt>
                <c:pt idx="323">
                  <c:v>2006.96</c:v>
                </c:pt>
                <c:pt idx="324">
                  <c:v>2007.04</c:v>
                </c:pt>
                <c:pt idx="325">
                  <c:v>2007.12</c:v>
                </c:pt>
                <c:pt idx="326">
                  <c:v>2007.21</c:v>
                </c:pt>
                <c:pt idx="327">
                  <c:v>2007.29</c:v>
                </c:pt>
                <c:pt idx="328">
                  <c:v>2007.37</c:v>
                </c:pt>
                <c:pt idx="329">
                  <c:v>2007.46</c:v>
                </c:pt>
                <c:pt idx="330">
                  <c:v>2007.54</c:v>
                </c:pt>
                <c:pt idx="331">
                  <c:v>2007.62</c:v>
                </c:pt>
                <c:pt idx="332">
                  <c:v>2007.71</c:v>
                </c:pt>
                <c:pt idx="333">
                  <c:v>2007.79</c:v>
                </c:pt>
                <c:pt idx="334">
                  <c:v>2007.87</c:v>
                </c:pt>
                <c:pt idx="335">
                  <c:v>2007.96</c:v>
                </c:pt>
                <c:pt idx="336">
                  <c:v>2008.04</c:v>
                </c:pt>
                <c:pt idx="337">
                  <c:v>2008.12</c:v>
                </c:pt>
                <c:pt idx="338">
                  <c:v>2008.21</c:v>
                </c:pt>
                <c:pt idx="339">
                  <c:v>2008.29</c:v>
                </c:pt>
                <c:pt idx="340">
                  <c:v>2008.37</c:v>
                </c:pt>
                <c:pt idx="341">
                  <c:v>2008.46</c:v>
                </c:pt>
                <c:pt idx="342">
                  <c:v>2008.54</c:v>
                </c:pt>
                <c:pt idx="343">
                  <c:v>2008.62</c:v>
                </c:pt>
                <c:pt idx="344">
                  <c:v>2008.71</c:v>
                </c:pt>
                <c:pt idx="345">
                  <c:v>2008.79</c:v>
                </c:pt>
                <c:pt idx="346">
                  <c:v>2008.87</c:v>
                </c:pt>
                <c:pt idx="347">
                  <c:v>2008.96</c:v>
                </c:pt>
                <c:pt idx="348">
                  <c:v>2009.04</c:v>
                </c:pt>
                <c:pt idx="349">
                  <c:v>2009.12</c:v>
                </c:pt>
                <c:pt idx="350">
                  <c:v>2009.21</c:v>
                </c:pt>
                <c:pt idx="351">
                  <c:v>2009.29</c:v>
                </c:pt>
                <c:pt idx="352">
                  <c:v>2009.37</c:v>
                </c:pt>
                <c:pt idx="353">
                  <c:v>2009.46</c:v>
                </c:pt>
                <c:pt idx="354">
                  <c:v>2009.54</c:v>
                </c:pt>
                <c:pt idx="355">
                  <c:v>2009.62</c:v>
                </c:pt>
                <c:pt idx="356">
                  <c:v>2009.71</c:v>
                </c:pt>
                <c:pt idx="357">
                  <c:v>2009.79</c:v>
                </c:pt>
                <c:pt idx="358">
                  <c:v>2009.87</c:v>
                </c:pt>
                <c:pt idx="359">
                  <c:v>2009.96</c:v>
                </c:pt>
                <c:pt idx="360">
                  <c:v>2010.04</c:v>
                </c:pt>
                <c:pt idx="361">
                  <c:v>2010.12</c:v>
                </c:pt>
                <c:pt idx="362">
                  <c:v>2010.21</c:v>
                </c:pt>
                <c:pt idx="363">
                  <c:v>2010.29</c:v>
                </c:pt>
                <c:pt idx="364">
                  <c:v>2010.37</c:v>
                </c:pt>
                <c:pt idx="365">
                  <c:v>2010.46</c:v>
                </c:pt>
                <c:pt idx="366">
                  <c:v>2010.54</c:v>
                </c:pt>
                <c:pt idx="367">
                  <c:v>2010.62</c:v>
                </c:pt>
                <c:pt idx="368">
                  <c:v>2010.71</c:v>
                </c:pt>
                <c:pt idx="369">
                  <c:v>2010.79</c:v>
                </c:pt>
                <c:pt idx="370">
                  <c:v>2010.87</c:v>
                </c:pt>
                <c:pt idx="371">
                  <c:v>2010.96</c:v>
                </c:pt>
                <c:pt idx="372">
                  <c:v>2011.04</c:v>
                </c:pt>
                <c:pt idx="373">
                  <c:v>2011.12</c:v>
                </c:pt>
                <c:pt idx="374">
                  <c:v>2011.21</c:v>
                </c:pt>
                <c:pt idx="375">
                  <c:v>2011.29</c:v>
                </c:pt>
                <c:pt idx="376">
                  <c:v>2011.37</c:v>
                </c:pt>
                <c:pt idx="377">
                  <c:v>2011.46</c:v>
                </c:pt>
                <c:pt idx="378">
                  <c:v>2011.54</c:v>
                </c:pt>
                <c:pt idx="379">
                  <c:v>2011.62</c:v>
                </c:pt>
                <c:pt idx="380">
                  <c:v>2011.71</c:v>
                </c:pt>
                <c:pt idx="381">
                  <c:v>2011.79</c:v>
                </c:pt>
                <c:pt idx="382">
                  <c:v>2011.87</c:v>
                </c:pt>
                <c:pt idx="383">
                  <c:v>2011.96</c:v>
                </c:pt>
                <c:pt idx="384">
                  <c:v>2012.04</c:v>
                </c:pt>
                <c:pt idx="385">
                  <c:v>2012.12</c:v>
                </c:pt>
                <c:pt idx="386">
                  <c:v>2012.21</c:v>
                </c:pt>
                <c:pt idx="387">
                  <c:v>2012.29</c:v>
                </c:pt>
                <c:pt idx="388">
                  <c:v>2012.37</c:v>
                </c:pt>
                <c:pt idx="389">
                  <c:v>2012.46</c:v>
                </c:pt>
                <c:pt idx="390">
                  <c:v>2012.54</c:v>
                </c:pt>
                <c:pt idx="391">
                  <c:v>2012.62</c:v>
                </c:pt>
                <c:pt idx="392">
                  <c:v>2012.71</c:v>
                </c:pt>
                <c:pt idx="393">
                  <c:v>2012.79</c:v>
                </c:pt>
                <c:pt idx="394">
                  <c:v>2012.87</c:v>
                </c:pt>
                <c:pt idx="395">
                  <c:v>2012.96</c:v>
                </c:pt>
                <c:pt idx="396">
                  <c:v>2013.04</c:v>
                </c:pt>
                <c:pt idx="397">
                  <c:v>2013.12</c:v>
                </c:pt>
                <c:pt idx="398">
                  <c:v>2013.21</c:v>
                </c:pt>
                <c:pt idx="399">
                  <c:v>2013.29</c:v>
                </c:pt>
                <c:pt idx="400">
                  <c:v>2013.37</c:v>
                </c:pt>
              </c:numCache>
            </c:numRef>
          </c:xVal>
          <c:yVal>
            <c:numRef>
              <c:f>RSS!$P$30:$P$430</c:f>
              <c:numCache>
                <c:formatCode>General</c:formatCode>
                <c:ptCount val="401"/>
                <c:pt idx="0">
                  <c:v>1.7210000000000036</c:v>
                </c:pt>
                <c:pt idx="1">
                  <c:v>1.8659999999999854</c:v>
                </c:pt>
                <c:pt idx="2">
                  <c:v>2.0229999999999677</c:v>
                </c:pt>
                <c:pt idx="3">
                  <c:v>2.2040000000000077</c:v>
                </c:pt>
                <c:pt idx="4">
                  <c:v>2.3650000000000091</c:v>
                </c:pt>
                <c:pt idx="5">
                  <c:v>2.5269999999999868</c:v>
                </c:pt>
                <c:pt idx="6">
                  <c:v>2.6529999999999632</c:v>
                </c:pt>
                <c:pt idx="7">
                  <c:v>2.7830000000000155</c:v>
                </c:pt>
                <c:pt idx="8">
                  <c:v>2.9689999999999941</c:v>
                </c:pt>
                <c:pt idx="9">
                  <c:v>3.09699999999998</c:v>
                </c:pt>
                <c:pt idx="10">
                  <c:v>3.2379999999999995</c:v>
                </c:pt>
                <c:pt idx="11">
                  <c:v>3.3669999999999618</c:v>
                </c:pt>
                <c:pt idx="12">
                  <c:v>3.4689999999999941</c:v>
                </c:pt>
                <c:pt idx="13">
                  <c:v>3.5810000000000173</c:v>
                </c:pt>
                <c:pt idx="14">
                  <c:v>3.6669999999999732</c:v>
                </c:pt>
                <c:pt idx="15">
                  <c:v>3.73599999999999</c:v>
                </c:pt>
                <c:pt idx="16">
                  <c:v>3.8249999999999886</c:v>
                </c:pt>
                <c:pt idx="17">
                  <c:v>3.9399999999999977</c:v>
                </c:pt>
                <c:pt idx="18">
                  <c:v>4.0740000000000123</c:v>
                </c:pt>
                <c:pt idx="19">
                  <c:v>4.2040000000000077</c:v>
                </c:pt>
                <c:pt idx="20">
                  <c:v>4.3019999999999641</c:v>
                </c:pt>
                <c:pt idx="21">
                  <c:v>4.4089999999999918</c:v>
                </c:pt>
                <c:pt idx="22">
                  <c:v>4.5219999999999914</c:v>
                </c:pt>
                <c:pt idx="23">
                  <c:v>4.6610000000000014</c:v>
                </c:pt>
                <c:pt idx="24">
                  <c:v>4.7679999999999723</c:v>
                </c:pt>
                <c:pt idx="25">
                  <c:v>4.8969999999999914</c:v>
                </c:pt>
                <c:pt idx="26">
                  <c:v>5.0319999999999823</c:v>
                </c:pt>
                <c:pt idx="27">
                  <c:v>5.1490000000000009</c:v>
                </c:pt>
                <c:pt idx="28">
                  <c:v>5.2549999999999955</c:v>
                </c:pt>
                <c:pt idx="29">
                  <c:v>5.3290000000000077</c:v>
                </c:pt>
                <c:pt idx="30">
                  <c:v>5.4110000000000014</c:v>
                </c:pt>
                <c:pt idx="31">
                  <c:v>5.4710000000000036</c:v>
                </c:pt>
                <c:pt idx="32">
                  <c:v>5.5690000000000168</c:v>
                </c:pt>
                <c:pt idx="33">
                  <c:v>5.6309999999999718</c:v>
                </c:pt>
                <c:pt idx="34">
                  <c:v>5.7409999999999854</c:v>
                </c:pt>
                <c:pt idx="35">
                  <c:v>5.8489999999999895</c:v>
                </c:pt>
                <c:pt idx="36">
                  <c:v>5.9939999999999714</c:v>
                </c:pt>
                <c:pt idx="37">
                  <c:v>6.1539999999999964</c:v>
                </c:pt>
                <c:pt idx="38">
                  <c:v>6.3319999999999936</c:v>
                </c:pt>
                <c:pt idx="39">
                  <c:v>6.48599999999999</c:v>
                </c:pt>
                <c:pt idx="40">
                  <c:v>6.646000000000015</c:v>
                </c:pt>
                <c:pt idx="41">
                  <c:v>6.8159999999999741</c:v>
                </c:pt>
                <c:pt idx="42">
                  <c:v>6.9989999999999668</c:v>
                </c:pt>
                <c:pt idx="43">
                  <c:v>7.1999999999999886</c:v>
                </c:pt>
                <c:pt idx="44">
                  <c:v>7.3580000000000041</c:v>
                </c:pt>
                <c:pt idx="45">
                  <c:v>7.51400000000001</c:v>
                </c:pt>
                <c:pt idx="46">
                  <c:v>7.6409999999999627</c:v>
                </c:pt>
                <c:pt idx="47">
                  <c:v>7.7729999999999677</c:v>
                </c:pt>
                <c:pt idx="48">
                  <c:v>7.8949999999999818</c:v>
                </c:pt>
                <c:pt idx="49">
                  <c:v>8.0109999999999673</c:v>
                </c:pt>
                <c:pt idx="50">
                  <c:v>8.0910000000000082</c:v>
                </c:pt>
                <c:pt idx="51">
                  <c:v>8.1889999999999645</c:v>
                </c:pt>
                <c:pt idx="52">
                  <c:v>8.3039999999999736</c:v>
                </c:pt>
                <c:pt idx="53">
                  <c:v>8.4309999999999832</c:v>
                </c:pt>
                <c:pt idx="54">
                  <c:v>8.5550000000000068</c:v>
                </c:pt>
                <c:pt idx="55">
                  <c:v>8.6549999999999727</c:v>
                </c:pt>
                <c:pt idx="56">
                  <c:v>8.7620000000000005</c:v>
                </c:pt>
                <c:pt idx="57">
                  <c:v>8.9459999999999695</c:v>
                </c:pt>
                <c:pt idx="58">
                  <c:v>9.0649999999999977</c:v>
                </c:pt>
                <c:pt idx="59">
                  <c:v>9.1789999999999736</c:v>
                </c:pt>
                <c:pt idx="60">
                  <c:v>9.2969999999999686</c:v>
                </c:pt>
                <c:pt idx="61">
                  <c:v>9.3899999999999864</c:v>
                </c:pt>
                <c:pt idx="62">
                  <c:v>9.5269999999999868</c:v>
                </c:pt>
                <c:pt idx="63">
                  <c:v>9.6809999999999832</c:v>
                </c:pt>
                <c:pt idx="64">
                  <c:v>9.7980000000000018</c:v>
                </c:pt>
                <c:pt idx="65">
                  <c:v>9.9099999999999682</c:v>
                </c:pt>
                <c:pt idx="66">
                  <c:v>10.015999999999963</c:v>
                </c:pt>
                <c:pt idx="67">
                  <c:v>10.12299999999999</c:v>
                </c:pt>
                <c:pt idx="68">
                  <c:v>10.211999999999989</c:v>
                </c:pt>
                <c:pt idx="69">
                  <c:v>10.245000000000005</c:v>
                </c:pt>
                <c:pt idx="70">
                  <c:v>10.375999999999976</c:v>
                </c:pt>
                <c:pt idx="71">
                  <c:v>10.509999999999991</c:v>
                </c:pt>
                <c:pt idx="72">
                  <c:v>10.634999999999991</c:v>
                </c:pt>
                <c:pt idx="73">
                  <c:v>10.755999999999972</c:v>
                </c:pt>
                <c:pt idx="74">
                  <c:v>10.85899999999998</c:v>
                </c:pt>
                <c:pt idx="75">
                  <c:v>11.009999999999991</c:v>
                </c:pt>
                <c:pt idx="76">
                  <c:v>11.125999999999976</c:v>
                </c:pt>
                <c:pt idx="77">
                  <c:v>11.247000000000014</c:v>
                </c:pt>
                <c:pt idx="78">
                  <c:v>11.358000000000004</c:v>
                </c:pt>
                <c:pt idx="79">
                  <c:v>11.512</c:v>
                </c:pt>
                <c:pt idx="80">
                  <c:v>11.641999999999996</c:v>
                </c:pt>
                <c:pt idx="81">
                  <c:v>11.781999999999982</c:v>
                </c:pt>
                <c:pt idx="82">
                  <c:v>11.911000000000001</c:v>
                </c:pt>
                <c:pt idx="83">
                  <c:v>12.045000000000016</c:v>
                </c:pt>
                <c:pt idx="84">
                  <c:v>12.187000000000012</c:v>
                </c:pt>
                <c:pt idx="85">
                  <c:v>12.336999999999989</c:v>
                </c:pt>
                <c:pt idx="86">
                  <c:v>12.483000000000004</c:v>
                </c:pt>
                <c:pt idx="87">
                  <c:v>12.60899999999998</c:v>
                </c:pt>
                <c:pt idx="88">
                  <c:v>12.790999999999997</c:v>
                </c:pt>
                <c:pt idx="89">
                  <c:v>12.964999999999975</c:v>
                </c:pt>
                <c:pt idx="90">
                  <c:v>13.134000000000015</c:v>
                </c:pt>
                <c:pt idx="91">
                  <c:v>13.300999999999988</c:v>
                </c:pt>
                <c:pt idx="92">
                  <c:v>13.548999999999978</c:v>
                </c:pt>
                <c:pt idx="93">
                  <c:v>13.759000000000015</c:v>
                </c:pt>
                <c:pt idx="94">
                  <c:v>13.954000000000008</c:v>
                </c:pt>
                <c:pt idx="95">
                  <c:v>14.123999999999967</c:v>
                </c:pt>
                <c:pt idx="96">
                  <c:v>14.295999999999992</c:v>
                </c:pt>
                <c:pt idx="97">
                  <c:v>14.519000000000005</c:v>
                </c:pt>
                <c:pt idx="98">
                  <c:v>14.753999999999962</c:v>
                </c:pt>
                <c:pt idx="99">
                  <c:v>14.962999999999965</c:v>
                </c:pt>
                <c:pt idx="100">
                  <c:v>15.165999999999997</c:v>
                </c:pt>
                <c:pt idx="101">
                  <c:v>15.34899999999999</c:v>
                </c:pt>
                <c:pt idx="102">
                  <c:v>15.536999999999978</c:v>
                </c:pt>
                <c:pt idx="103">
                  <c:v>15.747000000000014</c:v>
                </c:pt>
                <c:pt idx="104">
                  <c:v>15.875999999999976</c:v>
                </c:pt>
                <c:pt idx="105">
                  <c:v>16.007000000000005</c:v>
                </c:pt>
                <c:pt idx="106">
                  <c:v>16.166999999999973</c:v>
                </c:pt>
                <c:pt idx="107">
                  <c:v>16.310000000000002</c:v>
                </c:pt>
                <c:pt idx="108">
                  <c:v>16.444999999999993</c:v>
                </c:pt>
                <c:pt idx="109">
                  <c:v>16.562000000000012</c:v>
                </c:pt>
                <c:pt idx="110">
                  <c:v>16.634000000000015</c:v>
                </c:pt>
                <c:pt idx="111">
                  <c:v>16.716999999999985</c:v>
                </c:pt>
                <c:pt idx="112">
                  <c:v>16.817000000000007</c:v>
                </c:pt>
                <c:pt idx="113">
                  <c:v>16.925000000000011</c:v>
                </c:pt>
                <c:pt idx="114">
                  <c:v>17.041999999999973</c:v>
                </c:pt>
                <c:pt idx="115">
                  <c:v>17.115999999999985</c:v>
                </c:pt>
                <c:pt idx="116">
                  <c:v>17.252999999999986</c:v>
                </c:pt>
                <c:pt idx="117">
                  <c:v>17.406999999999982</c:v>
                </c:pt>
                <c:pt idx="118">
                  <c:v>17.464999999999975</c:v>
                </c:pt>
                <c:pt idx="119">
                  <c:v>17.581999999999994</c:v>
                </c:pt>
                <c:pt idx="120">
                  <c:v>17.665999999999997</c:v>
                </c:pt>
                <c:pt idx="121">
                  <c:v>17.741999999999962</c:v>
                </c:pt>
                <c:pt idx="122">
                  <c:v>17.855999999999995</c:v>
                </c:pt>
                <c:pt idx="123">
                  <c:v>17.961000000000013</c:v>
                </c:pt>
                <c:pt idx="124">
                  <c:v>18.069000000000017</c:v>
                </c:pt>
                <c:pt idx="125">
                  <c:v>18.202999999999975</c:v>
                </c:pt>
                <c:pt idx="126">
                  <c:v>18.322000000000003</c:v>
                </c:pt>
                <c:pt idx="127">
                  <c:v>18.411999999999978</c:v>
                </c:pt>
                <c:pt idx="128">
                  <c:v>18.478999999999985</c:v>
                </c:pt>
                <c:pt idx="129">
                  <c:v>18.59699999999998</c:v>
                </c:pt>
                <c:pt idx="130">
                  <c:v>18.781999999999982</c:v>
                </c:pt>
                <c:pt idx="131">
                  <c:v>18.932000000000016</c:v>
                </c:pt>
                <c:pt idx="132">
                  <c:v>19.081000000000017</c:v>
                </c:pt>
                <c:pt idx="133">
                  <c:v>19.182999999999993</c:v>
                </c:pt>
                <c:pt idx="134">
                  <c:v>19.265999999999963</c:v>
                </c:pt>
                <c:pt idx="135">
                  <c:v>19.350999999999999</c:v>
                </c:pt>
                <c:pt idx="136">
                  <c:v>19.411999999999978</c:v>
                </c:pt>
                <c:pt idx="137">
                  <c:v>19.47399999999999</c:v>
                </c:pt>
                <c:pt idx="138">
                  <c:v>19.540999999999997</c:v>
                </c:pt>
                <c:pt idx="139">
                  <c:v>19.649000000000001</c:v>
                </c:pt>
                <c:pt idx="140">
                  <c:v>19.752999999999986</c:v>
                </c:pt>
                <c:pt idx="141">
                  <c:v>19.815999999999974</c:v>
                </c:pt>
                <c:pt idx="142">
                  <c:v>19.856999999999971</c:v>
                </c:pt>
                <c:pt idx="143">
                  <c:v>19.896000000000015</c:v>
                </c:pt>
                <c:pt idx="144">
                  <c:v>19.997000000000014</c:v>
                </c:pt>
                <c:pt idx="145">
                  <c:v>20.057999999999993</c:v>
                </c:pt>
                <c:pt idx="146">
                  <c:v>20.142999999999972</c:v>
                </c:pt>
                <c:pt idx="147">
                  <c:v>20.19599999999997</c:v>
                </c:pt>
                <c:pt idx="148">
                  <c:v>20.277999999999963</c:v>
                </c:pt>
                <c:pt idx="149">
                  <c:v>20.317999999999984</c:v>
                </c:pt>
                <c:pt idx="150">
                  <c:v>20.355999999999995</c:v>
                </c:pt>
                <c:pt idx="151">
                  <c:v>20.413999999999987</c:v>
                </c:pt>
                <c:pt idx="152">
                  <c:v>20.442000000000007</c:v>
                </c:pt>
                <c:pt idx="153">
                  <c:v>20.486999999999966</c:v>
                </c:pt>
                <c:pt idx="154">
                  <c:v>20.509999999999991</c:v>
                </c:pt>
                <c:pt idx="155">
                  <c:v>20.562999999999988</c:v>
                </c:pt>
                <c:pt idx="156">
                  <c:v>20.579999999999984</c:v>
                </c:pt>
                <c:pt idx="157">
                  <c:v>20.62700000000001</c:v>
                </c:pt>
                <c:pt idx="158">
                  <c:v>20.673000000000002</c:v>
                </c:pt>
                <c:pt idx="159">
                  <c:v>20.771000000000015</c:v>
                </c:pt>
                <c:pt idx="160">
                  <c:v>20.837999999999965</c:v>
                </c:pt>
                <c:pt idx="161">
                  <c:v>20.932000000000016</c:v>
                </c:pt>
                <c:pt idx="162">
                  <c:v>21.041999999999973</c:v>
                </c:pt>
                <c:pt idx="163">
                  <c:v>21.154999999999973</c:v>
                </c:pt>
                <c:pt idx="164">
                  <c:v>21.296999999999969</c:v>
                </c:pt>
                <c:pt idx="165">
                  <c:v>21.426999999999964</c:v>
                </c:pt>
                <c:pt idx="166">
                  <c:v>21.59699999999998</c:v>
                </c:pt>
                <c:pt idx="167">
                  <c:v>21.72199999999998</c:v>
                </c:pt>
                <c:pt idx="168">
                  <c:v>21.827999999999975</c:v>
                </c:pt>
                <c:pt idx="169">
                  <c:v>21.991999999999962</c:v>
                </c:pt>
                <c:pt idx="170">
                  <c:v>22.156000000000006</c:v>
                </c:pt>
                <c:pt idx="171">
                  <c:v>22.283000000000015</c:v>
                </c:pt>
                <c:pt idx="172">
                  <c:v>22.447000000000003</c:v>
                </c:pt>
                <c:pt idx="173">
                  <c:v>22.62700000000001</c:v>
                </c:pt>
                <c:pt idx="174">
                  <c:v>22.796999999999969</c:v>
                </c:pt>
                <c:pt idx="175">
                  <c:v>22.933999999999969</c:v>
                </c:pt>
                <c:pt idx="176">
                  <c:v>23.08499999999998</c:v>
                </c:pt>
                <c:pt idx="177">
                  <c:v>23.240000000000009</c:v>
                </c:pt>
                <c:pt idx="178">
                  <c:v>23.399000000000001</c:v>
                </c:pt>
                <c:pt idx="179">
                  <c:v>23.572999999999979</c:v>
                </c:pt>
                <c:pt idx="180">
                  <c:v>23.774999999999977</c:v>
                </c:pt>
                <c:pt idx="181">
                  <c:v>23.966999999999985</c:v>
                </c:pt>
                <c:pt idx="182">
                  <c:v>24.108000000000004</c:v>
                </c:pt>
                <c:pt idx="183">
                  <c:v>24.314999999999998</c:v>
                </c:pt>
                <c:pt idx="184">
                  <c:v>24.47199999999998</c:v>
                </c:pt>
                <c:pt idx="185">
                  <c:v>24.625</c:v>
                </c:pt>
                <c:pt idx="186">
                  <c:v>24.769999999999982</c:v>
                </c:pt>
                <c:pt idx="187">
                  <c:v>24.950999999999965</c:v>
                </c:pt>
                <c:pt idx="188">
                  <c:v>25.149000000000001</c:v>
                </c:pt>
                <c:pt idx="189">
                  <c:v>25.34899999999999</c:v>
                </c:pt>
                <c:pt idx="190">
                  <c:v>25.456000000000017</c:v>
                </c:pt>
                <c:pt idx="191">
                  <c:v>25.572000000000003</c:v>
                </c:pt>
                <c:pt idx="192">
                  <c:v>25.713999999999999</c:v>
                </c:pt>
                <c:pt idx="193">
                  <c:v>25.865999999999985</c:v>
                </c:pt>
                <c:pt idx="194">
                  <c:v>26.055999999999983</c:v>
                </c:pt>
                <c:pt idx="195">
                  <c:v>26.180000000000007</c:v>
                </c:pt>
                <c:pt idx="196">
                  <c:v>26.310999999999979</c:v>
                </c:pt>
                <c:pt idx="197">
                  <c:v>26.430999999999983</c:v>
                </c:pt>
                <c:pt idx="198">
                  <c:v>26.562000000000012</c:v>
                </c:pt>
                <c:pt idx="199">
                  <c:v>26.644999999999982</c:v>
                </c:pt>
                <c:pt idx="200">
                  <c:v>26.72199999999998</c:v>
                </c:pt>
                <c:pt idx="201">
                  <c:v>26.747000000000014</c:v>
                </c:pt>
                <c:pt idx="202">
                  <c:v>26.891999999999996</c:v>
                </c:pt>
                <c:pt idx="203">
                  <c:v>27.019000000000005</c:v>
                </c:pt>
                <c:pt idx="204">
                  <c:v>27.074000000000012</c:v>
                </c:pt>
                <c:pt idx="205">
                  <c:v>27.141999999999996</c:v>
                </c:pt>
                <c:pt idx="206">
                  <c:v>27.20999999999998</c:v>
                </c:pt>
                <c:pt idx="207">
                  <c:v>27.269000000000005</c:v>
                </c:pt>
                <c:pt idx="208">
                  <c:v>27.365999999999985</c:v>
                </c:pt>
                <c:pt idx="209">
                  <c:v>27.5</c:v>
                </c:pt>
                <c:pt idx="210">
                  <c:v>27.678999999999974</c:v>
                </c:pt>
                <c:pt idx="211">
                  <c:v>27.856999999999971</c:v>
                </c:pt>
                <c:pt idx="212">
                  <c:v>28.014999999999986</c:v>
                </c:pt>
                <c:pt idx="213">
                  <c:v>28.23599999999999</c:v>
                </c:pt>
                <c:pt idx="214">
                  <c:v>28.432999999999993</c:v>
                </c:pt>
                <c:pt idx="215">
                  <c:v>28.665999999999997</c:v>
                </c:pt>
                <c:pt idx="216">
                  <c:v>28.947000000000003</c:v>
                </c:pt>
                <c:pt idx="217">
                  <c:v>29.229999999999961</c:v>
                </c:pt>
                <c:pt idx="218">
                  <c:v>29.528999999999996</c:v>
                </c:pt>
                <c:pt idx="219">
                  <c:v>29.836999999999989</c:v>
                </c:pt>
                <c:pt idx="220">
                  <c:v>30.140999999999963</c:v>
                </c:pt>
                <c:pt idx="221">
                  <c:v>30.396999999999991</c:v>
                </c:pt>
                <c:pt idx="222">
                  <c:v>30.625999999999976</c:v>
                </c:pt>
                <c:pt idx="223">
                  <c:v>30.870999999999981</c:v>
                </c:pt>
                <c:pt idx="224">
                  <c:v>31.122000000000014</c:v>
                </c:pt>
                <c:pt idx="225">
                  <c:v>31.326999999999998</c:v>
                </c:pt>
                <c:pt idx="226">
                  <c:v>31.522999999999968</c:v>
                </c:pt>
                <c:pt idx="227">
                  <c:v>31.629999999999995</c:v>
                </c:pt>
                <c:pt idx="228">
                  <c:v>31.745000000000005</c:v>
                </c:pt>
                <c:pt idx="229">
                  <c:v>31.87299999999999</c:v>
                </c:pt>
                <c:pt idx="230">
                  <c:v>31.961999999999989</c:v>
                </c:pt>
                <c:pt idx="231">
                  <c:v>32.039999999999964</c:v>
                </c:pt>
                <c:pt idx="232">
                  <c:v>32.12299999999999</c:v>
                </c:pt>
                <c:pt idx="233">
                  <c:v>32.21999999999997</c:v>
                </c:pt>
                <c:pt idx="234">
                  <c:v>32.300000000000011</c:v>
                </c:pt>
                <c:pt idx="235">
                  <c:v>32.394000000000005</c:v>
                </c:pt>
                <c:pt idx="236">
                  <c:v>32.437000000000012</c:v>
                </c:pt>
                <c:pt idx="237">
                  <c:v>32.516999999999996</c:v>
                </c:pt>
                <c:pt idx="238">
                  <c:v>32.588999999999999</c:v>
                </c:pt>
                <c:pt idx="239">
                  <c:v>32.65100000000001</c:v>
                </c:pt>
                <c:pt idx="240">
                  <c:v>32.765999999999963</c:v>
                </c:pt>
                <c:pt idx="241">
                  <c:v>32.812999999999988</c:v>
                </c:pt>
                <c:pt idx="242">
                  <c:v>32.925000000000011</c:v>
                </c:pt>
                <c:pt idx="243">
                  <c:v>33.088999999999999</c:v>
                </c:pt>
                <c:pt idx="244">
                  <c:v>33.225999999999999</c:v>
                </c:pt>
                <c:pt idx="245">
                  <c:v>33.363</c:v>
                </c:pt>
                <c:pt idx="246">
                  <c:v>33.498999999999967</c:v>
                </c:pt>
                <c:pt idx="247">
                  <c:v>33.604999999999961</c:v>
                </c:pt>
                <c:pt idx="248">
                  <c:v>33.771000000000015</c:v>
                </c:pt>
                <c:pt idx="249">
                  <c:v>33.935000000000002</c:v>
                </c:pt>
                <c:pt idx="250">
                  <c:v>34.063999999999965</c:v>
                </c:pt>
                <c:pt idx="251">
                  <c:v>34.255999999999972</c:v>
                </c:pt>
                <c:pt idx="252">
                  <c:v>34.378999999999962</c:v>
                </c:pt>
                <c:pt idx="253">
                  <c:v>34.521999999999991</c:v>
                </c:pt>
                <c:pt idx="254">
                  <c:v>34.640999999999963</c:v>
                </c:pt>
                <c:pt idx="255">
                  <c:v>34.745999999999981</c:v>
                </c:pt>
                <c:pt idx="256">
                  <c:v>34.865000000000009</c:v>
                </c:pt>
                <c:pt idx="257">
                  <c:v>34.978000000000009</c:v>
                </c:pt>
                <c:pt idx="258">
                  <c:v>35.103999999999985</c:v>
                </c:pt>
                <c:pt idx="259">
                  <c:v>35.264999999999986</c:v>
                </c:pt>
                <c:pt idx="260">
                  <c:v>35.401999999999987</c:v>
                </c:pt>
                <c:pt idx="261">
                  <c:v>35.519000000000005</c:v>
                </c:pt>
                <c:pt idx="262">
                  <c:v>35.654999999999973</c:v>
                </c:pt>
                <c:pt idx="263">
                  <c:v>35.807000000000016</c:v>
                </c:pt>
                <c:pt idx="264">
                  <c:v>36.000999999999976</c:v>
                </c:pt>
                <c:pt idx="265">
                  <c:v>36.202999999999975</c:v>
                </c:pt>
                <c:pt idx="266">
                  <c:v>36.385999999999967</c:v>
                </c:pt>
                <c:pt idx="267">
                  <c:v>36.59499999999997</c:v>
                </c:pt>
                <c:pt idx="268">
                  <c:v>36.769000000000005</c:v>
                </c:pt>
                <c:pt idx="269">
                  <c:v>36.978000000000009</c:v>
                </c:pt>
                <c:pt idx="270">
                  <c:v>37.188999999999965</c:v>
                </c:pt>
                <c:pt idx="271">
                  <c:v>37.390999999999963</c:v>
                </c:pt>
                <c:pt idx="272">
                  <c:v>37.59699999999998</c:v>
                </c:pt>
                <c:pt idx="273">
                  <c:v>37.81</c:v>
                </c:pt>
                <c:pt idx="274">
                  <c:v>38.038000000000011</c:v>
                </c:pt>
                <c:pt idx="275">
                  <c:v>38.27600000000001</c:v>
                </c:pt>
                <c:pt idx="276">
                  <c:v>38.498999999999967</c:v>
                </c:pt>
                <c:pt idx="277">
                  <c:v>38.725999999999999</c:v>
                </c:pt>
                <c:pt idx="278">
                  <c:v>38.932000000000016</c:v>
                </c:pt>
                <c:pt idx="279">
                  <c:v>39.144000000000005</c:v>
                </c:pt>
                <c:pt idx="280">
                  <c:v>39.360000000000014</c:v>
                </c:pt>
                <c:pt idx="281">
                  <c:v>39.562999999999988</c:v>
                </c:pt>
                <c:pt idx="282">
                  <c:v>39.74799999999999</c:v>
                </c:pt>
                <c:pt idx="283">
                  <c:v>39.925999999999988</c:v>
                </c:pt>
                <c:pt idx="284">
                  <c:v>40.113</c:v>
                </c:pt>
                <c:pt idx="285">
                  <c:v>40.300999999999988</c:v>
                </c:pt>
                <c:pt idx="286">
                  <c:v>40.522999999999968</c:v>
                </c:pt>
                <c:pt idx="287">
                  <c:v>40.700999999999965</c:v>
                </c:pt>
                <c:pt idx="288">
                  <c:v>40.815999999999974</c:v>
                </c:pt>
                <c:pt idx="289">
                  <c:v>40.889999999999986</c:v>
                </c:pt>
                <c:pt idx="290">
                  <c:v>41.043000000000006</c:v>
                </c:pt>
                <c:pt idx="291">
                  <c:v>41.118999999999971</c:v>
                </c:pt>
                <c:pt idx="292">
                  <c:v>41.230999999999995</c:v>
                </c:pt>
                <c:pt idx="293">
                  <c:v>41.337999999999965</c:v>
                </c:pt>
                <c:pt idx="294">
                  <c:v>41.464999999999975</c:v>
                </c:pt>
                <c:pt idx="295">
                  <c:v>41.586999999999989</c:v>
                </c:pt>
                <c:pt idx="296">
                  <c:v>41.745000000000005</c:v>
                </c:pt>
                <c:pt idx="297">
                  <c:v>41.94599999999997</c:v>
                </c:pt>
                <c:pt idx="298">
                  <c:v>42.09499999999997</c:v>
                </c:pt>
                <c:pt idx="299">
                  <c:v>42.24799999999999</c:v>
                </c:pt>
                <c:pt idx="300">
                  <c:v>42.468000000000018</c:v>
                </c:pt>
                <c:pt idx="301">
                  <c:v>42.731999999999971</c:v>
                </c:pt>
                <c:pt idx="302">
                  <c:v>42.947000000000003</c:v>
                </c:pt>
                <c:pt idx="303">
                  <c:v>43.159999999999968</c:v>
                </c:pt>
                <c:pt idx="304">
                  <c:v>43.372000000000014</c:v>
                </c:pt>
                <c:pt idx="305">
                  <c:v>43.567999999999984</c:v>
                </c:pt>
                <c:pt idx="306">
                  <c:v>43.774000000000001</c:v>
                </c:pt>
                <c:pt idx="307">
                  <c:v>44.01400000000001</c:v>
                </c:pt>
                <c:pt idx="308">
                  <c:v>44.213999999999999</c:v>
                </c:pt>
                <c:pt idx="309">
                  <c:v>44.341000000000008</c:v>
                </c:pt>
                <c:pt idx="310">
                  <c:v>44.551999999999964</c:v>
                </c:pt>
                <c:pt idx="311">
                  <c:v>44.760999999999967</c:v>
                </c:pt>
                <c:pt idx="312">
                  <c:v>44.918000000000006</c:v>
                </c:pt>
                <c:pt idx="313">
                  <c:v>45.051999999999964</c:v>
                </c:pt>
                <c:pt idx="314">
                  <c:v>45.194999999999993</c:v>
                </c:pt>
                <c:pt idx="315">
                  <c:v>45.382999999999981</c:v>
                </c:pt>
                <c:pt idx="316">
                  <c:v>45.564999999999998</c:v>
                </c:pt>
                <c:pt idx="317">
                  <c:v>45.72199999999998</c:v>
                </c:pt>
                <c:pt idx="318">
                  <c:v>45.877999999999986</c:v>
                </c:pt>
                <c:pt idx="319">
                  <c:v>46.009999999999991</c:v>
                </c:pt>
                <c:pt idx="320">
                  <c:v>46.146999999999991</c:v>
                </c:pt>
                <c:pt idx="321">
                  <c:v>46.305999999999983</c:v>
                </c:pt>
                <c:pt idx="322">
                  <c:v>46.444999999999993</c:v>
                </c:pt>
                <c:pt idx="323">
                  <c:v>46.577999999999975</c:v>
                </c:pt>
                <c:pt idx="324">
                  <c:v>46.740999999999985</c:v>
                </c:pt>
                <c:pt idx="325">
                  <c:v>46.916999999999973</c:v>
                </c:pt>
                <c:pt idx="326">
                  <c:v>47.045999999999992</c:v>
                </c:pt>
                <c:pt idx="327">
                  <c:v>47.211999999999989</c:v>
                </c:pt>
                <c:pt idx="328">
                  <c:v>47.375999999999976</c:v>
                </c:pt>
                <c:pt idx="329">
                  <c:v>47.562999999999988</c:v>
                </c:pt>
                <c:pt idx="330">
                  <c:v>47.738</c:v>
                </c:pt>
                <c:pt idx="331">
                  <c:v>47.947000000000003</c:v>
                </c:pt>
                <c:pt idx="332">
                  <c:v>48.106999999999971</c:v>
                </c:pt>
                <c:pt idx="333">
                  <c:v>48.224999999999966</c:v>
                </c:pt>
                <c:pt idx="334">
                  <c:v>48.288000000000011</c:v>
                </c:pt>
                <c:pt idx="335">
                  <c:v>48.447999999999979</c:v>
                </c:pt>
                <c:pt idx="336">
                  <c:v>48.600999999999999</c:v>
                </c:pt>
                <c:pt idx="337">
                  <c:v>48.760999999999967</c:v>
                </c:pt>
                <c:pt idx="338">
                  <c:v>48.940999999999974</c:v>
                </c:pt>
                <c:pt idx="339">
                  <c:v>49.12299999999999</c:v>
                </c:pt>
                <c:pt idx="340">
                  <c:v>49.276999999999987</c:v>
                </c:pt>
                <c:pt idx="341">
                  <c:v>49.420000000000016</c:v>
                </c:pt>
                <c:pt idx="342">
                  <c:v>49.558999999999969</c:v>
                </c:pt>
                <c:pt idx="343">
                  <c:v>49.683999999999969</c:v>
                </c:pt>
                <c:pt idx="344">
                  <c:v>49.824999999999989</c:v>
                </c:pt>
                <c:pt idx="345">
                  <c:v>50.057999999999993</c:v>
                </c:pt>
                <c:pt idx="346">
                  <c:v>50.24799999999999</c:v>
                </c:pt>
                <c:pt idx="347">
                  <c:v>50.38900000000001</c:v>
                </c:pt>
                <c:pt idx="348">
                  <c:v>50.519999999999982</c:v>
                </c:pt>
                <c:pt idx="349">
                  <c:v>50.632999999999981</c:v>
                </c:pt>
                <c:pt idx="350">
                  <c:v>50.781000000000006</c:v>
                </c:pt>
                <c:pt idx="351">
                  <c:v>50.921999999999969</c:v>
                </c:pt>
                <c:pt idx="352">
                  <c:v>51.038999999999987</c:v>
                </c:pt>
                <c:pt idx="353">
                  <c:v>51.194999999999993</c:v>
                </c:pt>
                <c:pt idx="354">
                  <c:v>51.341000000000008</c:v>
                </c:pt>
                <c:pt idx="355">
                  <c:v>51.471000000000004</c:v>
                </c:pt>
                <c:pt idx="356">
                  <c:v>51.680999999999983</c:v>
                </c:pt>
                <c:pt idx="357">
                  <c:v>51.873999999999967</c:v>
                </c:pt>
                <c:pt idx="358">
                  <c:v>52.130999999999972</c:v>
                </c:pt>
                <c:pt idx="359">
                  <c:v>52.367999999999995</c:v>
                </c:pt>
                <c:pt idx="360">
                  <c:v>52.593000000000018</c:v>
                </c:pt>
                <c:pt idx="361">
                  <c:v>52.795999999999992</c:v>
                </c:pt>
                <c:pt idx="362">
                  <c:v>52.990999999999985</c:v>
                </c:pt>
                <c:pt idx="363">
                  <c:v>53.161999999999978</c:v>
                </c:pt>
                <c:pt idx="364">
                  <c:v>53.396000000000015</c:v>
                </c:pt>
                <c:pt idx="365">
                  <c:v>53.615999999999985</c:v>
                </c:pt>
                <c:pt idx="366">
                  <c:v>53.817999999999984</c:v>
                </c:pt>
                <c:pt idx="367">
                  <c:v>54.046999999999969</c:v>
                </c:pt>
                <c:pt idx="368">
                  <c:v>54.204000000000008</c:v>
                </c:pt>
                <c:pt idx="369">
                  <c:v>54.32099999999997</c:v>
                </c:pt>
                <c:pt idx="370">
                  <c:v>54.38900000000001</c:v>
                </c:pt>
                <c:pt idx="371">
                  <c:v>54.486999999999966</c:v>
                </c:pt>
                <c:pt idx="372">
                  <c:v>54.616999999999962</c:v>
                </c:pt>
                <c:pt idx="373">
                  <c:v>54.800999999999988</c:v>
                </c:pt>
                <c:pt idx="374">
                  <c:v>54.961999999999989</c:v>
                </c:pt>
                <c:pt idx="375">
                  <c:v>55.146000000000015</c:v>
                </c:pt>
                <c:pt idx="376">
                  <c:v>55.291999999999973</c:v>
                </c:pt>
                <c:pt idx="377">
                  <c:v>55.425000000000011</c:v>
                </c:pt>
                <c:pt idx="378">
                  <c:v>55.599999999999966</c:v>
                </c:pt>
                <c:pt idx="379">
                  <c:v>55.755999999999972</c:v>
                </c:pt>
                <c:pt idx="380">
                  <c:v>55.903999999999996</c:v>
                </c:pt>
                <c:pt idx="381">
                  <c:v>56.067000000000007</c:v>
                </c:pt>
                <c:pt idx="382">
                  <c:v>56.303999999999974</c:v>
                </c:pt>
                <c:pt idx="383">
                  <c:v>56.517999999999972</c:v>
                </c:pt>
                <c:pt idx="384">
                  <c:v>56.694000000000017</c:v>
                </c:pt>
                <c:pt idx="385">
                  <c:v>56.850999999999999</c:v>
                </c:pt>
                <c:pt idx="386">
                  <c:v>57.036000000000001</c:v>
                </c:pt>
                <c:pt idx="387">
                  <c:v>57.204000000000008</c:v>
                </c:pt>
                <c:pt idx="388">
                  <c:v>57.375</c:v>
                </c:pt>
                <c:pt idx="389">
                  <c:v>57.588999999999999</c:v>
                </c:pt>
                <c:pt idx="390">
                  <c:v>57.793000000000006</c:v>
                </c:pt>
                <c:pt idx="391">
                  <c:v>57.992999999999995</c:v>
                </c:pt>
                <c:pt idx="392">
                  <c:v>58.259000000000015</c:v>
                </c:pt>
                <c:pt idx="393">
                  <c:v>58.49799999999999</c:v>
                </c:pt>
                <c:pt idx="394">
                  <c:v>58.680999999999983</c:v>
                </c:pt>
                <c:pt idx="395">
                  <c:v>58.930000000000007</c:v>
                </c:pt>
                <c:pt idx="396">
                  <c:v>59.158999999999992</c:v>
                </c:pt>
                <c:pt idx="397">
                  <c:v>59.401999999999987</c:v>
                </c:pt>
                <c:pt idx="398">
                  <c:v>59.630999999999972</c:v>
                </c:pt>
                <c:pt idx="399">
                  <c:v>59.83499999999998</c:v>
                </c:pt>
                <c:pt idx="400">
                  <c:v>60.055999999999983</c:v>
                </c:pt>
              </c:numCache>
            </c:numRef>
          </c:yVal>
        </c:ser>
        <c:axId val="83860480"/>
        <c:axId val="83858176"/>
      </c:scatterChart>
      <c:valAx>
        <c:axId val="81365248"/>
        <c:scaling>
          <c:orientation val="minMax"/>
          <c:max val="2015"/>
          <c:min val="198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numFmt formatCode="0" sourceLinked="0"/>
        <c:tickLblPos val="nextTo"/>
        <c:crossAx val="81488128"/>
        <c:crossesAt val="-0.60000000000000064"/>
        <c:crossBetween val="midCat"/>
      </c:valAx>
      <c:valAx>
        <c:axId val="81488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</a:t>
                </a:r>
                <a:r>
                  <a:rPr lang="en-US"/>
                  <a:t> </a:t>
                </a:r>
              </a:p>
            </c:rich>
          </c:tx>
          <c:layout/>
        </c:title>
        <c:numFmt formatCode="0.0" sourceLinked="0"/>
        <c:tickLblPos val="nextTo"/>
        <c:crossAx val="81365248"/>
        <c:crosses val="autoZero"/>
        <c:crossBetween val="midCat"/>
      </c:valAx>
      <c:valAx>
        <c:axId val="83858176"/>
        <c:scaling>
          <c:orientation val="minMax"/>
          <c:max val="14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CO2 anomaly ppmv</a:t>
                </a:r>
              </a:p>
            </c:rich>
          </c:tx>
          <c:layout/>
        </c:title>
        <c:numFmt formatCode="0" sourceLinked="0"/>
        <c:tickLblPos val="nextTo"/>
        <c:crossAx val="83860480"/>
        <c:crosses val="max"/>
        <c:crossBetween val="midCat"/>
      </c:valAx>
      <c:valAx>
        <c:axId val="83860480"/>
        <c:scaling>
          <c:orientation val="minMax"/>
        </c:scaling>
        <c:delete val="1"/>
        <c:axPos val="b"/>
        <c:numFmt formatCode="0.00" sourceLinked="1"/>
        <c:tickLblPos val="none"/>
        <c:crossAx val="83858176"/>
        <c:crosses val="autoZero"/>
        <c:crossBetween val="midCat"/>
      </c:valAx>
    </c:plotArea>
    <c:legend>
      <c:legendPos val="b"/>
      <c:layout/>
    </c:legend>
    <c:plotVisOnly val="1"/>
  </c:chart>
  <c:spPr>
    <a:ln w="19050"/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RSS_T vs. derivatives of the transient</a:t>
            </a:r>
            <a:r>
              <a:rPr lang="nl-BE" sz="1200" baseline="0"/>
              <a:t> CO2 responses and emissions</a:t>
            </a:r>
            <a:endParaRPr lang="nl-BE" sz="12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RSS!$D$17</c:f>
              <c:strCache>
                <c:ptCount val="1"/>
                <c:pt idx="0">
                  <c:v>RSS_CO2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</c:trendline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RSS!$D$30:$D$459</c:f>
              <c:numCache>
                <c:formatCode>0.000</c:formatCode>
                <c:ptCount val="430"/>
                <c:pt idx="0">
                  <c:v>0.13165000000000002</c:v>
                </c:pt>
                <c:pt idx="1">
                  <c:v>0.14435500000000001</c:v>
                </c:pt>
                <c:pt idx="2">
                  <c:v>0.12340000000000001</c:v>
                </c:pt>
                <c:pt idx="3">
                  <c:v>0.136105</c:v>
                </c:pt>
                <c:pt idx="4">
                  <c:v>0.14551</c:v>
                </c:pt>
                <c:pt idx="5">
                  <c:v>0.15244000000000002</c:v>
                </c:pt>
                <c:pt idx="6">
                  <c:v>0.12834999999999999</c:v>
                </c:pt>
                <c:pt idx="7">
                  <c:v>0.13297</c:v>
                </c:pt>
                <c:pt idx="8">
                  <c:v>0.13825000000000001</c:v>
                </c:pt>
                <c:pt idx="9">
                  <c:v>0.13775500000000002</c:v>
                </c:pt>
                <c:pt idx="10">
                  <c:v>0.10261000000000001</c:v>
                </c:pt>
                <c:pt idx="11">
                  <c:v>0.11647</c:v>
                </c:pt>
                <c:pt idx="12">
                  <c:v>0.16267000000000001</c:v>
                </c:pt>
                <c:pt idx="13">
                  <c:v>0.16333</c:v>
                </c:pt>
                <c:pt idx="14">
                  <c:v>0.12521499999999999</c:v>
                </c:pt>
                <c:pt idx="15">
                  <c:v>0.14287</c:v>
                </c:pt>
                <c:pt idx="16">
                  <c:v>0.13131999999999999</c:v>
                </c:pt>
                <c:pt idx="17">
                  <c:v>0.119935</c:v>
                </c:pt>
                <c:pt idx="18">
                  <c:v>0.12488500000000001</c:v>
                </c:pt>
                <c:pt idx="19">
                  <c:v>0.13</c:v>
                </c:pt>
                <c:pt idx="20">
                  <c:v>0.11548</c:v>
                </c:pt>
                <c:pt idx="21">
                  <c:v>0.11317000000000001</c:v>
                </c:pt>
                <c:pt idx="22">
                  <c:v>0.13033</c:v>
                </c:pt>
                <c:pt idx="23">
                  <c:v>0.14402500000000001</c:v>
                </c:pt>
                <c:pt idx="24">
                  <c:v>0.10673500000000001</c:v>
                </c:pt>
                <c:pt idx="25">
                  <c:v>0.113665</c:v>
                </c:pt>
                <c:pt idx="26">
                  <c:v>0.10261000000000001</c:v>
                </c:pt>
                <c:pt idx="27">
                  <c:v>0.111025</c:v>
                </c:pt>
                <c:pt idx="28">
                  <c:v>9.2380000000000004E-2</c:v>
                </c:pt>
                <c:pt idx="29">
                  <c:v>0.10244500000000001</c:v>
                </c:pt>
                <c:pt idx="30">
                  <c:v>7.7530000000000002E-2</c:v>
                </c:pt>
                <c:pt idx="31">
                  <c:v>9.2710000000000001E-2</c:v>
                </c:pt>
                <c:pt idx="32">
                  <c:v>0.10987</c:v>
                </c:pt>
                <c:pt idx="33">
                  <c:v>8.7595000000000006E-2</c:v>
                </c:pt>
                <c:pt idx="34">
                  <c:v>0.10063</c:v>
                </c:pt>
                <c:pt idx="35">
                  <c:v>0.121255</c:v>
                </c:pt>
                <c:pt idx="36">
                  <c:v>0.16069</c:v>
                </c:pt>
                <c:pt idx="37">
                  <c:v>0.13709499999999999</c:v>
                </c:pt>
                <c:pt idx="38">
                  <c:v>0.17488000000000001</c:v>
                </c:pt>
                <c:pt idx="39">
                  <c:v>0.15508</c:v>
                </c:pt>
                <c:pt idx="40">
                  <c:v>0.148315</c:v>
                </c:pt>
                <c:pt idx="41">
                  <c:v>0.11449000000000001</c:v>
                </c:pt>
                <c:pt idx="42">
                  <c:v>0.15524499999999999</c:v>
                </c:pt>
                <c:pt idx="43">
                  <c:v>0.14732500000000001</c:v>
                </c:pt>
                <c:pt idx="44">
                  <c:v>0.133465</c:v>
                </c:pt>
                <c:pt idx="45">
                  <c:v>0.12587500000000001</c:v>
                </c:pt>
                <c:pt idx="46">
                  <c:v>0.14319999999999999</c:v>
                </c:pt>
                <c:pt idx="47">
                  <c:v>9.4359999999999999E-2</c:v>
                </c:pt>
                <c:pt idx="48">
                  <c:v>8.6109999999999992E-2</c:v>
                </c:pt>
                <c:pt idx="49">
                  <c:v>0.10706499999999999</c:v>
                </c:pt>
                <c:pt idx="50">
                  <c:v>0.104755</c:v>
                </c:pt>
                <c:pt idx="51">
                  <c:v>9.2874999999999999E-2</c:v>
                </c:pt>
                <c:pt idx="52">
                  <c:v>0.11465500000000001</c:v>
                </c:pt>
                <c:pt idx="53">
                  <c:v>9.6010000000000012E-2</c:v>
                </c:pt>
                <c:pt idx="54">
                  <c:v>9.7494999999999998E-2</c:v>
                </c:pt>
                <c:pt idx="55">
                  <c:v>0.10261000000000001</c:v>
                </c:pt>
                <c:pt idx="56">
                  <c:v>5.4595000000000005E-2</c:v>
                </c:pt>
                <c:pt idx="57">
                  <c:v>0.10591</c:v>
                </c:pt>
                <c:pt idx="58">
                  <c:v>8.4955000000000003E-2</c:v>
                </c:pt>
                <c:pt idx="59">
                  <c:v>6.8950000000000011E-2</c:v>
                </c:pt>
                <c:pt idx="60">
                  <c:v>8.8419999999999999E-2</c:v>
                </c:pt>
                <c:pt idx="61">
                  <c:v>8.4625000000000006E-2</c:v>
                </c:pt>
                <c:pt idx="62">
                  <c:v>8.4129999999999996E-2</c:v>
                </c:pt>
                <c:pt idx="63">
                  <c:v>7.7365000000000003E-2</c:v>
                </c:pt>
                <c:pt idx="64">
                  <c:v>7.5880000000000003E-2</c:v>
                </c:pt>
                <c:pt idx="65">
                  <c:v>7.4889999999999998E-2</c:v>
                </c:pt>
                <c:pt idx="66">
                  <c:v>7.1095000000000005E-2</c:v>
                </c:pt>
                <c:pt idx="67">
                  <c:v>9.733E-2</c:v>
                </c:pt>
                <c:pt idx="68">
                  <c:v>9.7824999999999995E-2</c:v>
                </c:pt>
                <c:pt idx="69">
                  <c:v>8.2314999999999999E-2</c:v>
                </c:pt>
                <c:pt idx="70">
                  <c:v>0.10525000000000001</c:v>
                </c:pt>
                <c:pt idx="71">
                  <c:v>0.10492</c:v>
                </c:pt>
                <c:pt idx="72">
                  <c:v>0.12472</c:v>
                </c:pt>
                <c:pt idx="73">
                  <c:v>9.0730000000000005E-2</c:v>
                </c:pt>
                <c:pt idx="74">
                  <c:v>0.10327</c:v>
                </c:pt>
                <c:pt idx="75">
                  <c:v>0.12109</c:v>
                </c:pt>
                <c:pt idx="76">
                  <c:v>0.11432500000000001</c:v>
                </c:pt>
                <c:pt idx="77">
                  <c:v>0.10409500000000001</c:v>
                </c:pt>
                <c:pt idx="78">
                  <c:v>9.6835000000000004E-2</c:v>
                </c:pt>
                <c:pt idx="79">
                  <c:v>0.1003</c:v>
                </c:pt>
                <c:pt idx="80">
                  <c:v>9.9640000000000006E-2</c:v>
                </c:pt>
                <c:pt idx="81">
                  <c:v>8.9245000000000005E-2</c:v>
                </c:pt>
                <c:pt idx="82">
                  <c:v>0.11333500000000001</c:v>
                </c:pt>
                <c:pt idx="83">
                  <c:v>0.12637000000000001</c:v>
                </c:pt>
                <c:pt idx="84">
                  <c:v>0.15178</c:v>
                </c:pt>
                <c:pt idx="85">
                  <c:v>0.154255</c:v>
                </c:pt>
                <c:pt idx="86">
                  <c:v>0.10756</c:v>
                </c:pt>
                <c:pt idx="87">
                  <c:v>0.15260500000000002</c:v>
                </c:pt>
                <c:pt idx="88">
                  <c:v>0.12769</c:v>
                </c:pt>
                <c:pt idx="89">
                  <c:v>0.14996500000000001</c:v>
                </c:pt>
                <c:pt idx="90">
                  <c:v>0.14039499999999999</c:v>
                </c:pt>
                <c:pt idx="91">
                  <c:v>0.13511500000000001</c:v>
                </c:pt>
                <c:pt idx="92">
                  <c:v>0.13363</c:v>
                </c:pt>
                <c:pt idx="93">
                  <c:v>0.154915</c:v>
                </c:pt>
                <c:pt idx="94">
                  <c:v>0.15986500000000001</c:v>
                </c:pt>
                <c:pt idx="95">
                  <c:v>0.187915</c:v>
                </c:pt>
                <c:pt idx="96">
                  <c:v>0.16696</c:v>
                </c:pt>
                <c:pt idx="97">
                  <c:v>0.124225</c:v>
                </c:pt>
                <c:pt idx="98">
                  <c:v>0.16250500000000001</c:v>
                </c:pt>
                <c:pt idx="99">
                  <c:v>0.14402500000000001</c:v>
                </c:pt>
                <c:pt idx="100">
                  <c:v>0.14815</c:v>
                </c:pt>
                <c:pt idx="101">
                  <c:v>0.14386000000000002</c:v>
                </c:pt>
                <c:pt idx="102">
                  <c:v>0.160195</c:v>
                </c:pt>
                <c:pt idx="103">
                  <c:v>0.136105</c:v>
                </c:pt>
                <c:pt idx="104">
                  <c:v>0.16761999999999999</c:v>
                </c:pt>
                <c:pt idx="105">
                  <c:v>0.121255</c:v>
                </c:pt>
                <c:pt idx="106">
                  <c:v>0.11300500000000001</c:v>
                </c:pt>
                <c:pt idx="107">
                  <c:v>0.103765</c:v>
                </c:pt>
                <c:pt idx="108">
                  <c:v>8.116000000000001E-2</c:v>
                </c:pt>
                <c:pt idx="109">
                  <c:v>9.7824999999999995E-2</c:v>
                </c:pt>
                <c:pt idx="110">
                  <c:v>8.6109999999999992E-2</c:v>
                </c:pt>
                <c:pt idx="111">
                  <c:v>0.10822000000000001</c:v>
                </c:pt>
                <c:pt idx="112">
                  <c:v>0.106405</c:v>
                </c:pt>
                <c:pt idx="113">
                  <c:v>0.10492</c:v>
                </c:pt>
                <c:pt idx="114">
                  <c:v>0.11878</c:v>
                </c:pt>
                <c:pt idx="115">
                  <c:v>0.1135</c:v>
                </c:pt>
                <c:pt idx="116">
                  <c:v>0.133465</c:v>
                </c:pt>
                <c:pt idx="117">
                  <c:v>0.12406</c:v>
                </c:pt>
                <c:pt idx="118">
                  <c:v>0.11944</c:v>
                </c:pt>
                <c:pt idx="119">
                  <c:v>0.12934000000000001</c:v>
                </c:pt>
                <c:pt idx="120">
                  <c:v>0.11614000000000001</c:v>
                </c:pt>
                <c:pt idx="121">
                  <c:v>0.109045</c:v>
                </c:pt>
                <c:pt idx="122">
                  <c:v>0.16547500000000001</c:v>
                </c:pt>
                <c:pt idx="123">
                  <c:v>0.136765</c:v>
                </c:pt>
                <c:pt idx="124">
                  <c:v>0.14319999999999999</c:v>
                </c:pt>
                <c:pt idx="125">
                  <c:v>0.15178</c:v>
                </c:pt>
                <c:pt idx="126">
                  <c:v>0.12884500000000002</c:v>
                </c:pt>
                <c:pt idx="127">
                  <c:v>0.13231000000000001</c:v>
                </c:pt>
                <c:pt idx="128">
                  <c:v>0.12521499999999999</c:v>
                </c:pt>
                <c:pt idx="129">
                  <c:v>0.15029500000000001</c:v>
                </c:pt>
                <c:pt idx="130">
                  <c:v>0.18511</c:v>
                </c:pt>
                <c:pt idx="131">
                  <c:v>0.16234000000000001</c:v>
                </c:pt>
                <c:pt idx="132">
                  <c:v>0.14930500000000002</c:v>
                </c:pt>
                <c:pt idx="133">
                  <c:v>0.14138500000000001</c:v>
                </c:pt>
                <c:pt idx="134">
                  <c:v>0.17686000000000002</c:v>
                </c:pt>
                <c:pt idx="135">
                  <c:v>0.14056000000000002</c:v>
                </c:pt>
                <c:pt idx="136">
                  <c:v>0.15706000000000001</c:v>
                </c:pt>
                <c:pt idx="137">
                  <c:v>0.17884</c:v>
                </c:pt>
                <c:pt idx="138">
                  <c:v>0.154255</c:v>
                </c:pt>
                <c:pt idx="139">
                  <c:v>0.15673000000000001</c:v>
                </c:pt>
                <c:pt idx="140">
                  <c:v>0.13297</c:v>
                </c:pt>
                <c:pt idx="141">
                  <c:v>0.121585</c:v>
                </c:pt>
                <c:pt idx="142">
                  <c:v>0.11168500000000001</c:v>
                </c:pt>
                <c:pt idx="143">
                  <c:v>9.8650000000000002E-2</c:v>
                </c:pt>
                <c:pt idx="144">
                  <c:v>0.12851500000000002</c:v>
                </c:pt>
                <c:pt idx="145">
                  <c:v>0.11003500000000001</c:v>
                </c:pt>
                <c:pt idx="146">
                  <c:v>0.12934000000000001</c:v>
                </c:pt>
                <c:pt idx="147">
                  <c:v>0.10327</c:v>
                </c:pt>
                <c:pt idx="148">
                  <c:v>0.10162</c:v>
                </c:pt>
                <c:pt idx="149">
                  <c:v>0.101455</c:v>
                </c:pt>
                <c:pt idx="150">
                  <c:v>7.7365000000000003E-2</c:v>
                </c:pt>
                <c:pt idx="151">
                  <c:v>6.862E-2</c:v>
                </c:pt>
                <c:pt idx="152">
                  <c:v>7.8850000000000003E-2</c:v>
                </c:pt>
                <c:pt idx="153">
                  <c:v>0.10426000000000001</c:v>
                </c:pt>
                <c:pt idx="154">
                  <c:v>0.10574500000000001</c:v>
                </c:pt>
                <c:pt idx="155">
                  <c:v>9.6010000000000012E-2</c:v>
                </c:pt>
                <c:pt idx="156">
                  <c:v>9.4524999999999998E-2</c:v>
                </c:pt>
                <c:pt idx="157">
                  <c:v>0.10327</c:v>
                </c:pt>
                <c:pt idx="158">
                  <c:v>8.2975000000000007E-2</c:v>
                </c:pt>
                <c:pt idx="159">
                  <c:v>9.6505000000000007E-2</c:v>
                </c:pt>
                <c:pt idx="160">
                  <c:v>0.113995</c:v>
                </c:pt>
                <c:pt idx="161">
                  <c:v>0.12587500000000001</c:v>
                </c:pt>
                <c:pt idx="162">
                  <c:v>0.12851500000000002</c:v>
                </c:pt>
                <c:pt idx="163">
                  <c:v>0.1069</c:v>
                </c:pt>
                <c:pt idx="164">
                  <c:v>8.5120000000000001E-2</c:v>
                </c:pt>
                <c:pt idx="165">
                  <c:v>0.12406</c:v>
                </c:pt>
                <c:pt idx="166">
                  <c:v>0.11597500000000001</c:v>
                </c:pt>
                <c:pt idx="167">
                  <c:v>0.148975</c:v>
                </c:pt>
                <c:pt idx="168">
                  <c:v>0.13131999999999999</c:v>
                </c:pt>
                <c:pt idx="169">
                  <c:v>0.11894500000000001</c:v>
                </c:pt>
                <c:pt idx="170">
                  <c:v>0.124555</c:v>
                </c:pt>
                <c:pt idx="171">
                  <c:v>0.11630500000000001</c:v>
                </c:pt>
                <c:pt idx="172">
                  <c:v>0.12983500000000001</c:v>
                </c:pt>
                <c:pt idx="173">
                  <c:v>0.14138500000000001</c:v>
                </c:pt>
                <c:pt idx="174">
                  <c:v>0.14336500000000002</c:v>
                </c:pt>
                <c:pt idx="175">
                  <c:v>0.14056000000000002</c:v>
                </c:pt>
                <c:pt idx="176">
                  <c:v>0.14881</c:v>
                </c:pt>
                <c:pt idx="177">
                  <c:v>0.11927500000000001</c:v>
                </c:pt>
                <c:pt idx="178">
                  <c:v>0.15112</c:v>
                </c:pt>
                <c:pt idx="179">
                  <c:v>0.15013000000000001</c:v>
                </c:pt>
                <c:pt idx="180">
                  <c:v>0.15937000000000001</c:v>
                </c:pt>
                <c:pt idx="181">
                  <c:v>0.151945</c:v>
                </c:pt>
                <c:pt idx="182">
                  <c:v>0.136105</c:v>
                </c:pt>
                <c:pt idx="183">
                  <c:v>0.17092000000000002</c:v>
                </c:pt>
                <c:pt idx="184">
                  <c:v>0.151615</c:v>
                </c:pt>
                <c:pt idx="185">
                  <c:v>0.15706000000000001</c:v>
                </c:pt>
                <c:pt idx="186">
                  <c:v>0.13725999999999999</c:v>
                </c:pt>
                <c:pt idx="187">
                  <c:v>0.17702499999999999</c:v>
                </c:pt>
                <c:pt idx="188">
                  <c:v>0.18346000000000001</c:v>
                </c:pt>
                <c:pt idx="189">
                  <c:v>0.16366</c:v>
                </c:pt>
                <c:pt idx="190">
                  <c:v>0.16448499999999999</c:v>
                </c:pt>
                <c:pt idx="191">
                  <c:v>0.121255</c:v>
                </c:pt>
                <c:pt idx="192">
                  <c:v>0.12323500000000001</c:v>
                </c:pt>
                <c:pt idx="193">
                  <c:v>0.14798500000000001</c:v>
                </c:pt>
                <c:pt idx="194">
                  <c:v>0.14683000000000002</c:v>
                </c:pt>
                <c:pt idx="195">
                  <c:v>0.11647</c:v>
                </c:pt>
                <c:pt idx="196">
                  <c:v>0.130825</c:v>
                </c:pt>
                <c:pt idx="197">
                  <c:v>0.12604000000000001</c:v>
                </c:pt>
                <c:pt idx="198">
                  <c:v>0.14913999999999999</c:v>
                </c:pt>
                <c:pt idx="199">
                  <c:v>0.13775500000000002</c:v>
                </c:pt>
                <c:pt idx="200">
                  <c:v>0.16003000000000001</c:v>
                </c:pt>
                <c:pt idx="201">
                  <c:v>0.15062500000000001</c:v>
                </c:pt>
                <c:pt idx="202">
                  <c:v>0.13891000000000001</c:v>
                </c:pt>
                <c:pt idx="203">
                  <c:v>0.12439</c:v>
                </c:pt>
                <c:pt idx="204">
                  <c:v>0.122905</c:v>
                </c:pt>
                <c:pt idx="205">
                  <c:v>0.13874500000000001</c:v>
                </c:pt>
                <c:pt idx="206">
                  <c:v>0.12950500000000001</c:v>
                </c:pt>
                <c:pt idx="207">
                  <c:v>0.119605</c:v>
                </c:pt>
                <c:pt idx="208">
                  <c:v>0.13396</c:v>
                </c:pt>
                <c:pt idx="209">
                  <c:v>0.13280500000000001</c:v>
                </c:pt>
                <c:pt idx="210">
                  <c:v>0.157225</c:v>
                </c:pt>
                <c:pt idx="211">
                  <c:v>0.16333</c:v>
                </c:pt>
                <c:pt idx="212">
                  <c:v>0.16134999999999999</c:v>
                </c:pt>
                <c:pt idx="213">
                  <c:v>0.1663</c:v>
                </c:pt>
                <c:pt idx="214">
                  <c:v>0.15607000000000001</c:v>
                </c:pt>
                <c:pt idx="215">
                  <c:v>0.17982999999999999</c:v>
                </c:pt>
                <c:pt idx="216">
                  <c:v>0.22075</c:v>
                </c:pt>
                <c:pt idx="217">
                  <c:v>0.25144</c:v>
                </c:pt>
                <c:pt idx="218">
                  <c:v>0.226525</c:v>
                </c:pt>
                <c:pt idx="219">
                  <c:v>0.27140500000000001</c:v>
                </c:pt>
                <c:pt idx="220">
                  <c:v>0.24005500000000002</c:v>
                </c:pt>
                <c:pt idx="221">
                  <c:v>0.223555</c:v>
                </c:pt>
                <c:pt idx="222">
                  <c:v>0.229825</c:v>
                </c:pt>
                <c:pt idx="223">
                  <c:v>0.22438</c:v>
                </c:pt>
                <c:pt idx="224">
                  <c:v>0.21151</c:v>
                </c:pt>
                <c:pt idx="225">
                  <c:v>0.206065</c:v>
                </c:pt>
                <c:pt idx="226">
                  <c:v>0.16217500000000001</c:v>
                </c:pt>
                <c:pt idx="227">
                  <c:v>0.181315</c:v>
                </c:pt>
                <c:pt idx="228">
                  <c:v>0.16003000000000001</c:v>
                </c:pt>
                <c:pt idx="229">
                  <c:v>0.18230499999999999</c:v>
                </c:pt>
                <c:pt idx="230">
                  <c:v>0.127855</c:v>
                </c:pt>
                <c:pt idx="231">
                  <c:v>0.160195</c:v>
                </c:pt>
                <c:pt idx="232">
                  <c:v>0.14848</c:v>
                </c:pt>
                <c:pt idx="233">
                  <c:v>0.11630500000000001</c:v>
                </c:pt>
                <c:pt idx="234">
                  <c:v>0.14584</c:v>
                </c:pt>
                <c:pt idx="235">
                  <c:v>0.13709499999999999</c:v>
                </c:pt>
                <c:pt idx="236">
                  <c:v>0.15524499999999999</c:v>
                </c:pt>
                <c:pt idx="237">
                  <c:v>0.14287</c:v>
                </c:pt>
                <c:pt idx="238">
                  <c:v>0.1399</c:v>
                </c:pt>
                <c:pt idx="239">
                  <c:v>0.15095500000000001</c:v>
                </c:pt>
                <c:pt idx="240">
                  <c:v>0.12076000000000001</c:v>
                </c:pt>
                <c:pt idx="241">
                  <c:v>0.148975</c:v>
                </c:pt>
                <c:pt idx="242">
                  <c:v>0.15343000000000001</c:v>
                </c:pt>
                <c:pt idx="243">
                  <c:v>0.172735</c:v>
                </c:pt>
                <c:pt idx="244">
                  <c:v>0.160195</c:v>
                </c:pt>
                <c:pt idx="245">
                  <c:v>0.15062500000000001</c:v>
                </c:pt>
                <c:pt idx="246">
                  <c:v>0.139735</c:v>
                </c:pt>
                <c:pt idx="247">
                  <c:v>0.13181500000000002</c:v>
                </c:pt>
                <c:pt idx="248">
                  <c:v>0.15029500000000001</c:v>
                </c:pt>
                <c:pt idx="249">
                  <c:v>0.148315</c:v>
                </c:pt>
                <c:pt idx="250">
                  <c:v>0.13428999999999999</c:v>
                </c:pt>
                <c:pt idx="251">
                  <c:v>0.13198000000000001</c:v>
                </c:pt>
                <c:pt idx="252">
                  <c:v>0.14683000000000002</c:v>
                </c:pt>
                <c:pt idx="253">
                  <c:v>0.15079000000000001</c:v>
                </c:pt>
                <c:pt idx="254">
                  <c:v>0.15970000000000001</c:v>
                </c:pt>
                <c:pt idx="255">
                  <c:v>0.18923500000000001</c:v>
                </c:pt>
                <c:pt idx="256">
                  <c:v>0.18016000000000001</c:v>
                </c:pt>
                <c:pt idx="257">
                  <c:v>0.14980000000000002</c:v>
                </c:pt>
                <c:pt idx="258">
                  <c:v>0.15986500000000001</c:v>
                </c:pt>
                <c:pt idx="259">
                  <c:v>0.20194000000000001</c:v>
                </c:pt>
                <c:pt idx="260">
                  <c:v>0.16448499999999999</c:v>
                </c:pt>
                <c:pt idx="261">
                  <c:v>0.184285</c:v>
                </c:pt>
                <c:pt idx="262">
                  <c:v>0.18412000000000001</c:v>
                </c:pt>
                <c:pt idx="263">
                  <c:v>0.17735500000000001</c:v>
                </c:pt>
                <c:pt idx="264">
                  <c:v>0.18940000000000001</c:v>
                </c:pt>
                <c:pt idx="265">
                  <c:v>0.20458000000000001</c:v>
                </c:pt>
                <c:pt idx="266">
                  <c:v>0.18610000000000002</c:v>
                </c:pt>
                <c:pt idx="267">
                  <c:v>0.19137999999999999</c:v>
                </c:pt>
                <c:pt idx="268">
                  <c:v>0.18362500000000001</c:v>
                </c:pt>
                <c:pt idx="269">
                  <c:v>0.19583500000000001</c:v>
                </c:pt>
                <c:pt idx="270">
                  <c:v>0.19137999999999999</c:v>
                </c:pt>
                <c:pt idx="271">
                  <c:v>0.178675</c:v>
                </c:pt>
                <c:pt idx="272">
                  <c:v>0.17702499999999999</c:v>
                </c:pt>
                <c:pt idx="273">
                  <c:v>0.14881</c:v>
                </c:pt>
                <c:pt idx="274">
                  <c:v>0.17355999999999999</c:v>
                </c:pt>
                <c:pt idx="275">
                  <c:v>0.163495</c:v>
                </c:pt>
                <c:pt idx="276">
                  <c:v>0.202435</c:v>
                </c:pt>
                <c:pt idx="277">
                  <c:v>0.181975</c:v>
                </c:pt>
                <c:pt idx="278">
                  <c:v>0.16745500000000002</c:v>
                </c:pt>
                <c:pt idx="279">
                  <c:v>0.17768500000000001</c:v>
                </c:pt>
                <c:pt idx="280">
                  <c:v>0.18626500000000001</c:v>
                </c:pt>
                <c:pt idx="281">
                  <c:v>0.15260500000000002</c:v>
                </c:pt>
                <c:pt idx="282">
                  <c:v>0.17554</c:v>
                </c:pt>
                <c:pt idx="283">
                  <c:v>0.17471500000000001</c:v>
                </c:pt>
                <c:pt idx="284">
                  <c:v>0.18247000000000002</c:v>
                </c:pt>
                <c:pt idx="285">
                  <c:v>0.20078499999999999</c:v>
                </c:pt>
                <c:pt idx="286">
                  <c:v>0.18808</c:v>
                </c:pt>
                <c:pt idx="287">
                  <c:v>0.20293</c:v>
                </c:pt>
                <c:pt idx="288">
                  <c:v>0.18115000000000001</c:v>
                </c:pt>
                <c:pt idx="289">
                  <c:v>0.18247000000000002</c:v>
                </c:pt>
                <c:pt idx="290">
                  <c:v>0.20128000000000001</c:v>
                </c:pt>
                <c:pt idx="291">
                  <c:v>0.17323</c:v>
                </c:pt>
                <c:pt idx="292">
                  <c:v>0.15409</c:v>
                </c:pt>
                <c:pt idx="293">
                  <c:v>0.14485000000000001</c:v>
                </c:pt>
                <c:pt idx="294">
                  <c:v>0.12851500000000002</c:v>
                </c:pt>
                <c:pt idx="295">
                  <c:v>0.14221</c:v>
                </c:pt>
                <c:pt idx="296">
                  <c:v>0.16267000000000001</c:v>
                </c:pt>
                <c:pt idx="297">
                  <c:v>0.17488000000000001</c:v>
                </c:pt>
                <c:pt idx="298">
                  <c:v>0.164155</c:v>
                </c:pt>
                <c:pt idx="299">
                  <c:v>0.14913999999999999</c:v>
                </c:pt>
                <c:pt idx="300">
                  <c:v>0.20062000000000002</c:v>
                </c:pt>
                <c:pt idx="301">
                  <c:v>0.18560500000000002</c:v>
                </c:pt>
                <c:pt idx="302">
                  <c:v>0.181645</c:v>
                </c:pt>
                <c:pt idx="303">
                  <c:v>0.20804500000000001</c:v>
                </c:pt>
                <c:pt idx="304">
                  <c:v>0.176035</c:v>
                </c:pt>
                <c:pt idx="305">
                  <c:v>0.17158000000000001</c:v>
                </c:pt>
                <c:pt idx="306">
                  <c:v>0.18890499999999999</c:v>
                </c:pt>
                <c:pt idx="307">
                  <c:v>0.1729</c:v>
                </c:pt>
                <c:pt idx="308">
                  <c:v>0.19616500000000001</c:v>
                </c:pt>
                <c:pt idx="309">
                  <c:v>0.193525</c:v>
                </c:pt>
                <c:pt idx="310">
                  <c:v>0.18313000000000001</c:v>
                </c:pt>
                <c:pt idx="311">
                  <c:v>0.15574000000000002</c:v>
                </c:pt>
                <c:pt idx="312">
                  <c:v>0.16828000000000001</c:v>
                </c:pt>
                <c:pt idx="313">
                  <c:v>0.17075499999999999</c:v>
                </c:pt>
                <c:pt idx="314">
                  <c:v>0.17207500000000001</c:v>
                </c:pt>
                <c:pt idx="315">
                  <c:v>0.16861000000000001</c:v>
                </c:pt>
                <c:pt idx="316">
                  <c:v>0.14138500000000001</c:v>
                </c:pt>
                <c:pt idx="317">
                  <c:v>0.15706000000000001</c:v>
                </c:pt>
                <c:pt idx="318">
                  <c:v>0.16761999999999999</c:v>
                </c:pt>
                <c:pt idx="319">
                  <c:v>0.16811500000000001</c:v>
                </c:pt>
                <c:pt idx="320">
                  <c:v>0.18230499999999999</c:v>
                </c:pt>
                <c:pt idx="321">
                  <c:v>0.18214000000000002</c:v>
                </c:pt>
                <c:pt idx="322">
                  <c:v>0.16201000000000002</c:v>
                </c:pt>
                <c:pt idx="323">
                  <c:v>0.17719000000000001</c:v>
                </c:pt>
                <c:pt idx="324">
                  <c:v>0.21976000000000001</c:v>
                </c:pt>
                <c:pt idx="325">
                  <c:v>0.18478</c:v>
                </c:pt>
                <c:pt idx="326">
                  <c:v>0.187255</c:v>
                </c:pt>
                <c:pt idx="327">
                  <c:v>0.17752000000000001</c:v>
                </c:pt>
                <c:pt idx="328">
                  <c:v>0.15887499999999999</c:v>
                </c:pt>
                <c:pt idx="329">
                  <c:v>0.16069</c:v>
                </c:pt>
                <c:pt idx="330">
                  <c:v>0.17125000000000001</c:v>
                </c:pt>
                <c:pt idx="331">
                  <c:v>0.17999500000000002</c:v>
                </c:pt>
                <c:pt idx="332">
                  <c:v>0.16894000000000001</c:v>
                </c:pt>
                <c:pt idx="333">
                  <c:v>0.16333</c:v>
                </c:pt>
                <c:pt idx="334">
                  <c:v>0.14881</c:v>
                </c:pt>
                <c:pt idx="335">
                  <c:v>0.13825000000000001</c:v>
                </c:pt>
                <c:pt idx="336">
                  <c:v>0.11003500000000001</c:v>
                </c:pt>
                <c:pt idx="337">
                  <c:v>0.117955</c:v>
                </c:pt>
                <c:pt idx="338">
                  <c:v>0.13445499999999999</c:v>
                </c:pt>
                <c:pt idx="339">
                  <c:v>0.13297</c:v>
                </c:pt>
                <c:pt idx="340">
                  <c:v>0.107725</c:v>
                </c:pt>
                <c:pt idx="341">
                  <c:v>0.124225</c:v>
                </c:pt>
                <c:pt idx="342">
                  <c:v>0.142045</c:v>
                </c:pt>
                <c:pt idx="343">
                  <c:v>0.13957</c:v>
                </c:pt>
                <c:pt idx="344">
                  <c:v>0.15871000000000002</c:v>
                </c:pt>
                <c:pt idx="345">
                  <c:v>0.15821499999999999</c:v>
                </c:pt>
                <c:pt idx="346">
                  <c:v>0.16448499999999999</c:v>
                </c:pt>
                <c:pt idx="347">
                  <c:v>0.15326500000000001</c:v>
                </c:pt>
                <c:pt idx="348">
                  <c:v>0.170095</c:v>
                </c:pt>
                <c:pt idx="349">
                  <c:v>0.160195</c:v>
                </c:pt>
                <c:pt idx="350">
                  <c:v>0.15359500000000001</c:v>
                </c:pt>
                <c:pt idx="351">
                  <c:v>0.15673000000000001</c:v>
                </c:pt>
                <c:pt idx="352">
                  <c:v>0.13825000000000001</c:v>
                </c:pt>
                <c:pt idx="353">
                  <c:v>0.13214500000000001</c:v>
                </c:pt>
                <c:pt idx="354">
                  <c:v>0.18346000000000001</c:v>
                </c:pt>
                <c:pt idx="355">
                  <c:v>0.16877500000000001</c:v>
                </c:pt>
                <c:pt idx="356">
                  <c:v>0.20623000000000002</c:v>
                </c:pt>
                <c:pt idx="357">
                  <c:v>0.17801500000000001</c:v>
                </c:pt>
                <c:pt idx="358">
                  <c:v>0.18296500000000002</c:v>
                </c:pt>
                <c:pt idx="359">
                  <c:v>0.16250500000000001</c:v>
                </c:pt>
                <c:pt idx="360">
                  <c:v>0.22702</c:v>
                </c:pt>
                <c:pt idx="361">
                  <c:v>0.21481</c:v>
                </c:pt>
                <c:pt idx="362">
                  <c:v>0.22702</c:v>
                </c:pt>
                <c:pt idx="363">
                  <c:v>0.21184000000000003</c:v>
                </c:pt>
                <c:pt idx="364">
                  <c:v>0.21662500000000001</c:v>
                </c:pt>
                <c:pt idx="365">
                  <c:v>0.21068500000000001</c:v>
                </c:pt>
                <c:pt idx="366">
                  <c:v>0.22207000000000002</c:v>
                </c:pt>
                <c:pt idx="367">
                  <c:v>0.22009000000000001</c:v>
                </c:pt>
                <c:pt idx="368">
                  <c:v>0.21266499999999999</c:v>
                </c:pt>
                <c:pt idx="369">
                  <c:v>0.17851</c:v>
                </c:pt>
                <c:pt idx="370">
                  <c:v>0.18082000000000001</c:v>
                </c:pt>
                <c:pt idx="371">
                  <c:v>0.16498000000000002</c:v>
                </c:pt>
                <c:pt idx="372">
                  <c:v>0.142375</c:v>
                </c:pt>
                <c:pt idx="373">
                  <c:v>0.136765</c:v>
                </c:pt>
                <c:pt idx="374">
                  <c:v>0.12356500000000001</c:v>
                </c:pt>
                <c:pt idx="375">
                  <c:v>0.14584</c:v>
                </c:pt>
                <c:pt idx="376">
                  <c:v>0.14946999999999999</c:v>
                </c:pt>
                <c:pt idx="377">
                  <c:v>0.17801500000000001</c:v>
                </c:pt>
                <c:pt idx="378">
                  <c:v>0.18296500000000002</c:v>
                </c:pt>
                <c:pt idx="379">
                  <c:v>0.176035</c:v>
                </c:pt>
                <c:pt idx="380">
                  <c:v>0.176035</c:v>
                </c:pt>
                <c:pt idx="381">
                  <c:v>0.14319999999999999</c:v>
                </c:pt>
                <c:pt idx="382">
                  <c:v>0.13396</c:v>
                </c:pt>
                <c:pt idx="383">
                  <c:v>0.14749000000000001</c:v>
                </c:pt>
                <c:pt idx="384">
                  <c:v>0.11845</c:v>
                </c:pt>
                <c:pt idx="385">
                  <c:v>0.108055</c:v>
                </c:pt>
                <c:pt idx="386">
                  <c:v>0.14022999999999999</c:v>
                </c:pt>
                <c:pt idx="387">
                  <c:v>0.18329500000000001</c:v>
                </c:pt>
                <c:pt idx="388">
                  <c:v>0.16728999999999999</c:v>
                </c:pt>
                <c:pt idx="389">
                  <c:v>0.18494500000000003</c:v>
                </c:pt>
                <c:pt idx="390">
                  <c:v>0.17191000000000001</c:v>
                </c:pt>
                <c:pt idx="391">
                  <c:v>0.17092000000000002</c:v>
                </c:pt>
                <c:pt idx="392">
                  <c:v>0.19220500000000001</c:v>
                </c:pt>
                <c:pt idx="393">
                  <c:v>0.17785000000000001</c:v>
                </c:pt>
                <c:pt idx="394">
                  <c:v>0.16151500000000002</c:v>
                </c:pt>
                <c:pt idx="395">
                  <c:v>0.145675</c:v>
                </c:pt>
                <c:pt idx="396">
                  <c:v>0.20177500000000001</c:v>
                </c:pt>
                <c:pt idx="397">
                  <c:v>0.16069</c:v>
                </c:pt>
                <c:pt idx="398">
                  <c:v>0.16234000000000001</c:v>
                </c:pt>
                <c:pt idx="399">
                  <c:v>0.16498000000000002</c:v>
                </c:pt>
                <c:pt idx="400">
                  <c:v>0.15244000000000002</c:v>
                </c:pt>
                <c:pt idx="401">
                  <c:v>0.17785000000000001</c:v>
                </c:pt>
                <c:pt idx="402">
                  <c:v>0.166135</c:v>
                </c:pt>
                <c:pt idx="403">
                  <c:v>0.15656500000000001</c:v>
                </c:pt>
                <c:pt idx="404">
                  <c:v>0.17174500000000001</c:v>
                </c:pt>
                <c:pt idx="405">
                  <c:v>0.163825</c:v>
                </c:pt>
                <c:pt idx="406">
                  <c:v>0.15145</c:v>
                </c:pt>
                <c:pt idx="407">
                  <c:v>0.15557500000000002</c:v>
                </c:pt>
                <c:pt idx="408">
                  <c:v>0.17257</c:v>
                </c:pt>
                <c:pt idx="409">
                  <c:v>0.15590500000000002</c:v>
                </c:pt>
                <c:pt idx="410">
                  <c:v>0.16448499999999999</c:v>
                </c:pt>
                <c:pt idx="411">
                  <c:v>0.17075499999999999</c:v>
                </c:pt>
                <c:pt idx="412">
                  <c:v>0.17702499999999999</c:v>
                </c:pt>
                <c:pt idx="413">
                  <c:v>0.18692500000000001</c:v>
                </c:pt>
                <c:pt idx="414">
                  <c:v>0.187585</c:v>
                </c:pt>
                <c:pt idx="415">
                  <c:v>0.16134999999999999</c:v>
                </c:pt>
                <c:pt idx="416">
                  <c:v>0.16399</c:v>
                </c:pt>
                <c:pt idx="417">
                  <c:v>0.17455000000000001</c:v>
                </c:pt>
                <c:pt idx="418">
                  <c:v>0.170095</c:v>
                </c:pt>
                <c:pt idx="419">
                  <c:v>0.17702499999999999</c:v>
                </c:pt>
                <c:pt idx="420">
                  <c:v>0.190555</c:v>
                </c:pt>
                <c:pt idx="421">
                  <c:v>0.18362500000000001</c:v>
                </c:pt>
                <c:pt idx="422">
                  <c:v>0.17158000000000001</c:v>
                </c:pt>
                <c:pt idx="423">
                  <c:v>0.15887499999999999</c:v>
                </c:pt>
                <c:pt idx="424">
                  <c:v>0.18115000000000001</c:v>
                </c:pt>
                <c:pt idx="425">
                  <c:v>0.19468000000000002</c:v>
                </c:pt>
                <c:pt idx="426">
                  <c:v>0.17752000000000001</c:v>
                </c:pt>
                <c:pt idx="427">
                  <c:v>0.19435000000000002</c:v>
                </c:pt>
                <c:pt idx="428">
                  <c:v>0.19154500000000002</c:v>
                </c:pt>
                <c:pt idx="429">
                  <c:v>0.2026</c:v>
                </c:pt>
              </c:numCache>
            </c:numRef>
          </c:yVal>
        </c:ser>
        <c:axId val="109587072"/>
        <c:axId val="109591552"/>
      </c:scatterChart>
      <c:scatterChart>
        <c:scatterStyle val="lineMarker"/>
        <c:ser>
          <c:idx val="2"/>
          <c:order val="1"/>
          <c:tx>
            <c:strRef>
              <c:f>RSS!$AA$17</c:f>
              <c:strCache>
                <c:ptCount val="1"/>
                <c:pt idx="0">
                  <c:v>dCO2/dt(obs)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B050"/>
                </a:solidFill>
              </a:ln>
            </c:spPr>
            <c:trendlineType val="linear"/>
          </c:trendline>
          <c:xVal>
            <c:numRef>
              <c:f>RSS!$Z$23:$Z$423</c:f>
              <c:numCache>
                <c:formatCode>0.00</c:formatCode>
                <c:ptCount val="401"/>
                <c:pt idx="0">
                  <c:v>1980.04</c:v>
                </c:pt>
                <c:pt idx="1">
                  <c:v>1980.12</c:v>
                </c:pt>
                <c:pt idx="2">
                  <c:v>1980.21</c:v>
                </c:pt>
                <c:pt idx="3">
                  <c:v>1980.29</c:v>
                </c:pt>
                <c:pt idx="4">
                  <c:v>1980.37</c:v>
                </c:pt>
                <c:pt idx="5">
                  <c:v>1980.46</c:v>
                </c:pt>
                <c:pt idx="6">
                  <c:v>1980.54</c:v>
                </c:pt>
                <c:pt idx="7">
                  <c:v>1980.62</c:v>
                </c:pt>
                <c:pt idx="8">
                  <c:v>1980.71</c:v>
                </c:pt>
                <c:pt idx="9">
                  <c:v>1980.79</c:v>
                </c:pt>
                <c:pt idx="10">
                  <c:v>1980.87</c:v>
                </c:pt>
                <c:pt idx="11">
                  <c:v>1980.96</c:v>
                </c:pt>
                <c:pt idx="12">
                  <c:v>1981.04</c:v>
                </c:pt>
                <c:pt idx="13">
                  <c:v>1981.12</c:v>
                </c:pt>
                <c:pt idx="14">
                  <c:v>1981.21</c:v>
                </c:pt>
                <c:pt idx="15">
                  <c:v>1981.29</c:v>
                </c:pt>
                <c:pt idx="16">
                  <c:v>1981.37</c:v>
                </c:pt>
                <c:pt idx="17">
                  <c:v>1981.46</c:v>
                </c:pt>
                <c:pt idx="18">
                  <c:v>1981.54</c:v>
                </c:pt>
                <c:pt idx="19">
                  <c:v>1981.62</c:v>
                </c:pt>
                <c:pt idx="20">
                  <c:v>1981.71</c:v>
                </c:pt>
                <c:pt idx="21">
                  <c:v>1981.79</c:v>
                </c:pt>
                <c:pt idx="22">
                  <c:v>1981.87</c:v>
                </c:pt>
                <c:pt idx="23">
                  <c:v>1981.96</c:v>
                </c:pt>
                <c:pt idx="24">
                  <c:v>1982.04</c:v>
                </c:pt>
                <c:pt idx="25">
                  <c:v>1982.12</c:v>
                </c:pt>
                <c:pt idx="26">
                  <c:v>1982.21</c:v>
                </c:pt>
                <c:pt idx="27">
                  <c:v>1982.29</c:v>
                </c:pt>
                <c:pt idx="28">
                  <c:v>1982.37</c:v>
                </c:pt>
                <c:pt idx="29">
                  <c:v>1982.46</c:v>
                </c:pt>
                <c:pt idx="30">
                  <c:v>1982.54</c:v>
                </c:pt>
                <c:pt idx="31">
                  <c:v>1982.62</c:v>
                </c:pt>
                <c:pt idx="32">
                  <c:v>1982.71</c:v>
                </c:pt>
                <c:pt idx="33">
                  <c:v>1982.79</c:v>
                </c:pt>
                <c:pt idx="34">
                  <c:v>1982.87</c:v>
                </c:pt>
                <c:pt idx="35">
                  <c:v>1982.96</c:v>
                </c:pt>
                <c:pt idx="36">
                  <c:v>1983.04</c:v>
                </c:pt>
                <c:pt idx="37">
                  <c:v>1983.12</c:v>
                </c:pt>
                <c:pt idx="38">
                  <c:v>1983.21</c:v>
                </c:pt>
                <c:pt idx="39">
                  <c:v>1983.29</c:v>
                </c:pt>
                <c:pt idx="40">
                  <c:v>1983.37</c:v>
                </c:pt>
                <c:pt idx="41">
                  <c:v>1983.46</c:v>
                </c:pt>
                <c:pt idx="42">
                  <c:v>1983.54</c:v>
                </c:pt>
                <c:pt idx="43">
                  <c:v>1983.62</c:v>
                </c:pt>
                <c:pt idx="44">
                  <c:v>1983.71</c:v>
                </c:pt>
                <c:pt idx="45">
                  <c:v>1983.79</c:v>
                </c:pt>
                <c:pt idx="46">
                  <c:v>1983.87</c:v>
                </c:pt>
                <c:pt idx="47">
                  <c:v>1983.96</c:v>
                </c:pt>
                <c:pt idx="48">
                  <c:v>1984.04</c:v>
                </c:pt>
                <c:pt idx="49">
                  <c:v>1984.12</c:v>
                </c:pt>
                <c:pt idx="50">
                  <c:v>1984.21</c:v>
                </c:pt>
                <c:pt idx="51">
                  <c:v>1984.29</c:v>
                </c:pt>
                <c:pt idx="52">
                  <c:v>1984.37</c:v>
                </c:pt>
                <c:pt idx="53">
                  <c:v>1984.46</c:v>
                </c:pt>
                <c:pt idx="54">
                  <c:v>1984.54</c:v>
                </c:pt>
                <c:pt idx="55">
                  <c:v>1984.62</c:v>
                </c:pt>
                <c:pt idx="56">
                  <c:v>1984.71</c:v>
                </c:pt>
                <c:pt idx="57">
                  <c:v>1984.79</c:v>
                </c:pt>
                <c:pt idx="58">
                  <c:v>1984.87</c:v>
                </c:pt>
                <c:pt idx="59">
                  <c:v>1984.96</c:v>
                </c:pt>
                <c:pt idx="60">
                  <c:v>1985.04</c:v>
                </c:pt>
                <c:pt idx="61">
                  <c:v>1985.12</c:v>
                </c:pt>
                <c:pt idx="62">
                  <c:v>1985.21</c:v>
                </c:pt>
                <c:pt idx="63">
                  <c:v>1985.29</c:v>
                </c:pt>
                <c:pt idx="64">
                  <c:v>1985.37</c:v>
                </c:pt>
                <c:pt idx="65">
                  <c:v>1985.46</c:v>
                </c:pt>
                <c:pt idx="66">
                  <c:v>1985.54</c:v>
                </c:pt>
                <c:pt idx="67">
                  <c:v>1985.62</c:v>
                </c:pt>
                <c:pt idx="68">
                  <c:v>1985.71</c:v>
                </c:pt>
                <c:pt idx="69">
                  <c:v>1985.79</c:v>
                </c:pt>
                <c:pt idx="70">
                  <c:v>1985.87</c:v>
                </c:pt>
                <c:pt idx="71">
                  <c:v>1985.96</c:v>
                </c:pt>
                <c:pt idx="72">
                  <c:v>1986.04</c:v>
                </c:pt>
                <c:pt idx="73">
                  <c:v>1986.12</c:v>
                </c:pt>
                <c:pt idx="74">
                  <c:v>1986.21</c:v>
                </c:pt>
                <c:pt idx="75">
                  <c:v>1986.29</c:v>
                </c:pt>
                <c:pt idx="76">
                  <c:v>1986.37</c:v>
                </c:pt>
                <c:pt idx="77">
                  <c:v>1986.46</c:v>
                </c:pt>
                <c:pt idx="78">
                  <c:v>1986.54</c:v>
                </c:pt>
                <c:pt idx="79">
                  <c:v>1986.62</c:v>
                </c:pt>
                <c:pt idx="80">
                  <c:v>1986.71</c:v>
                </c:pt>
                <c:pt idx="81">
                  <c:v>1986.79</c:v>
                </c:pt>
                <c:pt idx="82">
                  <c:v>1986.87</c:v>
                </c:pt>
                <c:pt idx="83">
                  <c:v>1986.96</c:v>
                </c:pt>
                <c:pt idx="84">
                  <c:v>1987.04</c:v>
                </c:pt>
                <c:pt idx="85">
                  <c:v>1987.12</c:v>
                </c:pt>
                <c:pt idx="86">
                  <c:v>1987.21</c:v>
                </c:pt>
                <c:pt idx="87">
                  <c:v>1987.29</c:v>
                </c:pt>
                <c:pt idx="88">
                  <c:v>1987.37</c:v>
                </c:pt>
                <c:pt idx="89">
                  <c:v>1987.46</c:v>
                </c:pt>
                <c:pt idx="90">
                  <c:v>1987.54</c:v>
                </c:pt>
                <c:pt idx="91">
                  <c:v>1987.62</c:v>
                </c:pt>
                <c:pt idx="92">
                  <c:v>1987.71</c:v>
                </c:pt>
                <c:pt idx="93">
                  <c:v>1987.79</c:v>
                </c:pt>
                <c:pt idx="94">
                  <c:v>1987.87</c:v>
                </c:pt>
                <c:pt idx="95">
                  <c:v>1987.96</c:v>
                </c:pt>
                <c:pt idx="96">
                  <c:v>1988.04</c:v>
                </c:pt>
                <c:pt idx="97">
                  <c:v>1988.12</c:v>
                </c:pt>
                <c:pt idx="98">
                  <c:v>1988.21</c:v>
                </c:pt>
                <c:pt idx="99">
                  <c:v>1988.29</c:v>
                </c:pt>
                <c:pt idx="100">
                  <c:v>1988.37</c:v>
                </c:pt>
                <c:pt idx="101">
                  <c:v>1988.46</c:v>
                </c:pt>
                <c:pt idx="102">
                  <c:v>1988.54</c:v>
                </c:pt>
                <c:pt idx="103">
                  <c:v>1988.62</c:v>
                </c:pt>
                <c:pt idx="104">
                  <c:v>1988.71</c:v>
                </c:pt>
                <c:pt idx="105">
                  <c:v>1988.79</c:v>
                </c:pt>
                <c:pt idx="106">
                  <c:v>1988.87</c:v>
                </c:pt>
                <c:pt idx="107">
                  <c:v>1988.96</c:v>
                </c:pt>
                <c:pt idx="108">
                  <c:v>1989.04</c:v>
                </c:pt>
                <c:pt idx="109">
                  <c:v>1989.12</c:v>
                </c:pt>
                <c:pt idx="110">
                  <c:v>1989.21</c:v>
                </c:pt>
                <c:pt idx="111">
                  <c:v>1989.29</c:v>
                </c:pt>
                <c:pt idx="112">
                  <c:v>1989.37</c:v>
                </c:pt>
                <c:pt idx="113">
                  <c:v>1989.46</c:v>
                </c:pt>
                <c:pt idx="114">
                  <c:v>1989.54</c:v>
                </c:pt>
                <c:pt idx="115">
                  <c:v>1989.62</c:v>
                </c:pt>
                <c:pt idx="116">
                  <c:v>1989.71</c:v>
                </c:pt>
                <c:pt idx="117">
                  <c:v>1989.79</c:v>
                </c:pt>
                <c:pt idx="118">
                  <c:v>1989.87</c:v>
                </c:pt>
                <c:pt idx="119">
                  <c:v>1989.96</c:v>
                </c:pt>
                <c:pt idx="120">
                  <c:v>1990.04</c:v>
                </c:pt>
                <c:pt idx="121">
                  <c:v>1990.12</c:v>
                </c:pt>
                <c:pt idx="122">
                  <c:v>1990.21</c:v>
                </c:pt>
                <c:pt idx="123">
                  <c:v>1990.29</c:v>
                </c:pt>
                <c:pt idx="124">
                  <c:v>1990.37</c:v>
                </c:pt>
                <c:pt idx="125">
                  <c:v>1990.46</c:v>
                </c:pt>
                <c:pt idx="126">
                  <c:v>1990.54</c:v>
                </c:pt>
                <c:pt idx="127">
                  <c:v>1990.62</c:v>
                </c:pt>
                <c:pt idx="128">
                  <c:v>1990.71</c:v>
                </c:pt>
                <c:pt idx="129">
                  <c:v>1990.79</c:v>
                </c:pt>
                <c:pt idx="130">
                  <c:v>1990.87</c:v>
                </c:pt>
                <c:pt idx="131">
                  <c:v>1990.96</c:v>
                </c:pt>
                <c:pt idx="132">
                  <c:v>1991.04</c:v>
                </c:pt>
                <c:pt idx="133">
                  <c:v>1991.12</c:v>
                </c:pt>
                <c:pt idx="134">
                  <c:v>1991.21</c:v>
                </c:pt>
                <c:pt idx="135">
                  <c:v>1991.29</c:v>
                </c:pt>
                <c:pt idx="136">
                  <c:v>1991.37</c:v>
                </c:pt>
                <c:pt idx="137">
                  <c:v>1991.46</c:v>
                </c:pt>
                <c:pt idx="138">
                  <c:v>1991.54</c:v>
                </c:pt>
                <c:pt idx="139">
                  <c:v>1991.62</c:v>
                </c:pt>
                <c:pt idx="140">
                  <c:v>1991.71</c:v>
                </c:pt>
                <c:pt idx="141">
                  <c:v>1991.79</c:v>
                </c:pt>
                <c:pt idx="142">
                  <c:v>1991.87</c:v>
                </c:pt>
                <c:pt idx="143">
                  <c:v>1991.96</c:v>
                </c:pt>
                <c:pt idx="144">
                  <c:v>1992.04</c:v>
                </c:pt>
                <c:pt idx="145">
                  <c:v>1992.12</c:v>
                </c:pt>
                <c:pt idx="146">
                  <c:v>1992.21</c:v>
                </c:pt>
                <c:pt idx="147">
                  <c:v>1992.29</c:v>
                </c:pt>
                <c:pt idx="148">
                  <c:v>1992.37</c:v>
                </c:pt>
                <c:pt idx="149">
                  <c:v>1992.46</c:v>
                </c:pt>
                <c:pt idx="150">
                  <c:v>1992.54</c:v>
                </c:pt>
                <c:pt idx="151">
                  <c:v>1992.62</c:v>
                </c:pt>
                <c:pt idx="152">
                  <c:v>1992.71</c:v>
                </c:pt>
                <c:pt idx="153">
                  <c:v>1992.79</c:v>
                </c:pt>
                <c:pt idx="154">
                  <c:v>1992.87</c:v>
                </c:pt>
                <c:pt idx="155">
                  <c:v>1992.96</c:v>
                </c:pt>
                <c:pt idx="156">
                  <c:v>1993.04</c:v>
                </c:pt>
                <c:pt idx="157">
                  <c:v>1993.12</c:v>
                </c:pt>
                <c:pt idx="158">
                  <c:v>1993.21</c:v>
                </c:pt>
                <c:pt idx="159">
                  <c:v>1993.29</c:v>
                </c:pt>
                <c:pt idx="160">
                  <c:v>1993.37</c:v>
                </c:pt>
                <c:pt idx="161">
                  <c:v>1993.46</c:v>
                </c:pt>
                <c:pt idx="162">
                  <c:v>1993.54</c:v>
                </c:pt>
                <c:pt idx="163">
                  <c:v>1993.62</c:v>
                </c:pt>
                <c:pt idx="164">
                  <c:v>1993.71</c:v>
                </c:pt>
                <c:pt idx="165">
                  <c:v>1993.79</c:v>
                </c:pt>
                <c:pt idx="166">
                  <c:v>1993.87</c:v>
                </c:pt>
                <c:pt idx="167">
                  <c:v>1993.96</c:v>
                </c:pt>
                <c:pt idx="168">
                  <c:v>1994.04</c:v>
                </c:pt>
                <c:pt idx="169">
                  <c:v>1994.12</c:v>
                </c:pt>
                <c:pt idx="170">
                  <c:v>1994.21</c:v>
                </c:pt>
                <c:pt idx="171">
                  <c:v>1994.29</c:v>
                </c:pt>
                <c:pt idx="172">
                  <c:v>1994.37</c:v>
                </c:pt>
                <c:pt idx="173">
                  <c:v>1994.46</c:v>
                </c:pt>
                <c:pt idx="174">
                  <c:v>1994.54</c:v>
                </c:pt>
                <c:pt idx="175">
                  <c:v>1994.62</c:v>
                </c:pt>
                <c:pt idx="176">
                  <c:v>1994.71</c:v>
                </c:pt>
                <c:pt idx="177">
                  <c:v>1994.79</c:v>
                </c:pt>
                <c:pt idx="178">
                  <c:v>1994.87</c:v>
                </c:pt>
                <c:pt idx="179">
                  <c:v>1994.96</c:v>
                </c:pt>
                <c:pt idx="180">
                  <c:v>1995.04</c:v>
                </c:pt>
                <c:pt idx="181">
                  <c:v>1995.12</c:v>
                </c:pt>
                <c:pt idx="182">
                  <c:v>1995.21</c:v>
                </c:pt>
                <c:pt idx="183">
                  <c:v>1995.29</c:v>
                </c:pt>
                <c:pt idx="184">
                  <c:v>1995.37</c:v>
                </c:pt>
                <c:pt idx="185">
                  <c:v>1995.46</c:v>
                </c:pt>
                <c:pt idx="186">
                  <c:v>1995.54</c:v>
                </c:pt>
                <c:pt idx="187">
                  <c:v>1995.62</c:v>
                </c:pt>
                <c:pt idx="188">
                  <c:v>1995.71</c:v>
                </c:pt>
                <c:pt idx="189">
                  <c:v>1995.79</c:v>
                </c:pt>
                <c:pt idx="190">
                  <c:v>1995.87</c:v>
                </c:pt>
                <c:pt idx="191">
                  <c:v>1995.96</c:v>
                </c:pt>
                <c:pt idx="192">
                  <c:v>1996.04</c:v>
                </c:pt>
                <c:pt idx="193">
                  <c:v>1996.12</c:v>
                </c:pt>
                <c:pt idx="194">
                  <c:v>1996.21</c:v>
                </c:pt>
                <c:pt idx="195">
                  <c:v>1996.29</c:v>
                </c:pt>
                <c:pt idx="196">
                  <c:v>1996.37</c:v>
                </c:pt>
                <c:pt idx="197">
                  <c:v>1996.46</c:v>
                </c:pt>
                <c:pt idx="198">
                  <c:v>1996.54</c:v>
                </c:pt>
                <c:pt idx="199">
                  <c:v>1996.62</c:v>
                </c:pt>
                <c:pt idx="200">
                  <c:v>1996.71</c:v>
                </c:pt>
                <c:pt idx="201">
                  <c:v>1996.79</c:v>
                </c:pt>
                <c:pt idx="202">
                  <c:v>1996.87</c:v>
                </c:pt>
                <c:pt idx="203">
                  <c:v>1996.96</c:v>
                </c:pt>
                <c:pt idx="204">
                  <c:v>1997.04</c:v>
                </c:pt>
                <c:pt idx="205">
                  <c:v>1997.12</c:v>
                </c:pt>
                <c:pt idx="206">
                  <c:v>1997.21</c:v>
                </c:pt>
                <c:pt idx="207">
                  <c:v>1997.29</c:v>
                </c:pt>
                <c:pt idx="208">
                  <c:v>1997.37</c:v>
                </c:pt>
                <c:pt idx="209">
                  <c:v>1997.46</c:v>
                </c:pt>
                <c:pt idx="210">
                  <c:v>1997.54</c:v>
                </c:pt>
                <c:pt idx="211">
                  <c:v>1997.62</c:v>
                </c:pt>
                <c:pt idx="212">
                  <c:v>1997.71</c:v>
                </c:pt>
                <c:pt idx="213">
                  <c:v>1997.79</c:v>
                </c:pt>
                <c:pt idx="214">
                  <c:v>1997.87</c:v>
                </c:pt>
                <c:pt idx="215">
                  <c:v>1997.96</c:v>
                </c:pt>
                <c:pt idx="216">
                  <c:v>1998.04</c:v>
                </c:pt>
                <c:pt idx="217">
                  <c:v>1998.12</c:v>
                </c:pt>
                <c:pt idx="218">
                  <c:v>1998.21</c:v>
                </c:pt>
                <c:pt idx="219">
                  <c:v>1998.29</c:v>
                </c:pt>
                <c:pt idx="220">
                  <c:v>1998.37</c:v>
                </c:pt>
                <c:pt idx="221">
                  <c:v>1998.46</c:v>
                </c:pt>
                <c:pt idx="222">
                  <c:v>1998.54</c:v>
                </c:pt>
                <c:pt idx="223">
                  <c:v>1998.62</c:v>
                </c:pt>
                <c:pt idx="224">
                  <c:v>1998.71</c:v>
                </c:pt>
                <c:pt idx="225">
                  <c:v>1998.79</c:v>
                </c:pt>
                <c:pt idx="226">
                  <c:v>1998.87</c:v>
                </c:pt>
                <c:pt idx="227">
                  <c:v>1998.96</c:v>
                </c:pt>
                <c:pt idx="228">
                  <c:v>1999.04</c:v>
                </c:pt>
                <c:pt idx="229">
                  <c:v>1999.12</c:v>
                </c:pt>
                <c:pt idx="230">
                  <c:v>1999.21</c:v>
                </c:pt>
                <c:pt idx="231">
                  <c:v>1999.29</c:v>
                </c:pt>
                <c:pt idx="232">
                  <c:v>1999.37</c:v>
                </c:pt>
                <c:pt idx="233">
                  <c:v>1999.46</c:v>
                </c:pt>
                <c:pt idx="234">
                  <c:v>1999.54</c:v>
                </c:pt>
                <c:pt idx="235">
                  <c:v>1999.62</c:v>
                </c:pt>
                <c:pt idx="236">
                  <c:v>1999.71</c:v>
                </c:pt>
                <c:pt idx="237">
                  <c:v>1999.79</c:v>
                </c:pt>
                <c:pt idx="238">
                  <c:v>1999.87</c:v>
                </c:pt>
                <c:pt idx="239">
                  <c:v>1999.96</c:v>
                </c:pt>
                <c:pt idx="240">
                  <c:v>2000.04</c:v>
                </c:pt>
                <c:pt idx="241">
                  <c:v>2000.12</c:v>
                </c:pt>
                <c:pt idx="242">
                  <c:v>2000.21</c:v>
                </c:pt>
                <c:pt idx="243">
                  <c:v>2000.29</c:v>
                </c:pt>
                <c:pt idx="244">
                  <c:v>2000.37</c:v>
                </c:pt>
                <c:pt idx="245">
                  <c:v>2000.46</c:v>
                </c:pt>
                <c:pt idx="246">
                  <c:v>2000.54</c:v>
                </c:pt>
                <c:pt idx="247">
                  <c:v>2000.62</c:v>
                </c:pt>
                <c:pt idx="248">
                  <c:v>2000.71</c:v>
                </c:pt>
                <c:pt idx="249">
                  <c:v>2000.79</c:v>
                </c:pt>
                <c:pt idx="250">
                  <c:v>2000.87</c:v>
                </c:pt>
                <c:pt idx="251">
                  <c:v>2000.96</c:v>
                </c:pt>
                <c:pt idx="252">
                  <c:v>2001.04</c:v>
                </c:pt>
                <c:pt idx="253">
                  <c:v>2001.12</c:v>
                </c:pt>
                <c:pt idx="254">
                  <c:v>2001.21</c:v>
                </c:pt>
                <c:pt idx="255">
                  <c:v>2001.29</c:v>
                </c:pt>
                <c:pt idx="256">
                  <c:v>2001.37</c:v>
                </c:pt>
                <c:pt idx="257">
                  <c:v>2001.46</c:v>
                </c:pt>
                <c:pt idx="258">
                  <c:v>2001.54</c:v>
                </c:pt>
                <c:pt idx="259">
                  <c:v>2001.62</c:v>
                </c:pt>
                <c:pt idx="260">
                  <c:v>2001.71</c:v>
                </c:pt>
                <c:pt idx="261">
                  <c:v>2001.79</c:v>
                </c:pt>
                <c:pt idx="262">
                  <c:v>2001.87</c:v>
                </c:pt>
                <c:pt idx="263">
                  <c:v>2001.96</c:v>
                </c:pt>
                <c:pt idx="264">
                  <c:v>2002.04</c:v>
                </c:pt>
                <c:pt idx="265">
                  <c:v>2002.12</c:v>
                </c:pt>
                <c:pt idx="266">
                  <c:v>2002.21</c:v>
                </c:pt>
                <c:pt idx="267">
                  <c:v>2002.29</c:v>
                </c:pt>
                <c:pt idx="268">
                  <c:v>2002.37</c:v>
                </c:pt>
                <c:pt idx="269">
                  <c:v>2002.46</c:v>
                </c:pt>
                <c:pt idx="270">
                  <c:v>2002.54</c:v>
                </c:pt>
                <c:pt idx="271">
                  <c:v>2002.62</c:v>
                </c:pt>
                <c:pt idx="272">
                  <c:v>2002.71</c:v>
                </c:pt>
                <c:pt idx="273">
                  <c:v>2002.79</c:v>
                </c:pt>
                <c:pt idx="274">
                  <c:v>2002.87</c:v>
                </c:pt>
                <c:pt idx="275">
                  <c:v>2002.96</c:v>
                </c:pt>
                <c:pt idx="276">
                  <c:v>2003.04</c:v>
                </c:pt>
                <c:pt idx="277">
                  <c:v>2003.12</c:v>
                </c:pt>
                <c:pt idx="278">
                  <c:v>2003.21</c:v>
                </c:pt>
                <c:pt idx="279">
                  <c:v>2003.29</c:v>
                </c:pt>
                <c:pt idx="280">
                  <c:v>2003.37</c:v>
                </c:pt>
                <c:pt idx="281">
                  <c:v>2003.46</c:v>
                </c:pt>
                <c:pt idx="282">
                  <c:v>2003.54</c:v>
                </c:pt>
                <c:pt idx="283">
                  <c:v>2003.62</c:v>
                </c:pt>
                <c:pt idx="284">
                  <c:v>2003.71</c:v>
                </c:pt>
                <c:pt idx="285">
                  <c:v>2003.79</c:v>
                </c:pt>
                <c:pt idx="286">
                  <c:v>2003.87</c:v>
                </c:pt>
                <c:pt idx="287">
                  <c:v>2003.96</c:v>
                </c:pt>
                <c:pt idx="288">
                  <c:v>2004.04</c:v>
                </c:pt>
                <c:pt idx="289">
                  <c:v>2004.12</c:v>
                </c:pt>
                <c:pt idx="290">
                  <c:v>2004.21</c:v>
                </c:pt>
                <c:pt idx="291">
                  <c:v>2004.29</c:v>
                </c:pt>
                <c:pt idx="292">
                  <c:v>2004.37</c:v>
                </c:pt>
                <c:pt idx="293">
                  <c:v>2004.46</c:v>
                </c:pt>
                <c:pt idx="294">
                  <c:v>2004.54</c:v>
                </c:pt>
                <c:pt idx="295">
                  <c:v>2004.62</c:v>
                </c:pt>
                <c:pt idx="296">
                  <c:v>2004.71</c:v>
                </c:pt>
                <c:pt idx="297">
                  <c:v>2004.79</c:v>
                </c:pt>
                <c:pt idx="298">
                  <c:v>2004.87</c:v>
                </c:pt>
                <c:pt idx="299">
                  <c:v>2004.96</c:v>
                </c:pt>
                <c:pt idx="300">
                  <c:v>2005.04</c:v>
                </c:pt>
                <c:pt idx="301">
                  <c:v>2005.12</c:v>
                </c:pt>
                <c:pt idx="302">
                  <c:v>2005.21</c:v>
                </c:pt>
                <c:pt idx="303">
                  <c:v>2005.29</c:v>
                </c:pt>
                <c:pt idx="304">
                  <c:v>2005.37</c:v>
                </c:pt>
                <c:pt idx="305">
                  <c:v>2005.46</c:v>
                </c:pt>
                <c:pt idx="306">
                  <c:v>2005.54</c:v>
                </c:pt>
                <c:pt idx="307">
                  <c:v>2005.62</c:v>
                </c:pt>
                <c:pt idx="308">
                  <c:v>2005.71</c:v>
                </c:pt>
                <c:pt idx="309">
                  <c:v>2005.79</c:v>
                </c:pt>
                <c:pt idx="310">
                  <c:v>2005.87</c:v>
                </c:pt>
                <c:pt idx="311">
                  <c:v>2005.96</c:v>
                </c:pt>
                <c:pt idx="312">
                  <c:v>2006.04</c:v>
                </c:pt>
                <c:pt idx="313">
                  <c:v>2006.12</c:v>
                </c:pt>
                <c:pt idx="314">
                  <c:v>2006.21</c:v>
                </c:pt>
                <c:pt idx="315">
                  <c:v>2006.29</c:v>
                </c:pt>
                <c:pt idx="316">
                  <c:v>2006.37</c:v>
                </c:pt>
                <c:pt idx="317">
                  <c:v>2006.46</c:v>
                </c:pt>
                <c:pt idx="318">
                  <c:v>2006.54</c:v>
                </c:pt>
                <c:pt idx="319">
                  <c:v>2006.62</c:v>
                </c:pt>
                <c:pt idx="320">
                  <c:v>2006.71</c:v>
                </c:pt>
                <c:pt idx="321">
                  <c:v>2006.79</c:v>
                </c:pt>
                <c:pt idx="322">
                  <c:v>2006.87</c:v>
                </c:pt>
                <c:pt idx="323">
                  <c:v>2006.96</c:v>
                </c:pt>
                <c:pt idx="324">
                  <c:v>2007.04</c:v>
                </c:pt>
                <c:pt idx="325">
                  <c:v>2007.12</c:v>
                </c:pt>
                <c:pt idx="326">
                  <c:v>2007.21</c:v>
                </c:pt>
                <c:pt idx="327">
                  <c:v>2007.29</c:v>
                </c:pt>
                <c:pt idx="328">
                  <c:v>2007.37</c:v>
                </c:pt>
                <c:pt idx="329">
                  <c:v>2007.46</c:v>
                </c:pt>
                <c:pt idx="330">
                  <c:v>2007.54</c:v>
                </c:pt>
                <c:pt idx="331">
                  <c:v>2007.62</c:v>
                </c:pt>
                <c:pt idx="332">
                  <c:v>2007.71</c:v>
                </c:pt>
                <c:pt idx="333">
                  <c:v>2007.79</c:v>
                </c:pt>
                <c:pt idx="334">
                  <c:v>2007.87</c:v>
                </c:pt>
                <c:pt idx="335">
                  <c:v>2007.96</c:v>
                </c:pt>
                <c:pt idx="336">
                  <c:v>2008.04</c:v>
                </c:pt>
                <c:pt idx="337">
                  <c:v>2008.12</c:v>
                </c:pt>
                <c:pt idx="338">
                  <c:v>2008.21</c:v>
                </c:pt>
                <c:pt idx="339">
                  <c:v>2008.29</c:v>
                </c:pt>
                <c:pt idx="340">
                  <c:v>2008.37</c:v>
                </c:pt>
                <c:pt idx="341">
                  <c:v>2008.46</c:v>
                </c:pt>
                <c:pt idx="342">
                  <c:v>2008.54</c:v>
                </c:pt>
                <c:pt idx="343">
                  <c:v>2008.62</c:v>
                </c:pt>
                <c:pt idx="344">
                  <c:v>2008.71</c:v>
                </c:pt>
                <c:pt idx="345">
                  <c:v>2008.79</c:v>
                </c:pt>
                <c:pt idx="346">
                  <c:v>2008.87</c:v>
                </c:pt>
                <c:pt idx="347">
                  <c:v>2008.96</c:v>
                </c:pt>
                <c:pt idx="348">
                  <c:v>2009.04</c:v>
                </c:pt>
                <c:pt idx="349">
                  <c:v>2009.12</c:v>
                </c:pt>
                <c:pt idx="350">
                  <c:v>2009.21</c:v>
                </c:pt>
                <c:pt idx="351">
                  <c:v>2009.29</c:v>
                </c:pt>
                <c:pt idx="352">
                  <c:v>2009.37</c:v>
                </c:pt>
                <c:pt idx="353">
                  <c:v>2009.46</c:v>
                </c:pt>
                <c:pt idx="354">
                  <c:v>2009.54</c:v>
                </c:pt>
                <c:pt idx="355">
                  <c:v>2009.62</c:v>
                </c:pt>
                <c:pt idx="356">
                  <c:v>2009.71</c:v>
                </c:pt>
                <c:pt idx="357">
                  <c:v>2009.79</c:v>
                </c:pt>
                <c:pt idx="358">
                  <c:v>2009.87</c:v>
                </c:pt>
                <c:pt idx="359">
                  <c:v>2009.96</c:v>
                </c:pt>
                <c:pt idx="360">
                  <c:v>2010.04</c:v>
                </c:pt>
                <c:pt idx="361">
                  <c:v>2010.12</c:v>
                </c:pt>
                <c:pt idx="362">
                  <c:v>2010.21</c:v>
                </c:pt>
                <c:pt idx="363">
                  <c:v>2010.29</c:v>
                </c:pt>
                <c:pt idx="364">
                  <c:v>2010.37</c:v>
                </c:pt>
                <c:pt idx="365">
                  <c:v>2010.46</c:v>
                </c:pt>
                <c:pt idx="366">
                  <c:v>2010.54</c:v>
                </c:pt>
                <c:pt idx="367">
                  <c:v>2010.62</c:v>
                </c:pt>
                <c:pt idx="368">
                  <c:v>2010.71</c:v>
                </c:pt>
                <c:pt idx="369">
                  <c:v>2010.79</c:v>
                </c:pt>
                <c:pt idx="370">
                  <c:v>2010.87</c:v>
                </c:pt>
                <c:pt idx="371">
                  <c:v>2010.96</c:v>
                </c:pt>
                <c:pt idx="372">
                  <c:v>2011.04</c:v>
                </c:pt>
                <c:pt idx="373">
                  <c:v>2011.12</c:v>
                </c:pt>
                <c:pt idx="374">
                  <c:v>2011.21</c:v>
                </c:pt>
                <c:pt idx="375">
                  <c:v>2011.29</c:v>
                </c:pt>
                <c:pt idx="376">
                  <c:v>2011.37</c:v>
                </c:pt>
                <c:pt idx="377">
                  <c:v>2011.46</c:v>
                </c:pt>
                <c:pt idx="378">
                  <c:v>2011.54</c:v>
                </c:pt>
                <c:pt idx="379">
                  <c:v>2011.62</c:v>
                </c:pt>
                <c:pt idx="380">
                  <c:v>2011.71</c:v>
                </c:pt>
                <c:pt idx="381">
                  <c:v>2011.79</c:v>
                </c:pt>
                <c:pt idx="382">
                  <c:v>2011.87</c:v>
                </c:pt>
                <c:pt idx="383">
                  <c:v>2011.96</c:v>
                </c:pt>
                <c:pt idx="384">
                  <c:v>2012.04</c:v>
                </c:pt>
                <c:pt idx="385">
                  <c:v>2012.12</c:v>
                </c:pt>
                <c:pt idx="386">
                  <c:v>2012.21</c:v>
                </c:pt>
                <c:pt idx="387">
                  <c:v>2012.29</c:v>
                </c:pt>
                <c:pt idx="388">
                  <c:v>2012.37</c:v>
                </c:pt>
                <c:pt idx="389">
                  <c:v>2012.46</c:v>
                </c:pt>
                <c:pt idx="390">
                  <c:v>2012.54</c:v>
                </c:pt>
                <c:pt idx="391">
                  <c:v>2012.62</c:v>
                </c:pt>
                <c:pt idx="392">
                  <c:v>2012.71</c:v>
                </c:pt>
                <c:pt idx="393">
                  <c:v>2012.79</c:v>
                </c:pt>
                <c:pt idx="394">
                  <c:v>2012.87</c:v>
                </c:pt>
                <c:pt idx="395">
                  <c:v>2012.96</c:v>
                </c:pt>
                <c:pt idx="396">
                  <c:v>2013.04</c:v>
                </c:pt>
                <c:pt idx="397">
                  <c:v>2013.12</c:v>
                </c:pt>
                <c:pt idx="398">
                  <c:v>2013.21</c:v>
                </c:pt>
                <c:pt idx="399">
                  <c:v>2013.29</c:v>
                </c:pt>
                <c:pt idx="400">
                  <c:v>2013.37</c:v>
                </c:pt>
              </c:numCache>
            </c:numRef>
          </c:xVal>
          <c:yVal>
            <c:numRef>
              <c:f>RSS!$AA$23:$AA$423</c:f>
              <c:numCache>
                <c:formatCode>0.000</c:formatCode>
                <c:ptCount val="401"/>
                <c:pt idx="0">
                  <c:v>0.17166699999999999</c:v>
                </c:pt>
                <c:pt idx="1">
                  <c:v>0.14499999999999999</c:v>
                </c:pt>
                <c:pt idx="2">
                  <c:v>0.1575</c:v>
                </c:pt>
                <c:pt idx="3">
                  <c:v>0.18083299999999999</c:v>
                </c:pt>
                <c:pt idx="4">
                  <c:v>0.160833</c:v>
                </c:pt>
                <c:pt idx="5">
                  <c:v>0.16250000000000001</c:v>
                </c:pt>
                <c:pt idx="6">
                  <c:v>0.125833</c:v>
                </c:pt>
                <c:pt idx="7">
                  <c:v>0.13</c:v>
                </c:pt>
                <c:pt idx="8">
                  <c:v>0.185833</c:v>
                </c:pt>
                <c:pt idx="9">
                  <c:v>0.1275</c:v>
                </c:pt>
                <c:pt idx="10">
                  <c:v>0.14166699999999999</c:v>
                </c:pt>
                <c:pt idx="11">
                  <c:v>0.128333</c:v>
                </c:pt>
                <c:pt idx="12">
                  <c:v>0.10249999999999999</c:v>
                </c:pt>
                <c:pt idx="13">
                  <c:v>0.111667</c:v>
                </c:pt>
                <c:pt idx="14">
                  <c:v>8.6666699999999999E-2</c:v>
                </c:pt>
                <c:pt idx="15">
                  <c:v>6.83333E-2</c:v>
                </c:pt>
                <c:pt idx="16">
                  <c:v>8.9166700000000002E-2</c:v>
                </c:pt>
                <c:pt idx="17">
                  <c:v>0.115</c:v>
                </c:pt>
                <c:pt idx="18">
                  <c:v>0.13416700000000001</c:v>
                </c:pt>
                <c:pt idx="19">
                  <c:v>0.13</c:v>
                </c:pt>
                <c:pt idx="20">
                  <c:v>9.8333299999999998E-2</c:v>
                </c:pt>
                <c:pt idx="21">
                  <c:v>0.106667</c:v>
                </c:pt>
                <c:pt idx="22">
                  <c:v>0.113333</c:v>
                </c:pt>
                <c:pt idx="23">
                  <c:v>0.13833300000000001</c:v>
                </c:pt>
                <c:pt idx="24">
                  <c:v>0.1075</c:v>
                </c:pt>
                <c:pt idx="25">
                  <c:v>0.129167</c:v>
                </c:pt>
                <c:pt idx="26">
                  <c:v>0.13500000000000001</c:v>
                </c:pt>
                <c:pt idx="27">
                  <c:v>0.11666700000000001</c:v>
                </c:pt>
                <c:pt idx="28">
                  <c:v>0.105833</c:v>
                </c:pt>
                <c:pt idx="29">
                  <c:v>7.4166700000000002E-2</c:v>
                </c:pt>
                <c:pt idx="30">
                  <c:v>8.1666699999999995E-2</c:v>
                </c:pt>
                <c:pt idx="31">
                  <c:v>0.06</c:v>
                </c:pt>
                <c:pt idx="32">
                  <c:v>9.8333299999999998E-2</c:v>
                </c:pt>
                <c:pt idx="33">
                  <c:v>6.1666699999999998E-2</c:v>
                </c:pt>
                <c:pt idx="34">
                  <c:v>0.110833</c:v>
                </c:pt>
                <c:pt idx="35">
                  <c:v>0.1075</c:v>
                </c:pt>
                <c:pt idx="36">
                  <c:v>0.14499999999999999</c:v>
                </c:pt>
                <c:pt idx="37">
                  <c:v>0.16</c:v>
                </c:pt>
                <c:pt idx="38">
                  <c:v>0.17833299999999999</c:v>
                </c:pt>
                <c:pt idx="39">
                  <c:v>0.154167</c:v>
                </c:pt>
                <c:pt idx="40">
                  <c:v>0.159167</c:v>
                </c:pt>
                <c:pt idx="41">
                  <c:v>0.17083300000000001</c:v>
                </c:pt>
                <c:pt idx="42">
                  <c:v>0.1825</c:v>
                </c:pt>
                <c:pt idx="43">
                  <c:v>0.20083300000000001</c:v>
                </c:pt>
                <c:pt idx="44">
                  <c:v>0.158333</c:v>
                </c:pt>
                <c:pt idx="45">
                  <c:v>0.155833</c:v>
                </c:pt>
                <c:pt idx="46">
                  <c:v>0.126667</c:v>
                </c:pt>
                <c:pt idx="47">
                  <c:v>0.13250000000000001</c:v>
                </c:pt>
                <c:pt idx="48">
                  <c:v>0.121667</c:v>
                </c:pt>
                <c:pt idx="49">
                  <c:v>0.11666700000000001</c:v>
                </c:pt>
                <c:pt idx="50">
                  <c:v>7.9166700000000007E-2</c:v>
                </c:pt>
                <c:pt idx="51">
                  <c:v>9.8333299999999998E-2</c:v>
                </c:pt>
                <c:pt idx="52">
                  <c:v>0.115</c:v>
                </c:pt>
                <c:pt idx="53">
                  <c:v>0.1275</c:v>
                </c:pt>
                <c:pt idx="54">
                  <c:v>0.123333</c:v>
                </c:pt>
                <c:pt idx="55">
                  <c:v>0.1</c:v>
                </c:pt>
                <c:pt idx="56">
                  <c:v>0.1075</c:v>
                </c:pt>
                <c:pt idx="57">
                  <c:v>0.183333</c:v>
                </c:pt>
                <c:pt idx="58">
                  <c:v>0.119167</c:v>
                </c:pt>
                <c:pt idx="59">
                  <c:v>0.114167</c:v>
                </c:pt>
                <c:pt idx="60">
                  <c:v>0.11833299999999999</c:v>
                </c:pt>
                <c:pt idx="61">
                  <c:v>9.2499999999999999E-2</c:v>
                </c:pt>
                <c:pt idx="62">
                  <c:v>0.13750000000000001</c:v>
                </c:pt>
                <c:pt idx="63">
                  <c:v>0.154167</c:v>
                </c:pt>
                <c:pt idx="64">
                  <c:v>0.11666700000000001</c:v>
                </c:pt>
                <c:pt idx="65">
                  <c:v>0.111667</c:v>
                </c:pt>
                <c:pt idx="66">
                  <c:v>0.105833</c:v>
                </c:pt>
                <c:pt idx="67">
                  <c:v>0.1075</c:v>
                </c:pt>
                <c:pt idx="68">
                  <c:v>8.9166700000000002E-2</c:v>
                </c:pt>
                <c:pt idx="69">
                  <c:v>3.2500000000000001E-2</c:v>
                </c:pt>
                <c:pt idx="70">
                  <c:v>0.130833</c:v>
                </c:pt>
                <c:pt idx="71">
                  <c:v>0.13416700000000001</c:v>
                </c:pt>
                <c:pt idx="72">
                  <c:v>0.125</c:v>
                </c:pt>
                <c:pt idx="73">
                  <c:v>0.120833</c:v>
                </c:pt>
                <c:pt idx="74">
                  <c:v>0.10333299999999999</c:v>
                </c:pt>
                <c:pt idx="75">
                  <c:v>0.15083299999999999</c:v>
                </c:pt>
                <c:pt idx="76">
                  <c:v>0.11583300000000001</c:v>
                </c:pt>
                <c:pt idx="77">
                  <c:v>0.121667</c:v>
                </c:pt>
                <c:pt idx="78">
                  <c:v>0.110833</c:v>
                </c:pt>
                <c:pt idx="79">
                  <c:v>0.153333</c:v>
                </c:pt>
                <c:pt idx="80">
                  <c:v>0.130833</c:v>
                </c:pt>
                <c:pt idx="81">
                  <c:v>0.13916700000000001</c:v>
                </c:pt>
                <c:pt idx="82">
                  <c:v>0.129167</c:v>
                </c:pt>
                <c:pt idx="83">
                  <c:v>0.13416700000000001</c:v>
                </c:pt>
                <c:pt idx="84">
                  <c:v>0.14249999999999999</c:v>
                </c:pt>
                <c:pt idx="85">
                  <c:v>0.15</c:v>
                </c:pt>
                <c:pt idx="86">
                  <c:v>0.14583299999999999</c:v>
                </c:pt>
                <c:pt idx="87">
                  <c:v>0.125833</c:v>
                </c:pt>
                <c:pt idx="88">
                  <c:v>0.181667</c:v>
                </c:pt>
                <c:pt idx="89">
                  <c:v>0.17416699999999999</c:v>
                </c:pt>
                <c:pt idx="90">
                  <c:v>0.16916700000000001</c:v>
                </c:pt>
                <c:pt idx="91">
                  <c:v>0.16666700000000001</c:v>
                </c:pt>
                <c:pt idx="92">
                  <c:v>0.248333</c:v>
                </c:pt>
                <c:pt idx="93">
                  <c:v>0.21</c:v>
                </c:pt>
                <c:pt idx="94">
                  <c:v>0.19500000000000001</c:v>
                </c:pt>
                <c:pt idx="95">
                  <c:v>0.17</c:v>
                </c:pt>
                <c:pt idx="96">
                  <c:v>0.17249999999999999</c:v>
                </c:pt>
                <c:pt idx="97">
                  <c:v>0.2225</c:v>
                </c:pt>
                <c:pt idx="98">
                  <c:v>0.23499999999999999</c:v>
                </c:pt>
                <c:pt idx="99">
                  <c:v>0.20916699999999999</c:v>
                </c:pt>
                <c:pt idx="100">
                  <c:v>0.20250000000000001</c:v>
                </c:pt>
                <c:pt idx="101">
                  <c:v>0.183333</c:v>
                </c:pt>
                <c:pt idx="102">
                  <c:v>0.188333</c:v>
                </c:pt>
                <c:pt idx="103">
                  <c:v>0.20916699999999999</c:v>
                </c:pt>
                <c:pt idx="104">
                  <c:v>0.13</c:v>
                </c:pt>
                <c:pt idx="105">
                  <c:v>0.13</c:v>
                </c:pt>
                <c:pt idx="106">
                  <c:v>0.160833</c:v>
                </c:pt>
                <c:pt idx="107">
                  <c:v>0.14249999999999999</c:v>
                </c:pt>
                <c:pt idx="108">
                  <c:v>0.13500000000000001</c:v>
                </c:pt>
                <c:pt idx="109">
                  <c:v>0.11666700000000001</c:v>
                </c:pt>
                <c:pt idx="110">
                  <c:v>7.2499999999999995E-2</c:v>
                </c:pt>
                <c:pt idx="111">
                  <c:v>8.2500000000000004E-2</c:v>
                </c:pt>
                <c:pt idx="112">
                  <c:v>0.10083300000000001</c:v>
                </c:pt>
                <c:pt idx="113">
                  <c:v>0.1075</c:v>
                </c:pt>
                <c:pt idx="114">
                  <c:v>0.11666700000000001</c:v>
                </c:pt>
                <c:pt idx="115">
                  <c:v>7.4999999999999997E-2</c:v>
                </c:pt>
                <c:pt idx="116">
                  <c:v>0.13666700000000001</c:v>
                </c:pt>
                <c:pt idx="117">
                  <c:v>0.154167</c:v>
                </c:pt>
                <c:pt idx="118">
                  <c:v>5.7500000000000002E-2</c:v>
                </c:pt>
                <c:pt idx="119">
                  <c:v>0.11666700000000001</c:v>
                </c:pt>
                <c:pt idx="120">
                  <c:v>8.5000000000000006E-2</c:v>
                </c:pt>
                <c:pt idx="121">
                  <c:v>7.5833300000000006E-2</c:v>
                </c:pt>
                <c:pt idx="122">
                  <c:v>0.113333</c:v>
                </c:pt>
                <c:pt idx="123">
                  <c:v>0.105</c:v>
                </c:pt>
                <c:pt idx="124">
                  <c:v>0.108333</c:v>
                </c:pt>
                <c:pt idx="125">
                  <c:v>0.13416700000000001</c:v>
                </c:pt>
                <c:pt idx="126">
                  <c:v>0.119167</c:v>
                </c:pt>
                <c:pt idx="127">
                  <c:v>0.09</c:v>
                </c:pt>
                <c:pt idx="128">
                  <c:v>6.6666699999999995E-2</c:v>
                </c:pt>
                <c:pt idx="129">
                  <c:v>0.11749999999999999</c:v>
                </c:pt>
                <c:pt idx="130">
                  <c:v>0.185833</c:v>
                </c:pt>
                <c:pt idx="131">
                  <c:v>0.15</c:v>
                </c:pt>
                <c:pt idx="132">
                  <c:v>0.14833299999999999</c:v>
                </c:pt>
                <c:pt idx="133">
                  <c:v>0.10249999999999999</c:v>
                </c:pt>
                <c:pt idx="134">
                  <c:v>8.3333299999999999E-2</c:v>
                </c:pt>
                <c:pt idx="135">
                  <c:v>8.5000000000000006E-2</c:v>
                </c:pt>
                <c:pt idx="136">
                  <c:v>6.08333E-2</c:v>
                </c:pt>
                <c:pt idx="137">
                  <c:v>6.1666699999999998E-2</c:v>
                </c:pt>
                <c:pt idx="138">
                  <c:v>6.6666699999999995E-2</c:v>
                </c:pt>
                <c:pt idx="139">
                  <c:v>0.108333</c:v>
                </c:pt>
                <c:pt idx="140">
                  <c:v>0.104167</c:v>
                </c:pt>
                <c:pt idx="141">
                  <c:v>6.3333299999999995E-2</c:v>
                </c:pt>
                <c:pt idx="142">
                  <c:v>4.0833300000000003E-2</c:v>
                </c:pt>
                <c:pt idx="143">
                  <c:v>3.8333300000000001E-2</c:v>
                </c:pt>
                <c:pt idx="144">
                  <c:v>0.10166699999999999</c:v>
                </c:pt>
                <c:pt idx="145">
                  <c:v>6.08333E-2</c:v>
                </c:pt>
                <c:pt idx="146">
                  <c:v>8.5000000000000006E-2</c:v>
                </c:pt>
                <c:pt idx="147">
                  <c:v>5.2499999999999998E-2</c:v>
                </c:pt>
                <c:pt idx="148">
                  <c:v>8.2500000000000004E-2</c:v>
                </c:pt>
                <c:pt idx="149">
                  <c:v>0.04</c:v>
                </c:pt>
                <c:pt idx="150">
                  <c:v>3.8333300000000001E-2</c:v>
                </c:pt>
                <c:pt idx="151">
                  <c:v>5.7500000000000002E-2</c:v>
                </c:pt>
                <c:pt idx="152">
                  <c:v>2.8333299999999999E-2</c:v>
                </c:pt>
                <c:pt idx="153">
                  <c:v>4.4999999999999998E-2</c:v>
                </c:pt>
                <c:pt idx="154">
                  <c:v>2.2499999999999999E-2</c:v>
                </c:pt>
                <c:pt idx="155">
                  <c:v>5.33333E-2</c:v>
                </c:pt>
                <c:pt idx="156">
                  <c:v>1.66667E-2</c:v>
                </c:pt>
                <c:pt idx="157">
                  <c:v>4.7500000000000001E-2</c:v>
                </c:pt>
                <c:pt idx="158">
                  <c:v>4.58333E-2</c:v>
                </c:pt>
                <c:pt idx="159">
                  <c:v>9.7500000000000003E-2</c:v>
                </c:pt>
                <c:pt idx="160">
                  <c:v>6.7500000000000004E-2</c:v>
                </c:pt>
                <c:pt idx="161">
                  <c:v>9.4166700000000006E-2</c:v>
                </c:pt>
                <c:pt idx="162">
                  <c:v>0.109167</c:v>
                </c:pt>
                <c:pt idx="163">
                  <c:v>0.113333</c:v>
                </c:pt>
                <c:pt idx="164">
                  <c:v>0.14249999999999999</c:v>
                </c:pt>
                <c:pt idx="165">
                  <c:v>0.129167</c:v>
                </c:pt>
                <c:pt idx="166">
                  <c:v>0.17083300000000001</c:v>
                </c:pt>
                <c:pt idx="167">
                  <c:v>0.124167</c:v>
                </c:pt>
                <c:pt idx="168">
                  <c:v>0.106667</c:v>
                </c:pt>
                <c:pt idx="169">
                  <c:v>0.16416700000000001</c:v>
                </c:pt>
                <c:pt idx="170">
                  <c:v>0.16333300000000001</c:v>
                </c:pt>
                <c:pt idx="171">
                  <c:v>0.1275</c:v>
                </c:pt>
                <c:pt idx="172">
                  <c:v>0.16416700000000001</c:v>
                </c:pt>
                <c:pt idx="173">
                  <c:v>0.18</c:v>
                </c:pt>
                <c:pt idx="174">
                  <c:v>0.16916700000000001</c:v>
                </c:pt>
                <c:pt idx="175">
                  <c:v>0.13750000000000001</c:v>
                </c:pt>
                <c:pt idx="176">
                  <c:v>0.15083299999999999</c:v>
                </c:pt>
                <c:pt idx="177">
                  <c:v>0.155</c:v>
                </c:pt>
                <c:pt idx="178">
                  <c:v>0.159167</c:v>
                </c:pt>
                <c:pt idx="179">
                  <c:v>0.17416699999999999</c:v>
                </c:pt>
                <c:pt idx="180">
                  <c:v>0.20166700000000001</c:v>
                </c:pt>
                <c:pt idx="181">
                  <c:v>0.1925</c:v>
                </c:pt>
                <c:pt idx="182">
                  <c:v>0.14083300000000001</c:v>
                </c:pt>
                <c:pt idx="183">
                  <c:v>0.20666699999999999</c:v>
                </c:pt>
                <c:pt idx="184">
                  <c:v>0.156667</c:v>
                </c:pt>
                <c:pt idx="185">
                  <c:v>0.153333</c:v>
                </c:pt>
                <c:pt idx="186">
                  <c:v>0.14499999999999999</c:v>
                </c:pt>
                <c:pt idx="187">
                  <c:v>0.18083299999999999</c:v>
                </c:pt>
                <c:pt idx="188">
                  <c:v>0.19833300000000001</c:v>
                </c:pt>
                <c:pt idx="189">
                  <c:v>0.2</c:v>
                </c:pt>
                <c:pt idx="190">
                  <c:v>0.106667</c:v>
                </c:pt>
                <c:pt idx="191">
                  <c:v>0.11583300000000001</c:v>
                </c:pt>
                <c:pt idx="192">
                  <c:v>0.14249999999999999</c:v>
                </c:pt>
                <c:pt idx="193">
                  <c:v>0.1525</c:v>
                </c:pt>
                <c:pt idx="194">
                  <c:v>0.189167</c:v>
                </c:pt>
                <c:pt idx="195">
                  <c:v>0.124167</c:v>
                </c:pt>
                <c:pt idx="196">
                  <c:v>0.130833</c:v>
                </c:pt>
                <c:pt idx="197">
                  <c:v>0.12</c:v>
                </c:pt>
                <c:pt idx="198">
                  <c:v>0.130833</c:v>
                </c:pt>
                <c:pt idx="199">
                  <c:v>8.3333299999999999E-2</c:v>
                </c:pt>
                <c:pt idx="200">
                  <c:v>7.6666700000000004E-2</c:v>
                </c:pt>
                <c:pt idx="201">
                  <c:v>2.5000000000000001E-2</c:v>
                </c:pt>
                <c:pt idx="202">
                  <c:v>0.14499999999999999</c:v>
                </c:pt>
                <c:pt idx="203">
                  <c:v>0.1275</c:v>
                </c:pt>
                <c:pt idx="204">
                  <c:v>5.5E-2</c:v>
                </c:pt>
                <c:pt idx="205">
                  <c:v>6.7500000000000004E-2</c:v>
                </c:pt>
                <c:pt idx="206">
                  <c:v>6.83333E-2</c:v>
                </c:pt>
                <c:pt idx="207">
                  <c:v>5.9166700000000003E-2</c:v>
                </c:pt>
                <c:pt idx="208">
                  <c:v>9.7500000000000003E-2</c:v>
                </c:pt>
                <c:pt idx="209">
                  <c:v>0.13333300000000001</c:v>
                </c:pt>
                <c:pt idx="210">
                  <c:v>0.17916699999999999</c:v>
                </c:pt>
                <c:pt idx="211">
                  <c:v>0.17833299999999999</c:v>
                </c:pt>
                <c:pt idx="212">
                  <c:v>0.1575</c:v>
                </c:pt>
                <c:pt idx="213">
                  <c:v>0.221667</c:v>
                </c:pt>
                <c:pt idx="214">
                  <c:v>0.19666700000000001</c:v>
                </c:pt>
                <c:pt idx="215">
                  <c:v>0.23333300000000001</c:v>
                </c:pt>
                <c:pt idx="216">
                  <c:v>0.28000000000000003</c:v>
                </c:pt>
                <c:pt idx="217">
                  <c:v>0.283333</c:v>
                </c:pt>
                <c:pt idx="218">
                  <c:v>0.29916700000000002</c:v>
                </c:pt>
                <c:pt idx="219">
                  <c:v>0.30833300000000002</c:v>
                </c:pt>
                <c:pt idx="220">
                  <c:v>0.30333300000000002</c:v>
                </c:pt>
                <c:pt idx="221">
                  <c:v>0.25666699999999998</c:v>
                </c:pt>
                <c:pt idx="222">
                  <c:v>0.22916700000000001</c:v>
                </c:pt>
                <c:pt idx="223">
                  <c:v>0.245</c:v>
                </c:pt>
                <c:pt idx="224">
                  <c:v>0.25</c:v>
                </c:pt>
                <c:pt idx="225">
                  <c:v>0.20583299999999999</c:v>
                </c:pt>
                <c:pt idx="226">
                  <c:v>0.19583300000000001</c:v>
                </c:pt>
                <c:pt idx="227">
                  <c:v>0.106667</c:v>
                </c:pt>
                <c:pt idx="228">
                  <c:v>0.115</c:v>
                </c:pt>
                <c:pt idx="229">
                  <c:v>0.128333</c:v>
                </c:pt>
                <c:pt idx="230">
                  <c:v>8.9166700000000002E-2</c:v>
                </c:pt>
                <c:pt idx="231">
                  <c:v>7.7499999999999999E-2</c:v>
                </c:pt>
                <c:pt idx="232">
                  <c:v>8.3333299999999999E-2</c:v>
                </c:pt>
                <c:pt idx="233">
                  <c:v>9.6666699999999994E-2</c:v>
                </c:pt>
                <c:pt idx="234">
                  <c:v>0.08</c:v>
                </c:pt>
                <c:pt idx="235">
                  <c:v>9.4166700000000006E-2</c:v>
                </c:pt>
                <c:pt idx="236">
                  <c:v>4.3333299999999998E-2</c:v>
                </c:pt>
                <c:pt idx="237">
                  <c:v>0.08</c:v>
                </c:pt>
                <c:pt idx="238">
                  <c:v>7.16667E-2</c:v>
                </c:pt>
                <c:pt idx="239">
                  <c:v>6.1666699999999998E-2</c:v>
                </c:pt>
                <c:pt idx="240">
                  <c:v>0.115</c:v>
                </c:pt>
                <c:pt idx="241">
                  <c:v>4.7500000000000001E-2</c:v>
                </c:pt>
                <c:pt idx="242">
                  <c:v>0.111667</c:v>
                </c:pt>
                <c:pt idx="243">
                  <c:v>0.16416700000000001</c:v>
                </c:pt>
                <c:pt idx="244">
                  <c:v>0.13666700000000001</c:v>
                </c:pt>
                <c:pt idx="245">
                  <c:v>0.13750000000000001</c:v>
                </c:pt>
                <c:pt idx="246">
                  <c:v>0.13583300000000001</c:v>
                </c:pt>
                <c:pt idx="247">
                  <c:v>0.105833</c:v>
                </c:pt>
                <c:pt idx="248">
                  <c:v>0.16583300000000001</c:v>
                </c:pt>
                <c:pt idx="249">
                  <c:v>0.16416700000000001</c:v>
                </c:pt>
                <c:pt idx="250">
                  <c:v>0.129167</c:v>
                </c:pt>
                <c:pt idx="251">
                  <c:v>0.1925</c:v>
                </c:pt>
                <c:pt idx="252">
                  <c:v>0.1225</c:v>
                </c:pt>
                <c:pt idx="253">
                  <c:v>0.14333299999999999</c:v>
                </c:pt>
                <c:pt idx="254">
                  <c:v>0.119167</c:v>
                </c:pt>
                <c:pt idx="255">
                  <c:v>0.104167</c:v>
                </c:pt>
                <c:pt idx="256">
                  <c:v>0.119167</c:v>
                </c:pt>
                <c:pt idx="257">
                  <c:v>0.113333</c:v>
                </c:pt>
                <c:pt idx="258">
                  <c:v>0.125833</c:v>
                </c:pt>
                <c:pt idx="259">
                  <c:v>0.160833</c:v>
                </c:pt>
                <c:pt idx="260">
                  <c:v>0.13750000000000001</c:v>
                </c:pt>
                <c:pt idx="261">
                  <c:v>0.11666700000000001</c:v>
                </c:pt>
                <c:pt idx="262">
                  <c:v>0.13583300000000001</c:v>
                </c:pt>
                <c:pt idx="263">
                  <c:v>0.1525</c:v>
                </c:pt>
                <c:pt idx="264">
                  <c:v>0.193333</c:v>
                </c:pt>
                <c:pt idx="265">
                  <c:v>0.20250000000000001</c:v>
                </c:pt>
                <c:pt idx="266">
                  <c:v>0.183333</c:v>
                </c:pt>
                <c:pt idx="267">
                  <c:v>0.20833299999999999</c:v>
                </c:pt>
                <c:pt idx="268">
                  <c:v>0.17416699999999999</c:v>
                </c:pt>
                <c:pt idx="269">
                  <c:v>0.20916699999999999</c:v>
                </c:pt>
                <c:pt idx="270">
                  <c:v>0.21083299999999999</c:v>
                </c:pt>
                <c:pt idx="271">
                  <c:v>0.20166700000000001</c:v>
                </c:pt>
                <c:pt idx="272">
                  <c:v>0.20666699999999999</c:v>
                </c:pt>
                <c:pt idx="273">
                  <c:v>0.21249999999999999</c:v>
                </c:pt>
                <c:pt idx="274">
                  <c:v>0.22833300000000001</c:v>
                </c:pt>
                <c:pt idx="275">
                  <c:v>0.23749999999999999</c:v>
                </c:pt>
                <c:pt idx="276">
                  <c:v>0.223333</c:v>
                </c:pt>
                <c:pt idx="277">
                  <c:v>0.22666700000000001</c:v>
                </c:pt>
                <c:pt idx="278">
                  <c:v>0.20666699999999999</c:v>
                </c:pt>
                <c:pt idx="279">
                  <c:v>0.21166699999999999</c:v>
                </c:pt>
                <c:pt idx="280">
                  <c:v>0.215833</c:v>
                </c:pt>
                <c:pt idx="281">
                  <c:v>0.20333300000000001</c:v>
                </c:pt>
                <c:pt idx="282">
                  <c:v>0.185</c:v>
                </c:pt>
                <c:pt idx="283">
                  <c:v>0.17749999999999999</c:v>
                </c:pt>
                <c:pt idx="284">
                  <c:v>0.1875</c:v>
                </c:pt>
                <c:pt idx="285">
                  <c:v>0.1875</c:v>
                </c:pt>
                <c:pt idx="286">
                  <c:v>0.2225</c:v>
                </c:pt>
                <c:pt idx="287">
                  <c:v>0.17749999999999999</c:v>
                </c:pt>
                <c:pt idx="288">
                  <c:v>0.115</c:v>
                </c:pt>
                <c:pt idx="289">
                  <c:v>7.4166700000000002E-2</c:v>
                </c:pt>
                <c:pt idx="290">
                  <c:v>0.153333</c:v>
                </c:pt>
                <c:pt idx="291">
                  <c:v>7.5833300000000006E-2</c:v>
                </c:pt>
                <c:pt idx="292">
                  <c:v>0.111667</c:v>
                </c:pt>
                <c:pt idx="293">
                  <c:v>0.1075</c:v>
                </c:pt>
                <c:pt idx="294">
                  <c:v>0.126667</c:v>
                </c:pt>
                <c:pt idx="295">
                  <c:v>0.1225</c:v>
                </c:pt>
                <c:pt idx="296">
                  <c:v>0.1575</c:v>
                </c:pt>
                <c:pt idx="297">
                  <c:v>0.20083300000000001</c:v>
                </c:pt>
                <c:pt idx="298">
                  <c:v>0.14916699999999999</c:v>
                </c:pt>
                <c:pt idx="299">
                  <c:v>0.153333</c:v>
                </c:pt>
                <c:pt idx="300">
                  <c:v>0.22</c:v>
                </c:pt>
                <c:pt idx="301">
                  <c:v>0.26416699999999999</c:v>
                </c:pt>
                <c:pt idx="302">
                  <c:v>0.215</c:v>
                </c:pt>
                <c:pt idx="303">
                  <c:v>0.21249999999999999</c:v>
                </c:pt>
                <c:pt idx="304">
                  <c:v>0.21166699999999999</c:v>
                </c:pt>
                <c:pt idx="305">
                  <c:v>0.19666700000000001</c:v>
                </c:pt>
                <c:pt idx="306">
                  <c:v>0.20583299999999999</c:v>
                </c:pt>
                <c:pt idx="307">
                  <c:v>0.24</c:v>
                </c:pt>
                <c:pt idx="308">
                  <c:v>0.2</c:v>
                </c:pt>
                <c:pt idx="309">
                  <c:v>0.126667</c:v>
                </c:pt>
                <c:pt idx="310">
                  <c:v>0.21083299999999999</c:v>
                </c:pt>
                <c:pt idx="311">
                  <c:v>0.20916699999999999</c:v>
                </c:pt>
                <c:pt idx="312">
                  <c:v>0.1575</c:v>
                </c:pt>
                <c:pt idx="313">
                  <c:v>0.13333300000000001</c:v>
                </c:pt>
                <c:pt idx="314">
                  <c:v>0.14333299999999999</c:v>
                </c:pt>
                <c:pt idx="315">
                  <c:v>0.188333</c:v>
                </c:pt>
                <c:pt idx="316">
                  <c:v>0.181667</c:v>
                </c:pt>
                <c:pt idx="317">
                  <c:v>0.1575</c:v>
                </c:pt>
                <c:pt idx="318">
                  <c:v>0.155833</c:v>
                </c:pt>
                <c:pt idx="319">
                  <c:v>0.13166700000000001</c:v>
                </c:pt>
                <c:pt idx="320">
                  <c:v>0.13750000000000001</c:v>
                </c:pt>
                <c:pt idx="321">
                  <c:v>0.158333</c:v>
                </c:pt>
                <c:pt idx="322">
                  <c:v>0.13916700000000001</c:v>
                </c:pt>
                <c:pt idx="323">
                  <c:v>0.13333300000000001</c:v>
                </c:pt>
                <c:pt idx="324">
                  <c:v>0.16333300000000001</c:v>
                </c:pt>
                <c:pt idx="325">
                  <c:v>0.17583299999999999</c:v>
                </c:pt>
                <c:pt idx="326">
                  <c:v>0.129167</c:v>
                </c:pt>
                <c:pt idx="327">
                  <c:v>0.16500000000000001</c:v>
                </c:pt>
                <c:pt idx="328">
                  <c:v>0.16500000000000001</c:v>
                </c:pt>
                <c:pt idx="329">
                  <c:v>0.186667</c:v>
                </c:pt>
                <c:pt idx="330">
                  <c:v>0.17499999999999999</c:v>
                </c:pt>
                <c:pt idx="331">
                  <c:v>0.20916699999999999</c:v>
                </c:pt>
                <c:pt idx="332">
                  <c:v>0.16</c:v>
                </c:pt>
                <c:pt idx="333">
                  <c:v>0.11749999999999999</c:v>
                </c:pt>
                <c:pt idx="334">
                  <c:v>6.3333299999999995E-2</c:v>
                </c:pt>
                <c:pt idx="335">
                  <c:v>0.16</c:v>
                </c:pt>
                <c:pt idx="336">
                  <c:v>0.1525</c:v>
                </c:pt>
                <c:pt idx="337">
                  <c:v>0.160833</c:v>
                </c:pt>
                <c:pt idx="338">
                  <c:v>0.17916699999999999</c:v>
                </c:pt>
                <c:pt idx="339">
                  <c:v>0.1825</c:v>
                </c:pt>
                <c:pt idx="340">
                  <c:v>0.154167</c:v>
                </c:pt>
                <c:pt idx="341">
                  <c:v>0.14249999999999999</c:v>
                </c:pt>
                <c:pt idx="342">
                  <c:v>0.13916700000000001</c:v>
                </c:pt>
                <c:pt idx="343">
                  <c:v>0.125</c:v>
                </c:pt>
                <c:pt idx="344">
                  <c:v>0.14083300000000001</c:v>
                </c:pt>
                <c:pt idx="345">
                  <c:v>0.23333300000000001</c:v>
                </c:pt>
                <c:pt idx="346">
                  <c:v>0.19</c:v>
                </c:pt>
                <c:pt idx="347">
                  <c:v>0.14083300000000001</c:v>
                </c:pt>
                <c:pt idx="348">
                  <c:v>0.130833</c:v>
                </c:pt>
                <c:pt idx="349">
                  <c:v>0.113333</c:v>
                </c:pt>
                <c:pt idx="350">
                  <c:v>0.14749999999999999</c:v>
                </c:pt>
                <c:pt idx="351">
                  <c:v>0.14166699999999999</c:v>
                </c:pt>
                <c:pt idx="352">
                  <c:v>0.11666700000000001</c:v>
                </c:pt>
                <c:pt idx="353">
                  <c:v>0.155833</c:v>
                </c:pt>
                <c:pt idx="354">
                  <c:v>0.14583299999999999</c:v>
                </c:pt>
                <c:pt idx="355">
                  <c:v>0.13</c:v>
                </c:pt>
                <c:pt idx="356">
                  <c:v>0.21</c:v>
                </c:pt>
                <c:pt idx="357">
                  <c:v>0.193333</c:v>
                </c:pt>
                <c:pt idx="358">
                  <c:v>0.25666699999999998</c:v>
                </c:pt>
                <c:pt idx="359">
                  <c:v>0.23749999999999999</c:v>
                </c:pt>
                <c:pt idx="360">
                  <c:v>0.22500000000000001</c:v>
                </c:pt>
                <c:pt idx="361">
                  <c:v>0.20333300000000001</c:v>
                </c:pt>
                <c:pt idx="362">
                  <c:v>0.19500000000000001</c:v>
                </c:pt>
                <c:pt idx="363">
                  <c:v>0.17</c:v>
                </c:pt>
                <c:pt idx="364">
                  <c:v>0.23416699999999999</c:v>
                </c:pt>
                <c:pt idx="365">
                  <c:v>0.220833</c:v>
                </c:pt>
                <c:pt idx="366">
                  <c:v>0.20166700000000001</c:v>
                </c:pt>
                <c:pt idx="367">
                  <c:v>0.22916700000000001</c:v>
                </c:pt>
                <c:pt idx="368">
                  <c:v>0.156667</c:v>
                </c:pt>
                <c:pt idx="369">
                  <c:v>0.11666700000000001</c:v>
                </c:pt>
                <c:pt idx="370">
                  <c:v>6.83333E-2</c:v>
                </c:pt>
                <c:pt idx="371">
                  <c:v>9.7500000000000003E-2</c:v>
                </c:pt>
                <c:pt idx="372">
                  <c:v>0.130833</c:v>
                </c:pt>
                <c:pt idx="373">
                  <c:v>0.183333</c:v>
                </c:pt>
                <c:pt idx="374">
                  <c:v>0.160833</c:v>
                </c:pt>
                <c:pt idx="375">
                  <c:v>0.184167</c:v>
                </c:pt>
                <c:pt idx="376">
                  <c:v>0.14666699999999999</c:v>
                </c:pt>
                <c:pt idx="377">
                  <c:v>0.13250000000000001</c:v>
                </c:pt>
                <c:pt idx="378">
                  <c:v>0.17499999999999999</c:v>
                </c:pt>
                <c:pt idx="379">
                  <c:v>0.155833</c:v>
                </c:pt>
                <c:pt idx="380">
                  <c:v>0.14833299999999999</c:v>
                </c:pt>
                <c:pt idx="381">
                  <c:v>0.16333300000000001</c:v>
                </c:pt>
                <c:pt idx="382">
                  <c:v>0.23666699999999999</c:v>
                </c:pt>
                <c:pt idx="383">
                  <c:v>0.214167</c:v>
                </c:pt>
                <c:pt idx="384">
                  <c:v>0.17583299999999999</c:v>
                </c:pt>
                <c:pt idx="385">
                  <c:v>0.156667</c:v>
                </c:pt>
                <c:pt idx="386">
                  <c:v>0.185</c:v>
                </c:pt>
                <c:pt idx="387">
                  <c:v>0.16833300000000001</c:v>
                </c:pt>
                <c:pt idx="388">
                  <c:v>0.17083300000000001</c:v>
                </c:pt>
                <c:pt idx="389">
                  <c:v>0.214167</c:v>
                </c:pt>
                <c:pt idx="390">
                  <c:v>0.20416699999999999</c:v>
                </c:pt>
                <c:pt idx="391">
                  <c:v>0.2</c:v>
                </c:pt>
                <c:pt idx="392">
                  <c:v>0.26583299999999999</c:v>
                </c:pt>
                <c:pt idx="393">
                  <c:v>0.23916699999999999</c:v>
                </c:pt>
                <c:pt idx="394">
                  <c:v>0.183333</c:v>
                </c:pt>
                <c:pt idx="395">
                  <c:v>0.248333</c:v>
                </c:pt>
                <c:pt idx="396">
                  <c:v>0.22916700000000001</c:v>
                </c:pt>
                <c:pt idx="397">
                  <c:v>0.24333299999999999</c:v>
                </c:pt>
                <c:pt idx="398">
                  <c:v>0.22833300000000001</c:v>
                </c:pt>
                <c:pt idx="399">
                  <c:v>0.20416699999999999</c:v>
                </c:pt>
                <c:pt idx="400">
                  <c:v>0.220833</c:v>
                </c:pt>
              </c:numCache>
            </c:numRef>
          </c:yVal>
        </c:ser>
        <c:ser>
          <c:idx val="4"/>
          <c:order val="2"/>
          <c:tx>
            <c:strRef>
              <c:f>RSS!$X$17</c:f>
              <c:strCache>
                <c:ptCount val="1"/>
                <c:pt idx="0">
                  <c:v>emiss-deriv</c:v>
                </c:pt>
              </c:strCache>
            </c:strRef>
          </c:tx>
          <c:marker>
            <c:symbol val="none"/>
          </c:marker>
          <c:xVal>
            <c:numRef>
              <c:f>RSS!$B$30:$B$420</c:f>
              <c:numCache>
                <c:formatCode>0.00</c:formatCode>
                <c:ptCount val="391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</c:numCache>
            </c:numRef>
          </c:xVal>
          <c:yVal>
            <c:numRef>
              <c:f>RSS!$X$30:$X$420</c:f>
              <c:numCache>
                <c:formatCode>0.00</c:formatCode>
                <c:ptCount val="391"/>
                <c:pt idx="0">
                  <c:v>0.20968309859154921</c:v>
                </c:pt>
                <c:pt idx="1">
                  <c:v>0.20949074074074092</c:v>
                </c:pt>
                <c:pt idx="2">
                  <c:v>0.20929838288993219</c:v>
                </c:pt>
                <c:pt idx="3">
                  <c:v>0.20910602503912346</c:v>
                </c:pt>
                <c:pt idx="4">
                  <c:v>0.20891366718831517</c:v>
                </c:pt>
                <c:pt idx="5">
                  <c:v>0.20872130933750643</c:v>
                </c:pt>
                <c:pt idx="6">
                  <c:v>0.20852895148669814</c:v>
                </c:pt>
                <c:pt idx="7">
                  <c:v>0.20798774126238895</c:v>
                </c:pt>
                <c:pt idx="8">
                  <c:v>0.2074465310380802</c:v>
                </c:pt>
                <c:pt idx="9">
                  <c:v>0.20690532081377189</c:v>
                </c:pt>
                <c:pt idx="10">
                  <c:v>0.20636411058946269</c:v>
                </c:pt>
                <c:pt idx="11">
                  <c:v>0.20582290036515349</c:v>
                </c:pt>
                <c:pt idx="12">
                  <c:v>0.20528169014084519</c:v>
                </c:pt>
                <c:pt idx="13">
                  <c:v>0.20474047991653599</c:v>
                </c:pt>
                <c:pt idx="14">
                  <c:v>0.20419926969222768</c:v>
                </c:pt>
                <c:pt idx="15">
                  <c:v>0.20365805946791848</c:v>
                </c:pt>
                <c:pt idx="16">
                  <c:v>0.20311684924361018</c:v>
                </c:pt>
                <c:pt idx="17">
                  <c:v>0.20257563901930098</c:v>
                </c:pt>
                <c:pt idx="18">
                  <c:v>0.20203442879499178</c:v>
                </c:pt>
                <c:pt idx="19">
                  <c:v>0.2018844548774128</c:v>
                </c:pt>
                <c:pt idx="20">
                  <c:v>0.20173448095983293</c:v>
                </c:pt>
                <c:pt idx="21">
                  <c:v>0.20158450704225395</c:v>
                </c:pt>
                <c:pt idx="22">
                  <c:v>0.20143453312467408</c:v>
                </c:pt>
                <c:pt idx="23">
                  <c:v>0.2012845592070942</c:v>
                </c:pt>
                <c:pt idx="24">
                  <c:v>0.20113458528951522</c:v>
                </c:pt>
                <c:pt idx="25">
                  <c:v>0.20098461137193535</c:v>
                </c:pt>
                <c:pt idx="26">
                  <c:v>0.20083463745435548</c:v>
                </c:pt>
                <c:pt idx="27">
                  <c:v>0.2006846635367765</c:v>
                </c:pt>
                <c:pt idx="28">
                  <c:v>0.20053468961919663</c:v>
                </c:pt>
                <c:pt idx="29">
                  <c:v>0.20038471570161676</c:v>
                </c:pt>
                <c:pt idx="30">
                  <c:v>0.20023474178403688</c:v>
                </c:pt>
                <c:pt idx="31">
                  <c:v>0.2001793166405843</c:v>
                </c:pt>
                <c:pt idx="32">
                  <c:v>0.20012389149713172</c:v>
                </c:pt>
                <c:pt idx="33">
                  <c:v>0.20006846635367737</c:v>
                </c:pt>
                <c:pt idx="34">
                  <c:v>0.20001304121022478</c:v>
                </c:pt>
                <c:pt idx="35">
                  <c:v>0.19995761606677043</c:v>
                </c:pt>
                <c:pt idx="36">
                  <c:v>0.19990219092331785</c:v>
                </c:pt>
                <c:pt idx="37">
                  <c:v>0.19984676577986527</c:v>
                </c:pt>
                <c:pt idx="38">
                  <c:v>0.19979134063641091</c:v>
                </c:pt>
                <c:pt idx="39">
                  <c:v>0.19973591549295833</c:v>
                </c:pt>
                <c:pt idx="40">
                  <c:v>0.19968049034950397</c:v>
                </c:pt>
                <c:pt idx="41">
                  <c:v>0.19962506520605139</c:v>
                </c:pt>
                <c:pt idx="42">
                  <c:v>0.19956964006259703</c:v>
                </c:pt>
                <c:pt idx="43">
                  <c:v>0.20015649452269102</c:v>
                </c:pt>
                <c:pt idx="44">
                  <c:v>0.20074334898278501</c:v>
                </c:pt>
                <c:pt idx="45">
                  <c:v>0.201330203442879</c:v>
                </c:pt>
                <c:pt idx="46">
                  <c:v>0.20191705790297299</c:v>
                </c:pt>
                <c:pt idx="47">
                  <c:v>0.20250391236306697</c:v>
                </c:pt>
                <c:pt idx="48">
                  <c:v>0.20309076682316096</c:v>
                </c:pt>
                <c:pt idx="49">
                  <c:v>0.20367762128325495</c:v>
                </c:pt>
                <c:pt idx="50">
                  <c:v>0.20426447574334894</c:v>
                </c:pt>
                <c:pt idx="51">
                  <c:v>0.20485133020344293</c:v>
                </c:pt>
                <c:pt idx="52">
                  <c:v>0.20543818466353692</c:v>
                </c:pt>
                <c:pt idx="53">
                  <c:v>0.2060250391236309</c:v>
                </c:pt>
                <c:pt idx="54">
                  <c:v>0.20661189358372489</c:v>
                </c:pt>
                <c:pt idx="55">
                  <c:v>0.20711724047991709</c:v>
                </c:pt>
                <c:pt idx="56">
                  <c:v>0.20762258737610928</c:v>
                </c:pt>
                <c:pt idx="57">
                  <c:v>0.2081279342722997</c:v>
                </c:pt>
                <c:pt idx="58">
                  <c:v>0.20863328116849189</c:v>
                </c:pt>
                <c:pt idx="59">
                  <c:v>0.20913862806468408</c:v>
                </c:pt>
                <c:pt idx="60">
                  <c:v>0.20964397496087628</c:v>
                </c:pt>
                <c:pt idx="61">
                  <c:v>0.21014932185706847</c:v>
                </c:pt>
                <c:pt idx="62">
                  <c:v>0.21065466875326067</c:v>
                </c:pt>
                <c:pt idx="63">
                  <c:v>0.21116001564945286</c:v>
                </c:pt>
                <c:pt idx="64">
                  <c:v>0.21166536254564505</c:v>
                </c:pt>
                <c:pt idx="65">
                  <c:v>0.21217070944183547</c:v>
                </c:pt>
                <c:pt idx="66">
                  <c:v>0.21267605633802944</c:v>
                </c:pt>
                <c:pt idx="67">
                  <c:v>0.21321074595722322</c:v>
                </c:pt>
                <c:pt idx="68">
                  <c:v>0.21374543557642056</c:v>
                </c:pt>
                <c:pt idx="69">
                  <c:v>0.2142801251956179</c:v>
                </c:pt>
                <c:pt idx="70">
                  <c:v>0.21481481481481524</c:v>
                </c:pt>
                <c:pt idx="71">
                  <c:v>0.21534950443401257</c:v>
                </c:pt>
                <c:pt idx="72">
                  <c:v>0.21588419405320636</c:v>
                </c:pt>
                <c:pt idx="73">
                  <c:v>0.21641888367240369</c:v>
                </c:pt>
                <c:pt idx="74">
                  <c:v>0.21695357329160103</c:v>
                </c:pt>
                <c:pt idx="75">
                  <c:v>0.21748826291079837</c:v>
                </c:pt>
                <c:pt idx="76">
                  <c:v>0.21802295252999571</c:v>
                </c:pt>
                <c:pt idx="77">
                  <c:v>0.21855764214919304</c:v>
                </c:pt>
                <c:pt idx="78">
                  <c:v>0.21909233176838683</c:v>
                </c:pt>
                <c:pt idx="79">
                  <c:v>0.21951943140323493</c:v>
                </c:pt>
                <c:pt idx="80">
                  <c:v>0.21994653103807948</c:v>
                </c:pt>
                <c:pt idx="81">
                  <c:v>0.22037363067292759</c:v>
                </c:pt>
                <c:pt idx="82">
                  <c:v>0.22080073030777214</c:v>
                </c:pt>
                <c:pt idx="83">
                  <c:v>0.22122782994262025</c:v>
                </c:pt>
                <c:pt idx="84">
                  <c:v>0.2216549295774648</c:v>
                </c:pt>
                <c:pt idx="85">
                  <c:v>0.22208202921230935</c:v>
                </c:pt>
                <c:pt idx="86">
                  <c:v>0.22250912884715746</c:v>
                </c:pt>
                <c:pt idx="87">
                  <c:v>0.22293622848200201</c:v>
                </c:pt>
                <c:pt idx="88">
                  <c:v>0.22336332811685011</c:v>
                </c:pt>
                <c:pt idx="89">
                  <c:v>0.22379042775169466</c:v>
                </c:pt>
                <c:pt idx="90">
                  <c:v>0.22421752738654277</c:v>
                </c:pt>
                <c:pt idx="91">
                  <c:v>0.22495761606677078</c:v>
                </c:pt>
                <c:pt idx="92">
                  <c:v>0.2256977047469988</c:v>
                </c:pt>
                <c:pt idx="93">
                  <c:v>0.22643779342723036</c:v>
                </c:pt>
                <c:pt idx="94">
                  <c:v>0.22717788210745837</c:v>
                </c:pt>
                <c:pt idx="95">
                  <c:v>0.22791797078768994</c:v>
                </c:pt>
                <c:pt idx="96">
                  <c:v>0.22865805946791795</c:v>
                </c:pt>
                <c:pt idx="97">
                  <c:v>0.22939814814814952</c:v>
                </c:pt>
                <c:pt idx="98">
                  <c:v>0.23013823682837753</c:v>
                </c:pt>
                <c:pt idx="99">
                  <c:v>0.23087832550860554</c:v>
                </c:pt>
                <c:pt idx="100">
                  <c:v>0.23161841418883711</c:v>
                </c:pt>
                <c:pt idx="101">
                  <c:v>0.23235850286906512</c:v>
                </c:pt>
                <c:pt idx="102">
                  <c:v>0.23309859154929669</c:v>
                </c:pt>
                <c:pt idx="103">
                  <c:v>0.23347026604068688</c:v>
                </c:pt>
                <c:pt idx="104">
                  <c:v>0.23384194053208063</c:v>
                </c:pt>
                <c:pt idx="105">
                  <c:v>0.23421361502347438</c:v>
                </c:pt>
                <c:pt idx="106">
                  <c:v>0.23458528951486812</c:v>
                </c:pt>
                <c:pt idx="107">
                  <c:v>0.23495696400625832</c:v>
                </c:pt>
                <c:pt idx="108">
                  <c:v>0.23532863849765207</c:v>
                </c:pt>
                <c:pt idx="109">
                  <c:v>0.23570031298904581</c:v>
                </c:pt>
                <c:pt idx="110">
                  <c:v>0.23607198748043956</c:v>
                </c:pt>
                <c:pt idx="111">
                  <c:v>0.23644366197182975</c:v>
                </c:pt>
                <c:pt idx="112">
                  <c:v>0.2368153364632235</c:v>
                </c:pt>
                <c:pt idx="113">
                  <c:v>0.23718701095461725</c:v>
                </c:pt>
                <c:pt idx="114">
                  <c:v>0.237558685446011</c:v>
                </c:pt>
                <c:pt idx="115">
                  <c:v>0.23779016692749266</c:v>
                </c:pt>
                <c:pt idx="116">
                  <c:v>0.23802164840897078</c:v>
                </c:pt>
                <c:pt idx="117">
                  <c:v>0.23825312989045244</c:v>
                </c:pt>
                <c:pt idx="118">
                  <c:v>0.23848461137193411</c:v>
                </c:pt>
                <c:pt idx="119">
                  <c:v>0.23871609285341577</c:v>
                </c:pt>
                <c:pt idx="120">
                  <c:v>0.23894757433489744</c:v>
                </c:pt>
                <c:pt idx="121">
                  <c:v>0.2391790558163791</c:v>
                </c:pt>
                <c:pt idx="122">
                  <c:v>0.23941053729786077</c:v>
                </c:pt>
                <c:pt idx="123">
                  <c:v>0.23964201877934244</c:v>
                </c:pt>
                <c:pt idx="124">
                  <c:v>0.2398735002608241</c:v>
                </c:pt>
                <c:pt idx="125">
                  <c:v>0.24010498174230577</c:v>
                </c:pt>
                <c:pt idx="126">
                  <c:v>0.24033646322378743</c:v>
                </c:pt>
                <c:pt idx="127">
                  <c:v>0.24069183620239798</c:v>
                </c:pt>
                <c:pt idx="128">
                  <c:v>0.24104720918101208</c:v>
                </c:pt>
                <c:pt idx="129">
                  <c:v>0.24140258215962618</c:v>
                </c:pt>
                <c:pt idx="130">
                  <c:v>0.24175795513823672</c:v>
                </c:pt>
                <c:pt idx="131">
                  <c:v>0.24211332811685082</c:v>
                </c:pt>
                <c:pt idx="132">
                  <c:v>0.24246870109546137</c:v>
                </c:pt>
                <c:pt idx="133">
                  <c:v>0.24282407407407547</c:v>
                </c:pt>
                <c:pt idx="134">
                  <c:v>0.24317944705268602</c:v>
                </c:pt>
                <c:pt idx="135">
                  <c:v>0.24353482003129656</c:v>
                </c:pt>
                <c:pt idx="136">
                  <c:v>0.24389019300991066</c:v>
                </c:pt>
                <c:pt idx="137">
                  <c:v>0.24424556598852121</c:v>
                </c:pt>
                <c:pt idx="138">
                  <c:v>0.24460093896713886</c:v>
                </c:pt>
                <c:pt idx="139">
                  <c:v>0.24417383933229075</c:v>
                </c:pt>
                <c:pt idx="140">
                  <c:v>0.24374673969744265</c:v>
                </c:pt>
                <c:pt idx="141">
                  <c:v>0.24331964006259454</c:v>
                </c:pt>
                <c:pt idx="142">
                  <c:v>0.24289254042775354</c:v>
                </c:pt>
                <c:pt idx="143">
                  <c:v>0.24246544079290544</c:v>
                </c:pt>
                <c:pt idx="144">
                  <c:v>0.24203834115805734</c:v>
                </c:pt>
                <c:pt idx="145">
                  <c:v>0.24161124152321634</c:v>
                </c:pt>
                <c:pt idx="146">
                  <c:v>0.24118414188836823</c:v>
                </c:pt>
                <c:pt idx="147">
                  <c:v>0.24075704225352013</c:v>
                </c:pt>
                <c:pt idx="148">
                  <c:v>0.24032994261867202</c:v>
                </c:pt>
                <c:pt idx="149">
                  <c:v>0.23990284298383102</c:v>
                </c:pt>
                <c:pt idx="150">
                  <c:v>0.23947574334898292</c:v>
                </c:pt>
                <c:pt idx="151">
                  <c:v>0.23950182576943035</c:v>
                </c:pt>
                <c:pt idx="152">
                  <c:v>0.23952790818987779</c:v>
                </c:pt>
                <c:pt idx="153">
                  <c:v>0.23955399061032523</c:v>
                </c:pt>
                <c:pt idx="154">
                  <c:v>0.23958007303077977</c:v>
                </c:pt>
                <c:pt idx="155">
                  <c:v>0.23960615545122721</c:v>
                </c:pt>
                <c:pt idx="156">
                  <c:v>0.23963223787167465</c:v>
                </c:pt>
                <c:pt idx="157">
                  <c:v>0.23965832029212208</c:v>
                </c:pt>
                <c:pt idx="158">
                  <c:v>0.23968440271256952</c:v>
                </c:pt>
                <c:pt idx="159">
                  <c:v>0.23971048513301696</c:v>
                </c:pt>
                <c:pt idx="160">
                  <c:v>0.2397365675534715</c:v>
                </c:pt>
                <c:pt idx="161">
                  <c:v>0.23976264997391894</c:v>
                </c:pt>
                <c:pt idx="162">
                  <c:v>0.23978873239436638</c:v>
                </c:pt>
                <c:pt idx="163">
                  <c:v>0.24022235263432634</c:v>
                </c:pt>
                <c:pt idx="164">
                  <c:v>0.2406559728742792</c:v>
                </c:pt>
                <c:pt idx="165">
                  <c:v>0.24108959311423916</c:v>
                </c:pt>
                <c:pt idx="166">
                  <c:v>0.24152321335419913</c:v>
                </c:pt>
                <c:pt idx="167">
                  <c:v>0.24195683359415909</c:v>
                </c:pt>
                <c:pt idx="168">
                  <c:v>0.24239045383411906</c:v>
                </c:pt>
                <c:pt idx="169">
                  <c:v>0.24282407407407192</c:v>
                </c:pt>
                <c:pt idx="170">
                  <c:v>0.24325769431403188</c:v>
                </c:pt>
                <c:pt idx="171">
                  <c:v>0.24369131455399184</c:v>
                </c:pt>
                <c:pt idx="172">
                  <c:v>0.24412493479395181</c:v>
                </c:pt>
                <c:pt idx="173">
                  <c:v>0.24455855503390467</c:v>
                </c:pt>
                <c:pt idx="174">
                  <c:v>0.24499217527386463</c:v>
                </c:pt>
                <c:pt idx="175">
                  <c:v>0.2454486176317161</c:v>
                </c:pt>
                <c:pt idx="176">
                  <c:v>0.24590505998956758</c:v>
                </c:pt>
                <c:pt idx="177">
                  <c:v>0.24636150234741905</c:v>
                </c:pt>
                <c:pt idx="178">
                  <c:v>0.24681794470527052</c:v>
                </c:pt>
                <c:pt idx="179">
                  <c:v>0.24727438706312199</c:v>
                </c:pt>
                <c:pt idx="180">
                  <c:v>0.24773082942097346</c:v>
                </c:pt>
                <c:pt idx="181">
                  <c:v>0.24818727177881783</c:v>
                </c:pt>
                <c:pt idx="182">
                  <c:v>0.2486437141366693</c:v>
                </c:pt>
                <c:pt idx="183">
                  <c:v>0.24910015649452077</c:v>
                </c:pt>
                <c:pt idx="184">
                  <c:v>0.24955659885237225</c:v>
                </c:pt>
                <c:pt idx="185">
                  <c:v>0.25001304121022372</c:v>
                </c:pt>
                <c:pt idx="186">
                  <c:v>0.25046948356807519</c:v>
                </c:pt>
                <c:pt idx="187">
                  <c:v>0.2509846113719334</c:v>
                </c:pt>
                <c:pt idx="188">
                  <c:v>0.25149973917579871</c:v>
                </c:pt>
                <c:pt idx="189">
                  <c:v>0.25201486697965692</c:v>
                </c:pt>
                <c:pt idx="190">
                  <c:v>0.25252999478351512</c:v>
                </c:pt>
                <c:pt idx="191">
                  <c:v>0.25304512258737333</c:v>
                </c:pt>
                <c:pt idx="192">
                  <c:v>0.25356025039123864</c:v>
                </c:pt>
                <c:pt idx="193">
                  <c:v>0.25407537819509685</c:v>
                </c:pt>
                <c:pt idx="194">
                  <c:v>0.25459050599895505</c:v>
                </c:pt>
                <c:pt idx="195">
                  <c:v>0.25510563380282036</c:v>
                </c:pt>
                <c:pt idx="196">
                  <c:v>0.25562076160667857</c:v>
                </c:pt>
                <c:pt idx="197">
                  <c:v>0.25613588941053678</c:v>
                </c:pt>
                <c:pt idx="198">
                  <c:v>0.25665101721439498</c:v>
                </c:pt>
                <c:pt idx="199">
                  <c:v>0.25709441836202274</c:v>
                </c:pt>
                <c:pt idx="200">
                  <c:v>0.25753781950965049</c:v>
                </c:pt>
                <c:pt idx="201">
                  <c:v>0.25798122065727824</c:v>
                </c:pt>
                <c:pt idx="202">
                  <c:v>0.258424621804906</c:v>
                </c:pt>
                <c:pt idx="203">
                  <c:v>0.25886802295252664</c:v>
                </c:pt>
                <c:pt idx="204">
                  <c:v>0.2593114241001544</c:v>
                </c:pt>
                <c:pt idx="205">
                  <c:v>0.25975482524778215</c:v>
                </c:pt>
                <c:pt idx="206">
                  <c:v>0.2601982263954099</c:v>
                </c:pt>
                <c:pt idx="207">
                  <c:v>0.26064162754303766</c:v>
                </c:pt>
                <c:pt idx="208">
                  <c:v>0.26108502869066541</c:v>
                </c:pt>
                <c:pt idx="209">
                  <c:v>0.26152842983828606</c:v>
                </c:pt>
                <c:pt idx="210">
                  <c:v>0.26197183098591381</c:v>
                </c:pt>
                <c:pt idx="211">
                  <c:v>0.26184141888366952</c:v>
                </c:pt>
                <c:pt idx="212">
                  <c:v>0.26171100678143233</c:v>
                </c:pt>
                <c:pt idx="213">
                  <c:v>0.26158059467918804</c:v>
                </c:pt>
                <c:pt idx="214">
                  <c:v>0.26145018257694375</c:v>
                </c:pt>
                <c:pt idx="215">
                  <c:v>0.26131977047469945</c:v>
                </c:pt>
                <c:pt idx="216">
                  <c:v>0.26118935837245516</c:v>
                </c:pt>
                <c:pt idx="217">
                  <c:v>0.26105894627021087</c:v>
                </c:pt>
                <c:pt idx="218">
                  <c:v>0.26092853416797368</c:v>
                </c:pt>
                <c:pt idx="219">
                  <c:v>0.26079812206572939</c:v>
                </c:pt>
                <c:pt idx="220">
                  <c:v>0.26066770996348509</c:v>
                </c:pt>
                <c:pt idx="221">
                  <c:v>0.2605372978612408</c:v>
                </c:pt>
                <c:pt idx="222">
                  <c:v>0.26040688575899651</c:v>
                </c:pt>
                <c:pt idx="223">
                  <c:v>0.25997000521648062</c:v>
                </c:pt>
                <c:pt idx="224">
                  <c:v>0.25953312467397183</c:v>
                </c:pt>
                <c:pt idx="225">
                  <c:v>0.25909624413145593</c:v>
                </c:pt>
                <c:pt idx="226">
                  <c:v>0.25865936358894004</c:v>
                </c:pt>
                <c:pt idx="227">
                  <c:v>0.25822248304642414</c:v>
                </c:pt>
                <c:pt idx="228">
                  <c:v>0.25778560250391536</c:v>
                </c:pt>
                <c:pt idx="229">
                  <c:v>0.25734872196139946</c:v>
                </c:pt>
                <c:pt idx="230">
                  <c:v>0.25691184141888357</c:v>
                </c:pt>
                <c:pt idx="231">
                  <c:v>0.25647496087636767</c:v>
                </c:pt>
                <c:pt idx="232">
                  <c:v>0.25603808033385178</c:v>
                </c:pt>
                <c:pt idx="233">
                  <c:v>0.25560119979134299</c:v>
                </c:pt>
                <c:pt idx="234">
                  <c:v>0.2551643192488271</c:v>
                </c:pt>
                <c:pt idx="235">
                  <c:v>0.25565336463223787</c:v>
                </c:pt>
                <c:pt idx="236">
                  <c:v>0.25614241001564864</c:v>
                </c:pt>
                <c:pt idx="237">
                  <c:v>0.2566314553990594</c:v>
                </c:pt>
                <c:pt idx="238">
                  <c:v>0.25712050078247017</c:v>
                </c:pt>
                <c:pt idx="239">
                  <c:v>0.25760954616588094</c:v>
                </c:pt>
                <c:pt idx="240">
                  <c:v>0.25809859154929882</c:v>
                </c:pt>
                <c:pt idx="241">
                  <c:v>0.25858763693270959</c:v>
                </c:pt>
                <c:pt idx="242">
                  <c:v>0.25907668231612035</c:v>
                </c:pt>
                <c:pt idx="243">
                  <c:v>0.25956572769953112</c:v>
                </c:pt>
                <c:pt idx="244">
                  <c:v>0.26005477308294189</c:v>
                </c:pt>
                <c:pt idx="245">
                  <c:v>0.26054381846635266</c:v>
                </c:pt>
                <c:pt idx="246">
                  <c:v>0.26103286384976343</c:v>
                </c:pt>
                <c:pt idx="247">
                  <c:v>0.2615871152842999</c:v>
                </c:pt>
                <c:pt idx="248">
                  <c:v>0.26214136671882926</c:v>
                </c:pt>
                <c:pt idx="249">
                  <c:v>0.26269561815336573</c:v>
                </c:pt>
                <c:pt idx="250">
                  <c:v>0.26324986958789509</c:v>
                </c:pt>
                <c:pt idx="251">
                  <c:v>0.26380412102243156</c:v>
                </c:pt>
                <c:pt idx="252">
                  <c:v>0.26435837245696092</c:v>
                </c:pt>
                <c:pt idx="253">
                  <c:v>0.26491262389149739</c:v>
                </c:pt>
                <c:pt idx="254">
                  <c:v>0.26546687532602675</c:v>
                </c:pt>
                <c:pt idx="255">
                  <c:v>0.26602112676056322</c:v>
                </c:pt>
                <c:pt idx="256">
                  <c:v>0.26657537819509969</c:v>
                </c:pt>
                <c:pt idx="257">
                  <c:v>0.26712962962962905</c:v>
                </c:pt>
                <c:pt idx="258">
                  <c:v>0.26768388106416552</c:v>
                </c:pt>
                <c:pt idx="259">
                  <c:v>0.26814980793854204</c:v>
                </c:pt>
                <c:pt idx="260">
                  <c:v>0.26861573481291856</c:v>
                </c:pt>
                <c:pt idx="261">
                  <c:v>0.26908166168729508</c:v>
                </c:pt>
                <c:pt idx="262">
                  <c:v>0.2695475885616716</c:v>
                </c:pt>
                <c:pt idx="263">
                  <c:v>0.27001351543604812</c:v>
                </c:pt>
                <c:pt idx="264">
                  <c:v>0.27047944231043175</c:v>
                </c:pt>
                <c:pt idx="265">
                  <c:v>0.27094536918480117</c:v>
                </c:pt>
                <c:pt idx="266">
                  <c:v>0.27141129605918479</c:v>
                </c:pt>
                <c:pt idx="267">
                  <c:v>0.27187722293355421</c:v>
                </c:pt>
                <c:pt idx="268">
                  <c:v>0.27234314980793783</c:v>
                </c:pt>
                <c:pt idx="269">
                  <c:v>0.27280907668232146</c:v>
                </c:pt>
                <c:pt idx="270">
                  <c:v>0.27380221499939239</c:v>
                </c:pt>
                <c:pt idx="271">
                  <c:v>0.27479535331647753</c:v>
                </c:pt>
                <c:pt idx="272">
                  <c:v>0.27578849163356267</c:v>
                </c:pt>
                <c:pt idx="273">
                  <c:v>0.27678162995064781</c:v>
                </c:pt>
                <c:pt idx="274">
                  <c:v>0.27777476826773295</c:v>
                </c:pt>
                <c:pt idx="275">
                  <c:v>0.27876790658480388</c:v>
                </c:pt>
                <c:pt idx="276">
                  <c:v>0.27976104490188902</c:v>
                </c:pt>
                <c:pt idx="277">
                  <c:v>0.28075418321897416</c:v>
                </c:pt>
                <c:pt idx="278">
                  <c:v>0.2817473215360593</c:v>
                </c:pt>
                <c:pt idx="279">
                  <c:v>0.28274045985313023</c:v>
                </c:pt>
                <c:pt idx="280">
                  <c:v>0.28373359817021537</c:v>
                </c:pt>
                <c:pt idx="281">
                  <c:v>0.28472673648730051</c:v>
                </c:pt>
                <c:pt idx="282">
                  <c:v>0.28571987480438565</c:v>
                </c:pt>
                <c:pt idx="283">
                  <c:v>0.28608176838810095</c:v>
                </c:pt>
                <c:pt idx="284">
                  <c:v>0.28644366197183047</c:v>
                </c:pt>
                <c:pt idx="285">
                  <c:v>0.28680555555555998</c:v>
                </c:pt>
                <c:pt idx="286">
                  <c:v>0.28716744913927528</c:v>
                </c:pt>
                <c:pt idx="287">
                  <c:v>0.28752934272300479</c:v>
                </c:pt>
                <c:pt idx="288">
                  <c:v>0.2878912363067343</c:v>
                </c:pt>
                <c:pt idx="289">
                  <c:v>0.2882531298904496</c:v>
                </c:pt>
                <c:pt idx="290">
                  <c:v>0.28861502347417911</c:v>
                </c:pt>
                <c:pt idx="291">
                  <c:v>0.28897691705790862</c:v>
                </c:pt>
                <c:pt idx="292">
                  <c:v>0.28933881064162392</c:v>
                </c:pt>
                <c:pt idx="293">
                  <c:v>0.28970070422535343</c:v>
                </c:pt>
                <c:pt idx="294">
                  <c:v>0.29006259780908294</c:v>
                </c:pt>
                <c:pt idx="295">
                  <c:v>0.29095918101199914</c:v>
                </c:pt>
                <c:pt idx="296">
                  <c:v>0.29185576421491533</c:v>
                </c:pt>
                <c:pt idx="297">
                  <c:v>0.29275234741784573</c:v>
                </c:pt>
                <c:pt idx="298">
                  <c:v>0.29364893062076192</c:v>
                </c:pt>
                <c:pt idx="299">
                  <c:v>0.29454551382367811</c:v>
                </c:pt>
                <c:pt idx="300">
                  <c:v>0.29544209702660851</c:v>
                </c:pt>
                <c:pt idx="301">
                  <c:v>0.2963386802295247</c:v>
                </c:pt>
                <c:pt idx="302">
                  <c:v>0.29723526343244089</c:v>
                </c:pt>
                <c:pt idx="303">
                  <c:v>0.29813184663537129</c:v>
                </c:pt>
                <c:pt idx="304">
                  <c:v>0.29902842983828748</c:v>
                </c:pt>
                <c:pt idx="305">
                  <c:v>0.29992501304120367</c:v>
                </c:pt>
                <c:pt idx="306">
                  <c:v>0.30082159624413407</c:v>
                </c:pt>
                <c:pt idx="307">
                  <c:v>0.3017116588419384</c:v>
                </c:pt>
                <c:pt idx="308">
                  <c:v>0.30260172143974273</c:v>
                </c:pt>
                <c:pt idx="309">
                  <c:v>0.30349178403756127</c:v>
                </c:pt>
                <c:pt idx="310">
                  <c:v>0.3043818466353656</c:v>
                </c:pt>
                <c:pt idx="311">
                  <c:v>0.30527190923316994</c:v>
                </c:pt>
                <c:pt idx="312">
                  <c:v>0.30616197183098848</c:v>
                </c:pt>
                <c:pt idx="313">
                  <c:v>0.30705203442879281</c:v>
                </c:pt>
                <c:pt idx="314">
                  <c:v>0.30794209702659714</c:v>
                </c:pt>
                <c:pt idx="315">
                  <c:v>0.30883215962441568</c:v>
                </c:pt>
                <c:pt idx="316">
                  <c:v>0.30972222222222001</c:v>
                </c:pt>
                <c:pt idx="317">
                  <c:v>0.31061228482002434</c:v>
                </c:pt>
                <c:pt idx="318">
                  <c:v>0.31150234741784288</c:v>
                </c:pt>
                <c:pt idx="319">
                  <c:v>0.31156725707782584</c:v>
                </c:pt>
                <c:pt idx="320">
                  <c:v>0.31163216673779459</c:v>
                </c:pt>
                <c:pt idx="321">
                  <c:v>0.31169707639777755</c:v>
                </c:pt>
                <c:pt idx="322">
                  <c:v>0.31176198605776051</c:v>
                </c:pt>
                <c:pt idx="323">
                  <c:v>0.31182689571774347</c:v>
                </c:pt>
                <c:pt idx="324">
                  <c:v>0.31189180537772643</c:v>
                </c:pt>
                <c:pt idx="325">
                  <c:v>0.31195671503769518</c:v>
                </c:pt>
                <c:pt idx="326">
                  <c:v>0.31202162469767813</c:v>
                </c:pt>
                <c:pt idx="327">
                  <c:v>0.31208653435766109</c:v>
                </c:pt>
                <c:pt idx="328">
                  <c:v>0.31215144401764405</c:v>
                </c:pt>
                <c:pt idx="329">
                  <c:v>0.31221635367762701</c:v>
                </c:pt>
                <c:pt idx="330">
                  <c:v>0.31228126333759576</c:v>
                </c:pt>
                <c:pt idx="331">
                  <c:v>0.31261737089201347</c:v>
                </c:pt>
                <c:pt idx="332">
                  <c:v>0.31295347844643118</c:v>
                </c:pt>
                <c:pt idx="333">
                  <c:v>0.31328958600084889</c:v>
                </c:pt>
                <c:pt idx="334">
                  <c:v>0.31362569355526659</c:v>
                </c:pt>
                <c:pt idx="335">
                  <c:v>0.3139618011096843</c:v>
                </c:pt>
                <c:pt idx="336">
                  <c:v>0.31429790866410201</c:v>
                </c:pt>
                <c:pt idx="337">
                  <c:v>0.31463401621851972</c:v>
                </c:pt>
                <c:pt idx="338">
                  <c:v>0.31497012377293743</c:v>
                </c:pt>
                <c:pt idx="339">
                  <c:v>0.31530623132735514</c:v>
                </c:pt>
                <c:pt idx="340">
                  <c:v>0.31564233888177284</c:v>
                </c:pt>
                <c:pt idx="341">
                  <c:v>0.31597844643619055</c:v>
                </c:pt>
                <c:pt idx="342">
                  <c:v>0.31631455399060826</c:v>
                </c:pt>
                <c:pt idx="343">
                  <c:v>0.31612871674491316</c:v>
                </c:pt>
                <c:pt idx="344">
                  <c:v>0.31594287949921807</c:v>
                </c:pt>
                <c:pt idx="345">
                  <c:v>0.31575704225352297</c:v>
                </c:pt>
                <c:pt idx="346">
                  <c:v>0.31557120500782787</c:v>
                </c:pt>
                <c:pt idx="347">
                  <c:v>0.31538536776213277</c:v>
                </c:pt>
                <c:pt idx="348">
                  <c:v>0.31519953051643768</c:v>
                </c:pt>
                <c:pt idx="349">
                  <c:v>0.31501369327074258</c:v>
                </c:pt>
                <c:pt idx="350">
                  <c:v>0.31482785602503327</c:v>
                </c:pt>
                <c:pt idx="351">
                  <c:v>0.31464201877933817</c:v>
                </c:pt>
                <c:pt idx="352">
                  <c:v>0.31445618153364308</c:v>
                </c:pt>
                <c:pt idx="353">
                  <c:v>0.31427034428794798</c:v>
                </c:pt>
                <c:pt idx="354">
                  <c:v>0.31408450704225288</c:v>
                </c:pt>
                <c:pt idx="355">
                  <c:v>0.31561299615877658</c:v>
                </c:pt>
                <c:pt idx="356">
                  <c:v>0.31714148527528607</c:v>
                </c:pt>
                <c:pt idx="357">
                  <c:v>0.31866997439180977</c:v>
                </c:pt>
                <c:pt idx="358">
                  <c:v>0.32019846350831926</c:v>
                </c:pt>
                <c:pt idx="359">
                  <c:v>0.32172695262484297</c:v>
                </c:pt>
                <c:pt idx="360">
                  <c:v>0.32325544174135246</c:v>
                </c:pt>
                <c:pt idx="361">
                  <c:v>0.32478393085787616</c:v>
                </c:pt>
                <c:pt idx="362">
                  <c:v>0.32631241997438565</c:v>
                </c:pt>
                <c:pt idx="363">
                  <c:v>0.32784090909090935</c:v>
                </c:pt>
                <c:pt idx="364">
                  <c:v>0.32936939820743305</c:v>
                </c:pt>
                <c:pt idx="365">
                  <c:v>0.33089788732394254</c:v>
                </c:pt>
                <c:pt idx="366">
                  <c:v>0.33242637644046624</c:v>
                </c:pt>
                <c:pt idx="367">
                  <c:v>0.33331554986484946</c:v>
                </c:pt>
                <c:pt idx="368">
                  <c:v>0.33420472328923267</c:v>
                </c:pt>
                <c:pt idx="369">
                  <c:v>0.33509389671361589</c:v>
                </c:pt>
                <c:pt idx="370">
                  <c:v>0.33598307013799911</c:v>
                </c:pt>
                <c:pt idx="371">
                  <c:v>0.33687224356238232</c:v>
                </c:pt>
                <c:pt idx="372">
                  <c:v>0.33776141698676554</c:v>
                </c:pt>
                <c:pt idx="373">
                  <c:v>0.33865059041114876</c:v>
                </c:pt>
                <c:pt idx="374">
                  <c:v>0.33953976383553197</c:v>
                </c:pt>
                <c:pt idx="375">
                  <c:v>0.3404289372599294</c:v>
                </c:pt>
                <c:pt idx="376">
                  <c:v>0.34131811068431261</c:v>
                </c:pt>
                <c:pt idx="377">
                  <c:v>0.34220728410869583</c:v>
                </c:pt>
                <c:pt idx="378">
                  <c:v>0.34309645753307905</c:v>
                </c:pt>
                <c:pt idx="379">
                  <c:v>0.34323427941386342</c:v>
                </c:pt>
                <c:pt idx="380">
                  <c:v>0.34337210129463358</c:v>
                </c:pt>
                <c:pt idx="381">
                  <c:v>0.34350992317541795</c:v>
                </c:pt>
                <c:pt idx="382">
                  <c:v>0.34364774505620233</c:v>
                </c:pt>
                <c:pt idx="383">
                  <c:v>0.34378556693697249</c:v>
                </c:pt>
                <c:pt idx="384">
                  <c:v>0.34392338881775686</c:v>
                </c:pt>
                <c:pt idx="385">
                  <c:v>0.34406121069854123</c:v>
                </c:pt>
                <c:pt idx="386">
                  <c:v>0.34419903257931139</c:v>
                </c:pt>
                <c:pt idx="387">
                  <c:v>0.34433685446009576</c:v>
                </c:pt>
                <c:pt idx="388">
                  <c:v>0.34447467634088014</c:v>
                </c:pt>
                <c:pt idx="389">
                  <c:v>0.3446124982216503</c:v>
                </c:pt>
                <c:pt idx="390">
                  <c:v>0.34475032010243467</c:v>
                </c:pt>
              </c:numCache>
            </c:numRef>
          </c:yVal>
        </c:ser>
        <c:ser>
          <c:idx val="3"/>
          <c:order val="3"/>
          <c:tx>
            <c:strRef>
              <c:f>RSS!$V$17</c:f>
              <c:strCache>
                <c:ptCount val="1"/>
                <c:pt idx="0">
                  <c:v>emiss-CO2-deriv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RSS!$B$19:$B$420</c:f>
              <c:numCache>
                <c:formatCode>0.00</c:formatCode>
                <c:ptCount val="402"/>
                <c:pt idx="0">
                  <c:v>1979.08</c:v>
                </c:pt>
                <c:pt idx="1">
                  <c:v>1979.17</c:v>
                </c:pt>
                <c:pt idx="2">
                  <c:v>1979.25</c:v>
                </c:pt>
                <c:pt idx="3">
                  <c:v>1979.33</c:v>
                </c:pt>
                <c:pt idx="4">
                  <c:v>1979.42</c:v>
                </c:pt>
                <c:pt idx="5">
                  <c:v>1979.5</c:v>
                </c:pt>
                <c:pt idx="6">
                  <c:v>1979.58</c:v>
                </c:pt>
                <c:pt idx="7">
                  <c:v>1979.67</c:v>
                </c:pt>
                <c:pt idx="8">
                  <c:v>1979.75</c:v>
                </c:pt>
                <c:pt idx="9">
                  <c:v>1979.83</c:v>
                </c:pt>
                <c:pt idx="10">
                  <c:v>1979.92</c:v>
                </c:pt>
                <c:pt idx="11">
                  <c:v>1980</c:v>
                </c:pt>
                <c:pt idx="12">
                  <c:v>1980.08</c:v>
                </c:pt>
                <c:pt idx="13">
                  <c:v>1980.17</c:v>
                </c:pt>
                <c:pt idx="14">
                  <c:v>1980.25</c:v>
                </c:pt>
                <c:pt idx="15">
                  <c:v>1980.33</c:v>
                </c:pt>
                <c:pt idx="16">
                  <c:v>1980.42</c:v>
                </c:pt>
                <c:pt idx="17">
                  <c:v>1980.5</c:v>
                </c:pt>
                <c:pt idx="18">
                  <c:v>1980.58</c:v>
                </c:pt>
                <c:pt idx="19">
                  <c:v>1980.67</c:v>
                </c:pt>
                <c:pt idx="20">
                  <c:v>1980.75</c:v>
                </c:pt>
                <c:pt idx="21">
                  <c:v>1980.83</c:v>
                </c:pt>
                <c:pt idx="22">
                  <c:v>1980.92</c:v>
                </c:pt>
                <c:pt idx="23">
                  <c:v>1981</c:v>
                </c:pt>
                <c:pt idx="24">
                  <c:v>1981.08</c:v>
                </c:pt>
                <c:pt idx="25">
                  <c:v>1981.17</c:v>
                </c:pt>
                <c:pt idx="26">
                  <c:v>1981.25</c:v>
                </c:pt>
                <c:pt idx="27">
                  <c:v>1981.33</c:v>
                </c:pt>
                <c:pt idx="28">
                  <c:v>1981.42</c:v>
                </c:pt>
                <c:pt idx="29">
                  <c:v>1981.5</c:v>
                </c:pt>
                <c:pt idx="30">
                  <c:v>1981.58</c:v>
                </c:pt>
                <c:pt idx="31">
                  <c:v>1981.67</c:v>
                </c:pt>
                <c:pt idx="32">
                  <c:v>1981.75</c:v>
                </c:pt>
                <c:pt idx="33">
                  <c:v>1981.83</c:v>
                </c:pt>
                <c:pt idx="34">
                  <c:v>1981.92</c:v>
                </c:pt>
                <c:pt idx="35">
                  <c:v>1982</c:v>
                </c:pt>
                <c:pt idx="36">
                  <c:v>1982.08</c:v>
                </c:pt>
                <c:pt idx="37">
                  <c:v>1982.17</c:v>
                </c:pt>
                <c:pt idx="38">
                  <c:v>1982.25</c:v>
                </c:pt>
                <c:pt idx="39">
                  <c:v>1982.33</c:v>
                </c:pt>
                <c:pt idx="40">
                  <c:v>1982.42</c:v>
                </c:pt>
                <c:pt idx="41">
                  <c:v>1982.5</c:v>
                </c:pt>
                <c:pt idx="42">
                  <c:v>1982.58</c:v>
                </c:pt>
                <c:pt idx="43">
                  <c:v>1982.67</c:v>
                </c:pt>
                <c:pt idx="44">
                  <c:v>1982.75</c:v>
                </c:pt>
                <c:pt idx="45">
                  <c:v>1982.83</c:v>
                </c:pt>
                <c:pt idx="46">
                  <c:v>1982.92</c:v>
                </c:pt>
                <c:pt idx="47">
                  <c:v>1983</c:v>
                </c:pt>
                <c:pt idx="48">
                  <c:v>1983.08</c:v>
                </c:pt>
                <c:pt idx="49">
                  <c:v>1983.17</c:v>
                </c:pt>
                <c:pt idx="50">
                  <c:v>1983.25</c:v>
                </c:pt>
                <c:pt idx="51">
                  <c:v>1983.33</c:v>
                </c:pt>
                <c:pt idx="52">
                  <c:v>1983.42</c:v>
                </c:pt>
                <c:pt idx="53">
                  <c:v>1983.5</c:v>
                </c:pt>
                <c:pt idx="54">
                  <c:v>1983.58</c:v>
                </c:pt>
                <c:pt idx="55">
                  <c:v>1983.67</c:v>
                </c:pt>
                <c:pt idx="56">
                  <c:v>1983.75</c:v>
                </c:pt>
                <c:pt idx="57">
                  <c:v>1983.83</c:v>
                </c:pt>
                <c:pt idx="58">
                  <c:v>1983.92</c:v>
                </c:pt>
                <c:pt idx="59">
                  <c:v>1984</c:v>
                </c:pt>
                <c:pt idx="60">
                  <c:v>1984.08</c:v>
                </c:pt>
                <c:pt idx="61">
                  <c:v>1984.17</c:v>
                </c:pt>
                <c:pt idx="62">
                  <c:v>1984.25</c:v>
                </c:pt>
                <c:pt idx="63">
                  <c:v>1984.33</c:v>
                </c:pt>
                <c:pt idx="64">
                  <c:v>1984.42</c:v>
                </c:pt>
                <c:pt idx="65">
                  <c:v>1984.5</c:v>
                </c:pt>
                <c:pt idx="66">
                  <c:v>1984.58</c:v>
                </c:pt>
                <c:pt idx="67">
                  <c:v>1984.67</c:v>
                </c:pt>
                <c:pt idx="68">
                  <c:v>1984.75</c:v>
                </c:pt>
                <c:pt idx="69">
                  <c:v>1984.83</c:v>
                </c:pt>
                <c:pt idx="70">
                  <c:v>1984.92</c:v>
                </c:pt>
                <c:pt idx="71">
                  <c:v>1985</c:v>
                </c:pt>
                <c:pt idx="72">
                  <c:v>1985.08</c:v>
                </c:pt>
                <c:pt idx="73">
                  <c:v>1985.17</c:v>
                </c:pt>
                <c:pt idx="74">
                  <c:v>1985.25</c:v>
                </c:pt>
                <c:pt idx="75">
                  <c:v>1985.33</c:v>
                </c:pt>
                <c:pt idx="76">
                  <c:v>1985.42</c:v>
                </c:pt>
                <c:pt idx="77">
                  <c:v>1985.5</c:v>
                </c:pt>
                <c:pt idx="78">
                  <c:v>1985.58</c:v>
                </c:pt>
                <c:pt idx="79">
                  <c:v>1985.67</c:v>
                </c:pt>
                <c:pt idx="80">
                  <c:v>1985.75</c:v>
                </c:pt>
                <c:pt idx="81">
                  <c:v>1985.83</c:v>
                </c:pt>
                <c:pt idx="82">
                  <c:v>1985.92</c:v>
                </c:pt>
                <c:pt idx="83">
                  <c:v>1986</c:v>
                </c:pt>
                <c:pt idx="84">
                  <c:v>1986.08</c:v>
                </c:pt>
                <c:pt idx="85">
                  <c:v>1986.17</c:v>
                </c:pt>
                <c:pt idx="86">
                  <c:v>1986.25</c:v>
                </c:pt>
                <c:pt idx="87">
                  <c:v>1986.33</c:v>
                </c:pt>
                <c:pt idx="88">
                  <c:v>1986.42</c:v>
                </c:pt>
                <c:pt idx="89">
                  <c:v>1986.5</c:v>
                </c:pt>
                <c:pt idx="90">
                  <c:v>1986.58</c:v>
                </c:pt>
                <c:pt idx="91">
                  <c:v>1986.67</c:v>
                </c:pt>
                <c:pt idx="92">
                  <c:v>1986.75</c:v>
                </c:pt>
                <c:pt idx="93">
                  <c:v>1986.83</c:v>
                </c:pt>
                <c:pt idx="94">
                  <c:v>1986.92</c:v>
                </c:pt>
                <c:pt idx="95">
                  <c:v>1987</c:v>
                </c:pt>
                <c:pt idx="96">
                  <c:v>1987.08</c:v>
                </c:pt>
                <c:pt idx="97">
                  <c:v>1987.17</c:v>
                </c:pt>
                <c:pt idx="98">
                  <c:v>1987.25</c:v>
                </c:pt>
                <c:pt idx="99">
                  <c:v>1987.33</c:v>
                </c:pt>
                <c:pt idx="100">
                  <c:v>1987.42</c:v>
                </c:pt>
                <c:pt idx="101">
                  <c:v>1987.5</c:v>
                </c:pt>
                <c:pt idx="102">
                  <c:v>1987.58</c:v>
                </c:pt>
                <c:pt idx="103">
                  <c:v>1987.67</c:v>
                </c:pt>
                <c:pt idx="104">
                  <c:v>1987.75</c:v>
                </c:pt>
                <c:pt idx="105">
                  <c:v>1987.83</c:v>
                </c:pt>
                <c:pt idx="106">
                  <c:v>1987.92</c:v>
                </c:pt>
                <c:pt idx="107">
                  <c:v>1988</c:v>
                </c:pt>
                <c:pt idx="108">
                  <c:v>1988.08</c:v>
                </c:pt>
                <c:pt idx="109">
                  <c:v>1988.17</c:v>
                </c:pt>
                <c:pt idx="110">
                  <c:v>1988.25</c:v>
                </c:pt>
                <c:pt idx="111">
                  <c:v>1988.33</c:v>
                </c:pt>
                <c:pt idx="112">
                  <c:v>1988.42</c:v>
                </c:pt>
                <c:pt idx="113">
                  <c:v>1988.5</c:v>
                </c:pt>
                <c:pt idx="114">
                  <c:v>1988.58</c:v>
                </c:pt>
                <c:pt idx="115">
                  <c:v>1988.67</c:v>
                </c:pt>
                <c:pt idx="116">
                  <c:v>1988.75</c:v>
                </c:pt>
                <c:pt idx="117">
                  <c:v>1988.83</c:v>
                </c:pt>
                <c:pt idx="118">
                  <c:v>1988.92</c:v>
                </c:pt>
                <c:pt idx="119">
                  <c:v>1989</c:v>
                </c:pt>
                <c:pt idx="120">
                  <c:v>1989.08</c:v>
                </c:pt>
                <c:pt idx="121">
                  <c:v>1989.17</c:v>
                </c:pt>
                <c:pt idx="122">
                  <c:v>1989.25</c:v>
                </c:pt>
                <c:pt idx="123">
                  <c:v>1989.33</c:v>
                </c:pt>
                <c:pt idx="124">
                  <c:v>1989.42</c:v>
                </c:pt>
                <c:pt idx="125">
                  <c:v>1989.5</c:v>
                </c:pt>
                <c:pt idx="126">
                  <c:v>1989.58</c:v>
                </c:pt>
                <c:pt idx="127">
                  <c:v>1989.67</c:v>
                </c:pt>
                <c:pt idx="128">
                  <c:v>1989.75</c:v>
                </c:pt>
                <c:pt idx="129">
                  <c:v>1989.83</c:v>
                </c:pt>
                <c:pt idx="130">
                  <c:v>1989.92</c:v>
                </c:pt>
                <c:pt idx="131">
                  <c:v>1990</c:v>
                </c:pt>
                <c:pt idx="132">
                  <c:v>1990.08</c:v>
                </c:pt>
                <c:pt idx="133">
                  <c:v>1990.17</c:v>
                </c:pt>
                <c:pt idx="134">
                  <c:v>1990.25</c:v>
                </c:pt>
                <c:pt idx="135">
                  <c:v>1990.33</c:v>
                </c:pt>
                <c:pt idx="136">
                  <c:v>1990.42</c:v>
                </c:pt>
                <c:pt idx="137">
                  <c:v>1990.5</c:v>
                </c:pt>
                <c:pt idx="138">
                  <c:v>1990.58</c:v>
                </c:pt>
                <c:pt idx="139">
                  <c:v>1990.67</c:v>
                </c:pt>
                <c:pt idx="140">
                  <c:v>1990.75</c:v>
                </c:pt>
                <c:pt idx="141">
                  <c:v>1990.83</c:v>
                </c:pt>
                <c:pt idx="142">
                  <c:v>1990.92</c:v>
                </c:pt>
                <c:pt idx="143">
                  <c:v>1991</c:v>
                </c:pt>
                <c:pt idx="144">
                  <c:v>1991.08</c:v>
                </c:pt>
                <c:pt idx="145">
                  <c:v>1991.17</c:v>
                </c:pt>
                <c:pt idx="146">
                  <c:v>1991.25</c:v>
                </c:pt>
                <c:pt idx="147">
                  <c:v>1991.33</c:v>
                </c:pt>
                <c:pt idx="148">
                  <c:v>1991.42</c:v>
                </c:pt>
                <c:pt idx="149">
                  <c:v>1991.5</c:v>
                </c:pt>
                <c:pt idx="150">
                  <c:v>1991.58</c:v>
                </c:pt>
                <c:pt idx="151">
                  <c:v>1991.67</c:v>
                </c:pt>
                <c:pt idx="152">
                  <c:v>1991.75</c:v>
                </c:pt>
                <c:pt idx="153">
                  <c:v>1991.83</c:v>
                </c:pt>
                <c:pt idx="154">
                  <c:v>1991.92</c:v>
                </c:pt>
                <c:pt idx="155">
                  <c:v>1992</c:v>
                </c:pt>
                <c:pt idx="156">
                  <c:v>1992.08</c:v>
                </c:pt>
                <c:pt idx="157">
                  <c:v>1992.17</c:v>
                </c:pt>
                <c:pt idx="158">
                  <c:v>1992.25</c:v>
                </c:pt>
                <c:pt idx="159">
                  <c:v>1992.33</c:v>
                </c:pt>
                <c:pt idx="160">
                  <c:v>1992.42</c:v>
                </c:pt>
                <c:pt idx="161">
                  <c:v>1992.5</c:v>
                </c:pt>
                <c:pt idx="162">
                  <c:v>1992.58</c:v>
                </c:pt>
                <c:pt idx="163">
                  <c:v>1992.67</c:v>
                </c:pt>
                <c:pt idx="164">
                  <c:v>1992.75</c:v>
                </c:pt>
                <c:pt idx="165">
                  <c:v>1992.83</c:v>
                </c:pt>
                <c:pt idx="166">
                  <c:v>1992.92</c:v>
                </c:pt>
                <c:pt idx="167">
                  <c:v>1993</c:v>
                </c:pt>
                <c:pt idx="168">
                  <c:v>1993.08</c:v>
                </c:pt>
                <c:pt idx="169">
                  <c:v>1993.17</c:v>
                </c:pt>
                <c:pt idx="170">
                  <c:v>1993.25</c:v>
                </c:pt>
                <c:pt idx="171">
                  <c:v>1993.33</c:v>
                </c:pt>
                <c:pt idx="172">
                  <c:v>1993.42</c:v>
                </c:pt>
                <c:pt idx="173">
                  <c:v>1993.5</c:v>
                </c:pt>
                <c:pt idx="174">
                  <c:v>1993.58</c:v>
                </c:pt>
                <c:pt idx="175">
                  <c:v>1993.67</c:v>
                </c:pt>
                <c:pt idx="176">
                  <c:v>1993.75</c:v>
                </c:pt>
                <c:pt idx="177">
                  <c:v>1993.83</c:v>
                </c:pt>
                <c:pt idx="178">
                  <c:v>1993.92</c:v>
                </c:pt>
                <c:pt idx="179">
                  <c:v>1994</c:v>
                </c:pt>
                <c:pt idx="180">
                  <c:v>1994.08</c:v>
                </c:pt>
                <c:pt idx="181">
                  <c:v>1994.17</c:v>
                </c:pt>
                <c:pt idx="182">
                  <c:v>1994.25</c:v>
                </c:pt>
                <c:pt idx="183">
                  <c:v>1994.33</c:v>
                </c:pt>
                <c:pt idx="184">
                  <c:v>1994.42</c:v>
                </c:pt>
                <c:pt idx="185">
                  <c:v>1994.5</c:v>
                </c:pt>
                <c:pt idx="186">
                  <c:v>1994.58</c:v>
                </c:pt>
                <c:pt idx="187">
                  <c:v>1994.67</c:v>
                </c:pt>
                <c:pt idx="188">
                  <c:v>1994.75</c:v>
                </c:pt>
                <c:pt idx="189">
                  <c:v>1994.83</c:v>
                </c:pt>
                <c:pt idx="190">
                  <c:v>1994.92</c:v>
                </c:pt>
                <c:pt idx="191">
                  <c:v>1995</c:v>
                </c:pt>
                <c:pt idx="192">
                  <c:v>1995.08</c:v>
                </c:pt>
                <c:pt idx="193">
                  <c:v>1995.17</c:v>
                </c:pt>
                <c:pt idx="194">
                  <c:v>1995.25</c:v>
                </c:pt>
                <c:pt idx="195">
                  <c:v>1995.33</c:v>
                </c:pt>
                <c:pt idx="196">
                  <c:v>1995.42</c:v>
                </c:pt>
                <c:pt idx="197">
                  <c:v>1995.5</c:v>
                </c:pt>
                <c:pt idx="198">
                  <c:v>1995.58</c:v>
                </c:pt>
                <c:pt idx="199">
                  <c:v>1995.67</c:v>
                </c:pt>
                <c:pt idx="200">
                  <c:v>1995.75</c:v>
                </c:pt>
                <c:pt idx="201">
                  <c:v>1995.83</c:v>
                </c:pt>
                <c:pt idx="202">
                  <c:v>1995.92</c:v>
                </c:pt>
                <c:pt idx="203">
                  <c:v>1996</c:v>
                </c:pt>
                <c:pt idx="204">
                  <c:v>1996.08</c:v>
                </c:pt>
                <c:pt idx="205">
                  <c:v>1996.17</c:v>
                </c:pt>
                <c:pt idx="206">
                  <c:v>1996.25</c:v>
                </c:pt>
                <c:pt idx="207">
                  <c:v>1996.33</c:v>
                </c:pt>
                <c:pt idx="208">
                  <c:v>1996.42</c:v>
                </c:pt>
                <c:pt idx="209">
                  <c:v>1996.5</c:v>
                </c:pt>
                <c:pt idx="210">
                  <c:v>1996.58</c:v>
                </c:pt>
                <c:pt idx="211">
                  <c:v>1996.67</c:v>
                </c:pt>
                <c:pt idx="212">
                  <c:v>1996.75</c:v>
                </c:pt>
                <c:pt idx="213">
                  <c:v>1996.83</c:v>
                </c:pt>
                <c:pt idx="214">
                  <c:v>1996.92</c:v>
                </c:pt>
                <c:pt idx="215">
                  <c:v>1997</c:v>
                </c:pt>
                <c:pt idx="216">
                  <c:v>1997.08</c:v>
                </c:pt>
                <c:pt idx="217">
                  <c:v>1997.17</c:v>
                </c:pt>
                <c:pt idx="218">
                  <c:v>1997.25</c:v>
                </c:pt>
                <c:pt idx="219">
                  <c:v>1997.33</c:v>
                </c:pt>
                <c:pt idx="220">
                  <c:v>1997.42</c:v>
                </c:pt>
                <c:pt idx="221">
                  <c:v>1997.5</c:v>
                </c:pt>
                <c:pt idx="222">
                  <c:v>1997.58</c:v>
                </c:pt>
                <c:pt idx="223">
                  <c:v>1997.67</c:v>
                </c:pt>
                <c:pt idx="224">
                  <c:v>1997.75</c:v>
                </c:pt>
                <c:pt idx="225">
                  <c:v>1997.83</c:v>
                </c:pt>
                <c:pt idx="226">
                  <c:v>1997.92</c:v>
                </c:pt>
                <c:pt idx="227">
                  <c:v>1998</c:v>
                </c:pt>
                <c:pt idx="228">
                  <c:v>1998.08</c:v>
                </c:pt>
                <c:pt idx="229">
                  <c:v>1998.17</c:v>
                </c:pt>
                <c:pt idx="230">
                  <c:v>1998.25</c:v>
                </c:pt>
                <c:pt idx="231">
                  <c:v>1998.33</c:v>
                </c:pt>
                <c:pt idx="232">
                  <c:v>1998.42</c:v>
                </c:pt>
                <c:pt idx="233">
                  <c:v>1998.5</c:v>
                </c:pt>
                <c:pt idx="234">
                  <c:v>1998.58</c:v>
                </c:pt>
                <c:pt idx="235">
                  <c:v>1998.67</c:v>
                </c:pt>
                <c:pt idx="236">
                  <c:v>1998.75</c:v>
                </c:pt>
                <c:pt idx="237">
                  <c:v>1998.83</c:v>
                </c:pt>
                <c:pt idx="238">
                  <c:v>1998.92</c:v>
                </c:pt>
                <c:pt idx="239">
                  <c:v>1999</c:v>
                </c:pt>
                <c:pt idx="240">
                  <c:v>1999.08</c:v>
                </c:pt>
                <c:pt idx="241">
                  <c:v>1999.17</c:v>
                </c:pt>
                <c:pt idx="242">
                  <c:v>1999.25</c:v>
                </c:pt>
                <c:pt idx="243">
                  <c:v>1999.33</c:v>
                </c:pt>
                <c:pt idx="244">
                  <c:v>1999.42</c:v>
                </c:pt>
                <c:pt idx="245">
                  <c:v>1999.5</c:v>
                </c:pt>
                <c:pt idx="246">
                  <c:v>1999.58</c:v>
                </c:pt>
                <c:pt idx="247">
                  <c:v>1999.67</c:v>
                </c:pt>
                <c:pt idx="248">
                  <c:v>1999.75</c:v>
                </c:pt>
                <c:pt idx="249">
                  <c:v>1999.83</c:v>
                </c:pt>
                <c:pt idx="250">
                  <c:v>1999.92</c:v>
                </c:pt>
                <c:pt idx="251">
                  <c:v>2000</c:v>
                </c:pt>
                <c:pt idx="252">
                  <c:v>2000.08</c:v>
                </c:pt>
                <c:pt idx="253">
                  <c:v>2000.17</c:v>
                </c:pt>
                <c:pt idx="254">
                  <c:v>2000.25</c:v>
                </c:pt>
                <c:pt idx="255">
                  <c:v>2000.33</c:v>
                </c:pt>
                <c:pt idx="256">
                  <c:v>2000.42</c:v>
                </c:pt>
                <c:pt idx="257">
                  <c:v>2000.5</c:v>
                </c:pt>
                <c:pt idx="258">
                  <c:v>2000.58</c:v>
                </c:pt>
                <c:pt idx="259">
                  <c:v>2000.67</c:v>
                </c:pt>
                <c:pt idx="260">
                  <c:v>2000.75</c:v>
                </c:pt>
                <c:pt idx="261">
                  <c:v>2000.83</c:v>
                </c:pt>
                <c:pt idx="262">
                  <c:v>2000.92</c:v>
                </c:pt>
                <c:pt idx="263">
                  <c:v>2001</c:v>
                </c:pt>
                <c:pt idx="264">
                  <c:v>2001.08</c:v>
                </c:pt>
                <c:pt idx="265">
                  <c:v>2001.17</c:v>
                </c:pt>
                <c:pt idx="266">
                  <c:v>2001.25</c:v>
                </c:pt>
                <c:pt idx="267">
                  <c:v>2001.33</c:v>
                </c:pt>
                <c:pt idx="268">
                  <c:v>2001.42</c:v>
                </c:pt>
                <c:pt idx="269">
                  <c:v>2001.5</c:v>
                </c:pt>
                <c:pt idx="270">
                  <c:v>2001.58</c:v>
                </c:pt>
                <c:pt idx="271">
                  <c:v>2001.67</c:v>
                </c:pt>
                <c:pt idx="272">
                  <c:v>2001.75</c:v>
                </c:pt>
                <c:pt idx="273">
                  <c:v>2001.83</c:v>
                </c:pt>
                <c:pt idx="274">
                  <c:v>2001.92</c:v>
                </c:pt>
                <c:pt idx="275">
                  <c:v>2002</c:v>
                </c:pt>
                <c:pt idx="276">
                  <c:v>2002.08</c:v>
                </c:pt>
                <c:pt idx="277">
                  <c:v>2002.17</c:v>
                </c:pt>
                <c:pt idx="278">
                  <c:v>2002.25</c:v>
                </c:pt>
                <c:pt idx="279">
                  <c:v>2002.33</c:v>
                </c:pt>
                <c:pt idx="280">
                  <c:v>2002.42</c:v>
                </c:pt>
                <c:pt idx="281">
                  <c:v>2002.5</c:v>
                </c:pt>
                <c:pt idx="282">
                  <c:v>2002.58</c:v>
                </c:pt>
                <c:pt idx="283">
                  <c:v>2002.67</c:v>
                </c:pt>
                <c:pt idx="284">
                  <c:v>2002.75</c:v>
                </c:pt>
                <c:pt idx="285">
                  <c:v>2002.83</c:v>
                </c:pt>
                <c:pt idx="286">
                  <c:v>2002.92</c:v>
                </c:pt>
                <c:pt idx="287">
                  <c:v>2003</c:v>
                </c:pt>
                <c:pt idx="288">
                  <c:v>2003.08</c:v>
                </c:pt>
                <c:pt idx="289">
                  <c:v>2003.17</c:v>
                </c:pt>
                <c:pt idx="290">
                  <c:v>2003.25</c:v>
                </c:pt>
                <c:pt idx="291">
                  <c:v>2003.33</c:v>
                </c:pt>
                <c:pt idx="292">
                  <c:v>2003.42</c:v>
                </c:pt>
                <c:pt idx="293">
                  <c:v>2003.5</c:v>
                </c:pt>
                <c:pt idx="294">
                  <c:v>2003.58</c:v>
                </c:pt>
                <c:pt idx="295">
                  <c:v>2003.67</c:v>
                </c:pt>
                <c:pt idx="296">
                  <c:v>2003.75</c:v>
                </c:pt>
                <c:pt idx="297">
                  <c:v>2003.83</c:v>
                </c:pt>
                <c:pt idx="298">
                  <c:v>2003.92</c:v>
                </c:pt>
                <c:pt idx="299">
                  <c:v>2004</c:v>
                </c:pt>
                <c:pt idx="300">
                  <c:v>2004.08</c:v>
                </c:pt>
                <c:pt idx="301">
                  <c:v>2004.17</c:v>
                </c:pt>
                <c:pt idx="302">
                  <c:v>2004.25</c:v>
                </c:pt>
                <c:pt idx="303">
                  <c:v>2004.33</c:v>
                </c:pt>
                <c:pt idx="304">
                  <c:v>2004.42</c:v>
                </c:pt>
                <c:pt idx="305">
                  <c:v>2004.5</c:v>
                </c:pt>
                <c:pt idx="306">
                  <c:v>2004.58</c:v>
                </c:pt>
                <c:pt idx="307">
                  <c:v>2004.67</c:v>
                </c:pt>
                <c:pt idx="308">
                  <c:v>2004.75</c:v>
                </c:pt>
                <c:pt idx="309">
                  <c:v>2004.83</c:v>
                </c:pt>
                <c:pt idx="310">
                  <c:v>2004.92</c:v>
                </c:pt>
                <c:pt idx="311">
                  <c:v>2005</c:v>
                </c:pt>
                <c:pt idx="312">
                  <c:v>2005.08</c:v>
                </c:pt>
                <c:pt idx="313">
                  <c:v>2005.17</c:v>
                </c:pt>
                <c:pt idx="314">
                  <c:v>2005.25</c:v>
                </c:pt>
                <c:pt idx="315">
                  <c:v>2005.33</c:v>
                </c:pt>
                <c:pt idx="316">
                  <c:v>2005.42</c:v>
                </c:pt>
                <c:pt idx="317">
                  <c:v>2005.5</c:v>
                </c:pt>
                <c:pt idx="318">
                  <c:v>2005.58</c:v>
                </c:pt>
                <c:pt idx="319">
                  <c:v>2005.67</c:v>
                </c:pt>
                <c:pt idx="320">
                  <c:v>2005.75</c:v>
                </c:pt>
                <c:pt idx="321">
                  <c:v>2005.83</c:v>
                </c:pt>
                <c:pt idx="322">
                  <c:v>2005.92</c:v>
                </c:pt>
                <c:pt idx="323">
                  <c:v>2006</c:v>
                </c:pt>
                <c:pt idx="324">
                  <c:v>2006.08</c:v>
                </c:pt>
                <c:pt idx="325">
                  <c:v>2006.17</c:v>
                </c:pt>
                <c:pt idx="326">
                  <c:v>2006.25</c:v>
                </c:pt>
                <c:pt idx="327">
                  <c:v>2006.33</c:v>
                </c:pt>
                <c:pt idx="328">
                  <c:v>2006.42</c:v>
                </c:pt>
                <c:pt idx="329">
                  <c:v>2006.5</c:v>
                </c:pt>
                <c:pt idx="330">
                  <c:v>2006.58</c:v>
                </c:pt>
                <c:pt idx="331">
                  <c:v>2006.67</c:v>
                </c:pt>
                <c:pt idx="332">
                  <c:v>2006.75</c:v>
                </c:pt>
                <c:pt idx="333">
                  <c:v>2006.83</c:v>
                </c:pt>
                <c:pt idx="334">
                  <c:v>2006.92</c:v>
                </c:pt>
                <c:pt idx="335">
                  <c:v>2007</c:v>
                </c:pt>
                <c:pt idx="336">
                  <c:v>2007.08</c:v>
                </c:pt>
                <c:pt idx="337">
                  <c:v>2007.17</c:v>
                </c:pt>
                <c:pt idx="338">
                  <c:v>2007.25</c:v>
                </c:pt>
                <c:pt idx="339">
                  <c:v>2007.33</c:v>
                </c:pt>
                <c:pt idx="340">
                  <c:v>2007.42</c:v>
                </c:pt>
                <c:pt idx="341">
                  <c:v>2007.5</c:v>
                </c:pt>
                <c:pt idx="342">
                  <c:v>2007.58</c:v>
                </c:pt>
                <c:pt idx="343">
                  <c:v>2007.67</c:v>
                </c:pt>
                <c:pt idx="344">
                  <c:v>2007.75</c:v>
                </c:pt>
                <c:pt idx="345">
                  <c:v>2007.83</c:v>
                </c:pt>
                <c:pt idx="346">
                  <c:v>2007.92</c:v>
                </c:pt>
                <c:pt idx="347">
                  <c:v>2008</c:v>
                </c:pt>
                <c:pt idx="348">
                  <c:v>2008.08</c:v>
                </c:pt>
                <c:pt idx="349">
                  <c:v>2008.17</c:v>
                </c:pt>
                <c:pt idx="350">
                  <c:v>2008.25</c:v>
                </c:pt>
                <c:pt idx="351">
                  <c:v>2008.33</c:v>
                </c:pt>
                <c:pt idx="352">
                  <c:v>2008.42</c:v>
                </c:pt>
                <c:pt idx="353">
                  <c:v>2008.5</c:v>
                </c:pt>
                <c:pt idx="354">
                  <c:v>2008.58</c:v>
                </c:pt>
                <c:pt idx="355">
                  <c:v>2008.67</c:v>
                </c:pt>
                <c:pt idx="356">
                  <c:v>2008.75</c:v>
                </c:pt>
                <c:pt idx="357">
                  <c:v>2008.83</c:v>
                </c:pt>
                <c:pt idx="358">
                  <c:v>2008.92</c:v>
                </c:pt>
                <c:pt idx="359">
                  <c:v>2009</c:v>
                </c:pt>
                <c:pt idx="360">
                  <c:v>2009.08</c:v>
                </c:pt>
                <c:pt idx="361">
                  <c:v>2009.17</c:v>
                </c:pt>
                <c:pt idx="362">
                  <c:v>2009.25</c:v>
                </c:pt>
                <c:pt idx="363">
                  <c:v>2009.33</c:v>
                </c:pt>
                <c:pt idx="364">
                  <c:v>2009.42</c:v>
                </c:pt>
                <c:pt idx="365">
                  <c:v>2009.5</c:v>
                </c:pt>
                <c:pt idx="366">
                  <c:v>2009.58</c:v>
                </c:pt>
                <c:pt idx="367">
                  <c:v>2009.67</c:v>
                </c:pt>
                <c:pt idx="368">
                  <c:v>2009.75</c:v>
                </c:pt>
                <c:pt idx="369">
                  <c:v>2009.83</c:v>
                </c:pt>
                <c:pt idx="370">
                  <c:v>2009.92</c:v>
                </c:pt>
                <c:pt idx="371">
                  <c:v>2010</c:v>
                </c:pt>
                <c:pt idx="372">
                  <c:v>2010.08</c:v>
                </c:pt>
                <c:pt idx="373">
                  <c:v>2010.17</c:v>
                </c:pt>
                <c:pt idx="374">
                  <c:v>2010.25</c:v>
                </c:pt>
                <c:pt idx="375">
                  <c:v>2010.33</c:v>
                </c:pt>
                <c:pt idx="376">
                  <c:v>2010.42</c:v>
                </c:pt>
                <c:pt idx="377">
                  <c:v>2010.5</c:v>
                </c:pt>
                <c:pt idx="378">
                  <c:v>2010.58</c:v>
                </c:pt>
                <c:pt idx="379">
                  <c:v>2010.67</c:v>
                </c:pt>
                <c:pt idx="380">
                  <c:v>2010.75</c:v>
                </c:pt>
                <c:pt idx="381">
                  <c:v>2010.83</c:v>
                </c:pt>
                <c:pt idx="382">
                  <c:v>2010.92</c:v>
                </c:pt>
                <c:pt idx="383">
                  <c:v>2011</c:v>
                </c:pt>
                <c:pt idx="384">
                  <c:v>2011.08</c:v>
                </c:pt>
                <c:pt idx="385">
                  <c:v>2011.17</c:v>
                </c:pt>
                <c:pt idx="386">
                  <c:v>2011.25</c:v>
                </c:pt>
                <c:pt idx="387">
                  <c:v>2011.33</c:v>
                </c:pt>
                <c:pt idx="388">
                  <c:v>2011.42</c:v>
                </c:pt>
                <c:pt idx="389">
                  <c:v>2011.5</c:v>
                </c:pt>
                <c:pt idx="390">
                  <c:v>2011.58</c:v>
                </c:pt>
                <c:pt idx="391">
                  <c:v>2011.67</c:v>
                </c:pt>
                <c:pt idx="392">
                  <c:v>2011.75</c:v>
                </c:pt>
                <c:pt idx="393">
                  <c:v>2011.83</c:v>
                </c:pt>
                <c:pt idx="394">
                  <c:v>2011.92</c:v>
                </c:pt>
                <c:pt idx="395">
                  <c:v>2012</c:v>
                </c:pt>
                <c:pt idx="396">
                  <c:v>2012.08</c:v>
                </c:pt>
                <c:pt idx="397">
                  <c:v>2012.17</c:v>
                </c:pt>
                <c:pt idx="398">
                  <c:v>2012.25</c:v>
                </c:pt>
                <c:pt idx="399">
                  <c:v>2012.33</c:v>
                </c:pt>
                <c:pt idx="400">
                  <c:v>2012.42</c:v>
                </c:pt>
                <c:pt idx="401">
                  <c:v>2012.5</c:v>
                </c:pt>
              </c:numCache>
            </c:numRef>
          </c:xVal>
          <c:yVal>
            <c:numRef>
              <c:f>RSS!$V$19:$V$420</c:f>
              <c:numCache>
                <c:formatCode>0.00</c:formatCode>
                <c:ptCount val="402"/>
                <c:pt idx="0">
                  <c:v>0.1307764505617115</c:v>
                </c:pt>
                <c:pt idx="1">
                  <c:v>0.13144296969062452</c:v>
                </c:pt>
                <c:pt idx="2">
                  <c:v>0.13204222936184351</c:v>
                </c:pt>
                <c:pt idx="3">
                  <c:v>0.13266428116241968</c:v>
                </c:pt>
                <c:pt idx="4">
                  <c:v>0.1333016191181855</c:v>
                </c:pt>
                <c:pt idx="5">
                  <c:v>0.13402259717793186</c:v>
                </c:pt>
                <c:pt idx="6">
                  <c:v>0.13353895770052304</c:v>
                </c:pt>
                <c:pt idx="7">
                  <c:v>0.1331381457940779</c:v>
                </c:pt>
                <c:pt idx="8">
                  <c:v>0.13281242998988319</c:v>
                </c:pt>
                <c:pt idx="9">
                  <c:v>0.13243399701764247</c:v>
                </c:pt>
                <c:pt idx="10">
                  <c:v>0.13206737702194005</c:v>
                </c:pt>
                <c:pt idx="11">
                  <c:v>0.13167420464282031</c:v>
                </c:pt>
                <c:pt idx="12">
                  <c:v>0.13132272403652223</c:v>
                </c:pt>
                <c:pt idx="13">
                  <c:v>0.13090250664168934</c:v>
                </c:pt>
                <c:pt idx="14">
                  <c:v>0.13052460762509099</c:v>
                </c:pt>
                <c:pt idx="15">
                  <c:v>0.13017736300940896</c:v>
                </c:pt>
                <c:pt idx="16">
                  <c:v>0.12985205103910857</c:v>
                </c:pt>
                <c:pt idx="17">
                  <c:v>0.12944727051473137</c:v>
                </c:pt>
                <c:pt idx="18">
                  <c:v>0.1287099247362562</c:v>
                </c:pt>
                <c:pt idx="19">
                  <c:v>0.12799067639303985</c:v>
                </c:pt>
                <c:pt idx="20">
                  <c:v>0.12727035842402756</c:v>
                </c:pt>
                <c:pt idx="21">
                  <c:v>0.1264362834335202</c:v>
                </c:pt>
                <c:pt idx="22">
                  <c:v>0.12565044608811604</c:v>
                </c:pt>
                <c:pt idx="23">
                  <c:v>0.12501702095272549</c:v>
                </c:pt>
                <c:pt idx="24">
                  <c:v>0.1243844775370917</c:v>
                </c:pt>
                <c:pt idx="25">
                  <c:v>0.1236266612860959</c:v>
                </c:pt>
                <c:pt idx="26">
                  <c:v>0.12292783032205534</c:v>
                </c:pt>
                <c:pt idx="27">
                  <c:v>0.122191678162892</c:v>
                </c:pt>
                <c:pt idx="28">
                  <c:v>0.12141959530663371</c:v>
                </c:pt>
                <c:pt idx="29">
                  <c:v>0.12066555238868659</c:v>
                </c:pt>
                <c:pt idx="30">
                  <c:v>0.12032031048028102</c:v>
                </c:pt>
                <c:pt idx="31">
                  <c:v>0.11992837136892831</c:v>
                </c:pt>
                <c:pt idx="32">
                  <c:v>0.11953051120497094</c:v>
                </c:pt>
                <c:pt idx="33">
                  <c:v>0.11919022136800095</c:v>
                </c:pt>
                <c:pt idx="34">
                  <c:v>0.11889496101389341</c:v>
                </c:pt>
                <c:pt idx="35">
                  <c:v>0.11847785789814225</c:v>
                </c:pt>
                <c:pt idx="36">
                  <c:v>0.11808550408323981</c:v>
                </c:pt>
                <c:pt idx="37">
                  <c:v>0.11765884801127413</c:v>
                </c:pt>
                <c:pt idx="38">
                  <c:v>0.11726201241998524</c:v>
                </c:pt>
                <c:pt idx="39">
                  <c:v>0.11680630734520037</c:v>
                </c:pt>
                <c:pt idx="40">
                  <c:v>0.11638646492934868</c:v>
                </c:pt>
                <c:pt idx="41">
                  <c:v>0.11588789370006225</c:v>
                </c:pt>
                <c:pt idx="42">
                  <c:v>0.11553720486273278</c:v>
                </c:pt>
                <c:pt idx="43">
                  <c:v>0.11524511880276123</c:v>
                </c:pt>
                <c:pt idx="44">
                  <c:v>0.11488204012522374</c:v>
                </c:pt>
                <c:pt idx="45">
                  <c:v>0.11456444053379755</c:v>
                </c:pt>
                <c:pt idx="46">
                  <c:v>0.11431601492500931</c:v>
                </c:pt>
                <c:pt idx="47">
                  <c:v>0.11419643434368254</c:v>
                </c:pt>
                <c:pt idx="48">
                  <c:v>0.11399777002793599</c:v>
                </c:pt>
                <c:pt idx="49">
                  <c:v>0.11392148779060562</c:v>
                </c:pt>
                <c:pt idx="50">
                  <c:v>0.11377751652008783</c:v>
                </c:pt>
                <c:pt idx="51">
                  <c:v>0.1136097744835638</c:v>
                </c:pt>
                <c:pt idx="52">
                  <c:v>0.11333075437772777</c:v>
                </c:pt>
                <c:pt idx="53">
                  <c:v>0.11318558658882694</c:v>
                </c:pt>
                <c:pt idx="54">
                  <c:v>0.11365417102393849</c:v>
                </c:pt>
                <c:pt idx="55">
                  <c:v>0.11407551994113874</c:v>
                </c:pt>
                <c:pt idx="56">
                  <c:v>0.11447106810481955</c:v>
                </c:pt>
                <c:pt idx="57">
                  <c:v>0.11492243738462093</c:v>
                </c:pt>
                <c:pt idx="58">
                  <c:v>0.11521310197781531</c:v>
                </c:pt>
                <c:pt idx="59">
                  <c:v>0.11547868301835251</c:v>
                </c:pt>
                <c:pt idx="60">
                  <c:v>0.11581474851283247</c:v>
                </c:pt>
                <c:pt idx="61">
                  <c:v>0.11614402789643918</c:v>
                </c:pt>
                <c:pt idx="62">
                  <c:v>0.116435524429221</c:v>
                </c:pt>
                <c:pt idx="63">
                  <c:v>0.11679958186152817</c:v>
                </c:pt>
                <c:pt idx="64">
                  <c:v>0.11710305174187852</c:v>
                </c:pt>
                <c:pt idx="65">
                  <c:v>0.11741276348885776</c:v>
                </c:pt>
                <c:pt idx="66">
                  <c:v>0.11765900351258551</c:v>
                </c:pt>
                <c:pt idx="67">
                  <c:v>0.1177500096829931</c:v>
                </c:pt>
                <c:pt idx="68">
                  <c:v>0.11801240152959735</c:v>
                </c:pt>
                <c:pt idx="69">
                  <c:v>0.11820722982594134</c:v>
                </c:pt>
                <c:pt idx="70">
                  <c:v>0.11835209377591127</c:v>
                </c:pt>
                <c:pt idx="71">
                  <c:v>0.11856351780386376</c:v>
                </c:pt>
                <c:pt idx="72">
                  <c:v>0.1187643226934938</c:v>
                </c:pt>
                <c:pt idx="73">
                  <c:v>0.11896547427295445</c:v>
                </c:pt>
                <c:pt idx="74">
                  <c:v>0.11914655836761767</c:v>
                </c:pt>
                <c:pt idx="75">
                  <c:v>0.11932519334851577</c:v>
                </c:pt>
                <c:pt idx="76">
                  <c:v>0.11950303812540142</c:v>
                </c:pt>
                <c:pt idx="77">
                  <c:v>0.11967097809014149</c:v>
                </c:pt>
                <c:pt idx="78">
                  <c:v>0.11995622652807469</c:v>
                </c:pt>
                <c:pt idx="79">
                  <c:v>0.12024373104566166</c:v>
                </c:pt>
                <c:pt idx="80">
                  <c:v>0.12048135890324829</c:v>
                </c:pt>
                <c:pt idx="81">
                  <c:v>0.12079529249257348</c:v>
                </c:pt>
                <c:pt idx="82">
                  <c:v>0.12110813269151777</c:v>
                </c:pt>
                <c:pt idx="83">
                  <c:v>0.12148538714325241</c:v>
                </c:pt>
                <c:pt idx="84">
                  <c:v>0.12175060427944118</c:v>
                </c:pt>
                <c:pt idx="85">
                  <c:v>0.12205765116272005</c:v>
                </c:pt>
                <c:pt idx="86">
                  <c:v>0.12242276710082933</c:v>
                </c:pt>
                <c:pt idx="87">
                  <c:v>0.12276466164126987</c:v>
                </c:pt>
                <c:pt idx="88">
                  <c:v>0.12307256556488255</c:v>
                </c:pt>
                <c:pt idx="89">
                  <c:v>0.12335688655480226</c:v>
                </c:pt>
                <c:pt idx="90">
                  <c:v>0.12354561825355859</c:v>
                </c:pt>
                <c:pt idx="91">
                  <c:v>0.12373265688682977</c:v>
                </c:pt>
                <c:pt idx="92">
                  <c:v>0.12388636052753554</c:v>
                </c:pt>
                <c:pt idx="93">
                  <c:v>0.12411966292950183</c:v>
                </c:pt>
                <c:pt idx="94">
                  <c:v>0.12439482031265925</c:v>
                </c:pt>
                <c:pt idx="95">
                  <c:v>0.12475115639358592</c:v>
                </c:pt>
                <c:pt idx="96">
                  <c:v>0.12511223606048816</c:v>
                </c:pt>
                <c:pt idx="97">
                  <c:v>0.12531796504555359</c:v>
                </c:pt>
                <c:pt idx="98">
                  <c:v>0.12567026722018682</c:v>
                </c:pt>
                <c:pt idx="99">
                  <c:v>0.12593825715435969</c:v>
                </c:pt>
                <c:pt idx="100">
                  <c:v>0.12627733333857805</c:v>
                </c:pt>
                <c:pt idx="101">
                  <c:v>0.12658229632711482</c:v>
                </c:pt>
                <c:pt idx="102">
                  <c:v>0.12718033100924231</c:v>
                </c:pt>
                <c:pt idx="103">
                  <c:v>0.12777121787257784</c:v>
                </c:pt>
                <c:pt idx="104">
                  <c:v>0.128429179067723</c:v>
                </c:pt>
                <c:pt idx="105">
                  <c:v>0.12909955603822709</c:v>
                </c:pt>
                <c:pt idx="106">
                  <c:v>0.12985720739851558</c:v>
                </c:pt>
                <c:pt idx="107">
                  <c:v>0.13054072926797744</c:v>
                </c:pt>
                <c:pt idx="108">
                  <c:v>0.13108088304545618</c:v>
                </c:pt>
                <c:pt idx="109">
                  <c:v>0.13174442096288885</c:v>
                </c:pt>
                <c:pt idx="110">
                  <c:v>0.13234390900299786</c:v>
                </c:pt>
                <c:pt idx="111">
                  <c:v>0.13295429607899223</c:v>
                </c:pt>
                <c:pt idx="112">
                  <c:v>0.13354794104782286</c:v>
                </c:pt>
                <c:pt idx="113">
                  <c:v>0.13419230021889916</c:v>
                </c:pt>
                <c:pt idx="114">
                  <c:v>0.13438688633209495</c:v>
                </c:pt>
                <c:pt idx="115">
                  <c:v>0.13468282750886829</c:v>
                </c:pt>
                <c:pt idx="116">
                  <c:v>0.13482447650369522</c:v>
                </c:pt>
                <c:pt idx="117">
                  <c:v>0.13493926449541505</c:v>
                </c:pt>
                <c:pt idx="118">
                  <c:v>0.13502456324937384</c:v>
                </c:pt>
                <c:pt idx="119">
                  <c:v>0.13503754128277023</c:v>
                </c:pt>
                <c:pt idx="120">
                  <c:v>0.13510757121764527</c:v>
                </c:pt>
                <c:pt idx="121">
                  <c:v>0.13514104789317116</c:v>
                </c:pt>
                <c:pt idx="122">
                  <c:v>0.13524883324015491</c:v>
                </c:pt>
                <c:pt idx="123">
                  <c:v>0.13535143207178635</c:v>
                </c:pt>
                <c:pt idx="124">
                  <c:v>0.13545002981612697</c:v>
                </c:pt>
                <c:pt idx="125">
                  <c:v>0.1355946376781958</c:v>
                </c:pt>
                <c:pt idx="126">
                  <c:v>0.13558199113452929</c:v>
                </c:pt>
                <c:pt idx="127">
                  <c:v>0.1356347983150954</c:v>
                </c:pt>
                <c:pt idx="128">
                  <c:v>0.13565604700943368</c:v>
                </c:pt>
                <c:pt idx="129">
                  <c:v>0.13566200568038767</c:v>
                </c:pt>
                <c:pt idx="130">
                  <c:v>0.1357002552122708</c:v>
                </c:pt>
                <c:pt idx="131">
                  <c:v>0.13569492020855023</c:v>
                </c:pt>
                <c:pt idx="132">
                  <c:v>0.13566683182074257</c:v>
                </c:pt>
                <c:pt idx="133">
                  <c:v>0.13582317780429776</c:v>
                </c:pt>
                <c:pt idx="134">
                  <c:v>0.13588284953863194</c:v>
                </c:pt>
                <c:pt idx="135">
                  <c:v>0.13596233813848357</c:v>
                </c:pt>
                <c:pt idx="136">
                  <c:v>0.13606817962579498</c:v>
                </c:pt>
                <c:pt idx="137">
                  <c:v>0.13609724964982206</c:v>
                </c:pt>
                <c:pt idx="138">
                  <c:v>0.13626083591498173</c:v>
                </c:pt>
                <c:pt idx="139">
                  <c:v>0.13640044801138629</c:v>
                </c:pt>
                <c:pt idx="140">
                  <c:v>0.13662129655864419</c:v>
                </c:pt>
                <c:pt idx="141">
                  <c:v>0.13695324301187384</c:v>
                </c:pt>
                <c:pt idx="142">
                  <c:v>0.13720645320222502</c:v>
                </c:pt>
                <c:pt idx="143">
                  <c:v>0.13741434074978542</c:v>
                </c:pt>
                <c:pt idx="144">
                  <c:v>0.13759454724907982</c:v>
                </c:pt>
                <c:pt idx="145">
                  <c:v>0.13788886906428388</c:v>
                </c:pt>
                <c:pt idx="146">
                  <c:v>0.13806123846882201</c:v>
                </c:pt>
                <c:pt idx="147">
                  <c:v>0.13828614559548669</c:v>
                </c:pt>
                <c:pt idx="148">
                  <c:v>0.13857959466685088</c:v>
                </c:pt>
                <c:pt idx="149">
                  <c:v>0.13878920281274532</c:v>
                </c:pt>
                <c:pt idx="150">
                  <c:v>0.13822366689475984</c:v>
                </c:pt>
                <c:pt idx="151">
                  <c:v>0.13757995897861974</c:v>
                </c:pt>
                <c:pt idx="152">
                  <c:v>0.13690009960282623</c:v>
                </c:pt>
                <c:pt idx="153">
                  <c:v>0.13618974607373957</c:v>
                </c:pt>
                <c:pt idx="154">
                  <c:v>0.13543939968707264</c:v>
                </c:pt>
                <c:pt idx="155">
                  <c:v>0.13478955098946699</c:v>
                </c:pt>
                <c:pt idx="156">
                  <c:v>0.13408069695378799</c:v>
                </c:pt>
                <c:pt idx="157">
                  <c:v>0.13343710715139423</c:v>
                </c:pt>
                <c:pt idx="158">
                  <c:v>0.1327097239642967</c:v>
                </c:pt>
                <c:pt idx="159">
                  <c:v>0.13197988454379583</c:v>
                </c:pt>
                <c:pt idx="160">
                  <c:v>0.13125249944818052</c:v>
                </c:pt>
                <c:pt idx="161">
                  <c:v>0.13044969751263125</c:v>
                </c:pt>
                <c:pt idx="162">
                  <c:v>0.13007555101916068</c:v>
                </c:pt>
                <c:pt idx="163">
                  <c:v>0.12973917125100343</c:v>
                </c:pt>
                <c:pt idx="164">
                  <c:v>0.12948911944260999</c:v>
                </c:pt>
                <c:pt idx="165">
                  <c:v>0.12924564544550776</c:v>
                </c:pt>
                <c:pt idx="166">
                  <c:v>0.12897210655404479</c:v>
                </c:pt>
                <c:pt idx="167">
                  <c:v>0.12869602147895876</c:v>
                </c:pt>
                <c:pt idx="168">
                  <c:v>0.12845073980008692</c:v>
                </c:pt>
                <c:pt idx="169">
                  <c:v>0.12814110261768974</c:v>
                </c:pt>
                <c:pt idx="170">
                  <c:v>0.12787860090759295</c:v>
                </c:pt>
                <c:pt idx="171">
                  <c:v>0.12767508055958388</c:v>
                </c:pt>
                <c:pt idx="172">
                  <c:v>0.12751098594594623</c:v>
                </c:pt>
                <c:pt idx="173">
                  <c:v>0.12735538411106972</c:v>
                </c:pt>
                <c:pt idx="174">
                  <c:v>0.12753605152931868</c:v>
                </c:pt>
                <c:pt idx="175">
                  <c:v>0.12764649047386456</c:v>
                </c:pt>
                <c:pt idx="176">
                  <c:v>0.12788581235736274</c:v>
                </c:pt>
                <c:pt idx="177">
                  <c:v>0.12809814851607371</c:v>
                </c:pt>
                <c:pt idx="178">
                  <c:v>0.12841776310375508</c:v>
                </c:pt>
                <c:pt idx="179">
                  <c:v>0.12867745426632382</c:v>
                </c:pt>
                <c:pt idx="180">
                  <c:v>0.12889572300173313</c:v>
                </c:pt>
                <c:pt idx="181">
                  <c:v>0.12913199704587441</c:v>
                </c:pt>
                <c:pt idx="182">
                  <c:v>0.12934077441542513</c:v>
                </c:pt>
                <c:pt idx="183">
                  <c:v>0.12959352105326616</c:v>
                </c:pt>
                <c:pt idx="184">
                  <c:v>0.12988280983273626</c:v>
                </c:pt>
                <c:pt idx="185">
                  <c:v>0.13017668296566853</c:v>
                </c:pt>
                <c:pt idx="186">
                  <c:v>0.13048224553352838</c:v>
                </c:pt>
                <c:pt idx="187">
                  <c:v>0.13081288037699323</c:v>
                </c:pt>
                <c:pt idx="188">
                  <c:v>0.1310450843225226</c:v>
                </c:pt>
                <c:pt idx="189">
                  <c:v>0.13138073845789222</c:v>
                </c:pt>
                <c:pt idx="190">
                  <c:v>0.13171070358794168</c:v>
                </c:pt>
                <c:pt idx="191">
                  <c:v>0.13206837876532518</c:v>
                </c:pt>
                <c:pt idx="192">
                  <c:v>0.13239891618292177</c:v>
                </c:pt>
                <c:pt idx="193">
                  <c:v>0.13267552894558321</c:v>
                </c:pt>
                <c:pt idx="194">
                  <c:v>0.13306421382969802</c:v>
                </c:pt>
                <c:pt idx="195">
                  <c:v>0.13338638665584313</c:v>
                </c:pt>
                <c:pt idx="196">
                  <c:v>0.13372403918407372</c:v>
                </c:pt>
                <c:pt idx="197">
                  <c:v>0.1339946805217096</c:v>
                </c:pt>
                <c:pt idx="198">
                  <c:v>0.13445217734624748</c:v>
                </c:pt>
                <c:pt idx="199">
                  <c:v>0.13492654135609428</c:v>
                </c:pt>
                <c:pt idx="200">
                  <c:v>0.13533202524411081</c:v>
                </c:pt>
                <c:pt idx="201">
                  <c:v>0.13573724970200374</c:v>
                </c:pt>
                <c:pt idx="202">
                  <c:v>0.13599887198643046</c:v>
                </c:pt>
                <c:pt idx="203">
                  <c:v>0.13626716570774988</c:v>
                </c:pt>
                <c:pt idx="204">
                  <c:v>0.13661605689247835</c:v>
                </c:pt>
                <c:pt idx="205">
                  <c:v>0.13695946056145658</c:v>
                </c:pt>
                <c:pt idx="206">
                  <c:v>0.13720246730764529</c:v>
                </c:pt>
                <c:pt idx="207">
                  <c:v>0.13749278120349118</c:v>
                </c:pt>
                <c:pt idx="208">
                  <c:v>0.13776706889609613</c:v>
                </c:pt>
                <c:pt idx="209">
                  <c:v>0.1381164022427015</c:v>
                </c:pt>
                <c:pt idx="210">
                  <c:v>0.13835529421805859</c:v>
                </c:pt>
                <c:pt idx="211">
                  <c:v>0.13866583769197405</c:v>
                </c:pt>
                <c:pt idx="212">
                  <c:v>0.13894335845566275</c:v>
                </c:pt>
                <c:pt idx="213">
                  <c:v>0.13918106499704663</c:v>
                </c:pt>
                <c:pt idx="214">
                  <c:v>0.1393707074855115</c:v>
                </c:pt>
                <c:pt idx="215">
                  <c:v>0.13955575709252344</c:v>
                </c:pt>
                <c:pt idx="216">
                  <c:v>0.13979267728552713</c:v>
                </c:pt>
                <c:pt idx="217">
                  <c:v>0.13999870908656931</c:v>
                </c:pt>
                <c:pt idx="218">
                  <c:v>0.14017238432410295</c:v>
                </c:pt>
                <c:pt idx="219">
                  <c:v>0.14039333058769898</c:v>
                </c:pt>
                <c:pt idx="220">
                  <c:v>0.14061002802111489</c:v>
                </c:pt>
                <c:pt idx="221">
                  <c:v>0.14090577313157837</c:v>
                </c:pt>
                <c:pt idx="222">
                  <c:v>0.14064633208874966</c:v>
                </c:pt>
                <c:pt idx="223">
                  <c:v>0.14037880820126247</c:v>
                </c:pt>
                <c:pt idx="224">
                  <c:v>0.14012593704239862</c:v>
                </c:pt>
                <c:pt idx="225">
                  <c:v>0.13983801282819286</c:v>
                </c:pt>
                <c:pt idx="226">
                  <c:v>0.13962641178630975</c:v>
                </c:pt>
                <c:pt idx="227">
                  <c:v>0.13954527658250981</c:v>
                </c:pt>
                <c:pt idx="228">
                  <c:v>0.13955842832154985</c:v>
                </c:pt>
                <c:pt idx="229">
                  <c:v>0.13948285894753099</c:v>
                </c:pt>
                <c:pt idx="230">
                  <c:v>0.13954762278314092</c:v>
                </c:pt>
                <c:pt idx="231">
                  <c:v>0.13950158292084325</c:v>
                </c:pt>
                <c:pt idx="232">
                  <c:v>0.13939551717157883</c:v>
                </c:pt>
                <c:pt idx="233">
                  <c:v>0.13930484557704403</c:v>
                </c:pt>
                <c:pt idx="234">
                  <c:v>0.13888514426270149</c:v>
                </c:pt>
                <c:pt idx="235">
                  <c:v>0.13841923930397115</c:v>
                </c:pt>
                <c:pt idx="236">
                  <c:v>0.13793233015906026</c:v>
                </c:pt>
                <c:pt idx="237">
                  <c:v>0.13729981717756345</c:v>
                </c:pt>
                <c:pt idx="238">
                  <c:v>0.13673002659584199</c:v>
                </c:pt>
                <c:pt idx="239">
                  <c:v>0.13609005982397093</c:v>
                </c:pt>
                <c:pt idx="240">
                  <c:v>0.13552322146500728</c:v>
                </c:pt>
                <c:pt idx="241">
                  <c:v>0.13477827802495312</c:v>
                </c:pt>
                <c:pt idx="242">
                  <c:v>0.13414158563813317</c:v>
                </c:pt>
                <c:pt idx="243">
                  <c:v>0.13346742632779751</c:v>
                </c:pt>
                <c:pt idx="244">
                  <c:v>0.13269008739052879</c:v>
                </c:pt>
                <c:pt idx="245">
                  <c:v>0.13201266293305025</c:v>
                </c:pt>
                <c:pt idx="246">
                  <c:v>0.13223282986496088</c:v>
                </c:pt>
                <c:pt idx="247">
                  <c:v>0.1325127883121695</c:v>
                </c:pt>
                <c:pt idx="248">
                  <c:v>0.13275188636549728</c:v>
                </c:pt>
                <c:pt idx="249">
                  <c:v>0.13298162316493745</c:v>
                </c:pt>
                <c:pt idx="250">
                  <c:v>0.13324782989457162</c:v>
                </c:pt>
                <c:pt idx="251">
                  <c:v>0.13341547885011096</c:v>
                </c:pt>
                <c:pt idx="252">
                  <c:v>0.13367679307594926</c:v>
                </c:pt>
                <c:pt idx="253">
                  <c:v>0.1339523791274928</c:v>
                </c:pt>
                <c:pt idx="254">
                  <c:v>0.13429022589616579</c:v>
                </c:pt>
                <c:pt idx="255">
                  <c:v>0.1345853300065869</c:v>
                </c:pt>
                <c:pt idx="256">
                  <c:v>0.13484829396799114</c:v>
                </c:pt>
                <c:pt idx="257">
                  <c:v>0.13507552816281532</c:v>
                </c:pt>
                <c:pt idx="258">
                  <c:v>0.13534258154862755</c:v>
                </c:pt>
                <c:pt idx="259">
                  <c:v>0.13567069657585762</c:v>
                </c:pt>
                <c:pt idx="260">
                  <c:v>0.13599193843487001</c:v>
                </c:pt>
                <c:pt idx="261">
                  <c:v>0.13626726006611989</c:v>
                </c:pt>
                <c:pt idx="262">
                  <c:v>0.13653578746942685</c:v>
                </c:pt>
                <c:pt idx="263">
                  <c:v>0.13685349337214348</c:v>
                </c:pt>
                <c:pt idx="264">
                  <c:v>0.13718384367979297</c:v>
                </c:pt>
                <c:pt idx="265">
                  <c:v>0.13754265150186029</c:v>
                </c:pt>
                <c:pt idx="266">
                  <c:v>0.13799637707097645</c:v>
                </c:pt>
                <c:pt idx="267">
                  <c:v>0.13841727752912902</c:v>
                </c:pt>
                <c:pt idx="268">
                  <c:v>0.13873681615473288</c:v>
                </c:pt>
                <c:pt idx="269">
                  <c:v>0.1390887581781044</c:v>
                </c:pt>
                <c:pt idx="270">
                  <c:v>0.13948833719729237</c:v>
                </c:pt>
                <c:pt idx="271">
                  <c:v>0.13976209003544682</c:v>
                </c:pt>
                <c:pt idx="272">
                  <c:v>0.14009908400794302</c:v>
                </c:pt>
                <c:pt idx="273">
                  <c:v>0.14043294610172552</c:v>
                </c:pt>
                <c:pt idx="274">
                  <c:v>0.14074226128445844</c:v>
                </c:pt>
                <c:pt idx="275">
                  <c:v>0.14108876357909139</c:v>
                </c:pt>
                <c:pt idx="276">
                  <c:v>0.14148181523665926</c:v>
                </c:pt>
                <c:pt idx="277">
                  <c:v>0.14181085482056233</c:v>
                </c:pt>
                <c:pt idx="278">
                  <c:v>0.14215459732253066</c:v>
                </c:pt>
                <c:pt idx="279">
                  <c:v>0.1424702946793559</c:v>
                </c:pt>
                <c:pt idx="280">
                  <c:v>0.14282351624530065</c:v>
                </c:pt>
                <c:pt idx="281">
                  <c:v>0.14368554986549498</c:v>
                </c:pt>
                <c:pt idx="282">
                  <c:v>0.14450272211075799</c:v>
                </c:pt>
                <c:pt idx="283">
                  <c:v>0.14531196994238371</c:v>
                </c:pt>
                <c:pt idx="284">
                  <c:v>0.1460270118087692</c:v>
                </c:pt>
                <c:pt idx="285">
                  <c:v>0.14682224017673207</c:v>
                </c:pt>
                <c:pt idx="286">
                  <c:v>0.14758257513670969</c:v>
                </c:pt>
                <c:pt idx="287">
                  <c:v>0.14846820617196954</c:v>
                </c:pt>
                <c:pt idx="288">
                  <c:v>0.14928305998859059</c:v>
                </c:pt>
                <c:pt idx="289">
                  <c:v>0.1500480073771655</c:v>
                </c:pt>
                <c:pt idx="290">
                  <c:v>0.15084465640410372</c:v>
                </c:pt>
                <c:pt idx="291">
                  <c:v>0.15166690784712955</c:v>
                </c:pt>
                <c:pt idx="292">
                  <c:v>0.15237673572113408</c:v>
                </c:pt>
                <c:pt idx="293">
                  <c:v>0.1531607476773047</c:v>
                </c:pt>
                <c:pt idx="294">
                  <c:v>0.15330974795756447</c:v>
                </c:pt>
                <c:pt idx="295">
                  <c:v>0.1534829753789495</c:v>
                </c:pt>
                <c:pt idx="296">
                  <c:v>0.15371424343715034</c:v>
                </c:pt>
                <c:pt idx="297">
                  <c:v>0.1539013302419221</c:v>
                </c:pt>
                <c:pt idx="298">
                  <c:v>0.15413486227532758</c:v>
                </c:pt>
                <c:pt idx="299">
                  <c:v>0.154294622738405</c:v>
                </c:pt>
                <c:pt idx="300">
                  <c:v>0.15445740173709055</c:v>
                </c:pt>
                <c:pt idx="301">
                  <c:v>0.15468003125937457</c:v>
                </c:pt>
                <c:pt idx="302">
                  <c:v>0.15480871335694246</c:v>
                </c:pt>
                <c:pt idx="303">
                  <c:v>0.15487451951827325</c:v>
                </c:pt>
                <c:pt idx="304">
                  <c:v>0.15491105420284157</c:v>
                </c:pt>
                <c:pt idx="305">
                  <c:v>0.15489588245208097</c:v>
                </c:pt>
                <c:pt idx="306">
                  <c:v>0.15546167670174782</c:v>
                </c:pt>
                <c:pt idx="307">
                  <c:v>0.15609471070587233</c:v>
                </c:pt>
                <c:pt idx="308">
                  <c:v>0.15676662797852714</c:v>
                </c:pt>
                <c:pt idx="309">
                  <c:v>0.15740192226900263</c:v>
                </c:pt>
                <c:pt idx="310">
                  <c:v>0.15798742801058552</c:v>
                </c:pt>
                <c:pt idx="311">
                  <c:v>0.15874057589331869</c:v>
                </c:pt>
                <c:pt idx="312">
                  <c:v>0.15944127259484731</c:v>
                </c:pt>
                <c:pt idx="313">
                  <c:v>0.16012662756634199</c:v>
                </c:pt>
                <c:pt idx="314">
                  <c:v>0.16089573619262865</c:v>
                </c:pt>
                <c:pt idx="315">
                  <c:v>0.16155667282231434</c:v>
                </c:pt>
                <c:pt idx="316">
                  <c:v>0.16220146937615709</c:v>
                </c:pt>
                <c:pt idx="317">
                  <c:v>0.16290132491923259</c:v>
                </c:pt>
                <c:pt idx="318">
                  <c:v>0.16354004238422704</c:v>
                </c:pt>
                <c:pt idx="319">
                  <c:v>0.16425310078608391</c:v>
                </c:pt>
                <c:pt idx="320">
                  <c:v>0.16495454189441716</c:v>
                </c:pt>
                <c:pt idx="321">
                  <c:v>0.1656193689743759</c:v>
                </c:pt>
                <c:pt idx="322">
                  <c:v>0.16619307898457691</c:v>
                </c:pt>
                <c:pt idx="323">
                  <c:v>0.16680759057004479</c:v>
                </c:pt>
                <c:pt idx="324">
                  <c:v>0.16742922991716114</c:v>
                </c:pt>
                <c:pt idx="325">
                  <c:v>0.16805406000554513</c:v>
                </c:pt>
                <c:pt idx="326">
                  <c:v>0.16866642078798577</c:v>
                </c:pt>
                <c:pt idx="327">
                  <c:v>0.16918926446112437</c:v>
                </c:pt>
                <c:pt idx="328">
                  <c:v>0.1697641388664124</c:v>
                </c:pt>
                <c:pt idx="329">
                  <c:v>0.17037322714867287</c:v>
                </c:pt>
                <c:pt idx="330">
                  <c:v>0.17015919186519568</c:v>
                </c:pt>
                <c:pt idx="331">
                  <c:v>0.16999170535365238</c:v>
                </c:pt>
                <c:pt idx="332">
                  <c:v>0.16982303467710835</c:v>
                </c:pt>
                <c:pt idx="333">
                  <c:v>0.16958825477814798</c:v>
                </c:pt>
                <c:pt idx="334">
                  <c:v>0.16940372458765296</c:v>
                </c:pt>
                <c:pt idx="335">
                  <c:v>0.16935744875831915</c:v>
                </c:pt>
                <c:pt idx="336">
                  <c:v>0.169194045603831</c:v>
                </c:pt>
                <c:pt idx="337">
                  <c:v>0.1690379837075966</c:v>
                </c:pt>
                <c:pt idx="338">
                  <c:v>0.16884937946440459</c:v>
                </c:pt>
                <c:pt idx="339">
                  <c:v>0.16859997293738616</c:v>
                </c:pt>
                <c:pt idx="340">
                  <c:v>0.16835769053460581</c:v>
                </c:pt>
                <c:pt idx="341">
                  <c:v>0.16815083439468026</c:v>
                </c:pt>
                <c:pt idx="342">
                  <c:v>0.16824347596411826</c:v>
                </c:pt>
                <c:pt idx="343">
                  <c:v>0.16829936547162561</c:v>
                </c:pt>
                <c:pt idx="344">
                  <c:v>0.16833703291496249</c:v>
                </c:pt>
                <c:pt idx="345">
                  <c:v>0.16832789268875104</c:v>
                </c:pt>
                <c:pt idx="346">
                  <c:v>0.16828586881013052</c:v>
                </c:pt>
                <c:pt idx="347">
                  <c:v>0.16815425175673226</c:v>
                </c:pt>
                <c:pt idx="348">
                  <c:v>0.16805260278897549</c:v>
                </c:pt>
                <c:pt idx="349">
                  <c:v>0.16800817509107446</c:v>
                </c:pt>
                <c:pt idx="350">
                  <c:v>0.16796118417698835</c:v>
                </c:pt>
                <c:pt idx="351">
                  <c:v>0.16783438433560605</c:v>
                </c:pt>
                <c:pt idx="352">
                  <c:v>0.1677653717270573</c:v>
                </c:pt>
                <c:pt idx="353">
                  <c:v>0.16775715979861161</c:v>
                </c:pt>
                <c:pt idx="354">
                  <c:v>0.16722127223755479</c:v>
                </c:pt>
                <c:pt idx="355">
                  <c:v>0.16675012448257576</c:v>
                </c:pt>
                <c:pt idx="356">
                  <c:v>0.16627841101757213</c:v>
                </c:pt>
                <c:pt idx="357">
                  <c:v>0.16582817046452192</c:v>
                </c:pt>
                <c:pt idx="358">
                  <c:v>0.16534203648609491</c:v>
                </c:pt>
                <c:pt idx="359">
                  <c:v>0.16491208457125595</c:v>
                </c:pt>
                <c:pt idx="360">
                  <c:v>0.16445011400338672</c:v>
                </c:pt>
                <c:pt idx="361">
                  <c:v>0.16396758816574675</c:v>
                </c:pt>
                <c:pt idx="362">
                  <c:v>0.16349665307086525</c:v>
                </c:pt>
                <c:pt idx="363">
                  <c:v>0.16296674170297365</c:v>
                </c:pt>
                <c:pt idx="364">
                  <c:v>0.16241944441441092</c:v>
                </c:pt>
                <c:pt idx="365">
                  <c:v>0.16204198427135452</c:v>
                </c:pt>
                <c:pt idx="366">
                  <c:v>0.16332740420796199</c:v>
                </c:pt>
                <c:pt idx="367">
                  <c:v>0.16473211725588044</c:v>
                </c:pt>
                <c:pt idx="368">
                  <c:v>0.16603976631540718</c:v>
                </c:pt>
                <c:pt idx="369">
                  <c:v>0.16736036726729253</c:v>
                </c:pt>
                <c:pt idx="370">
                  <c:v>0.16861091555057328</c:v>
                </c:pt>
                <c:pt idx="371">
                  <c:v>0.17006939514556052</c:v>
                </c:pt>
                <c:pt idx="372">
                  <c:v>0.17148151041556048</c:v>
                </c:pt>
                <c:pt idx="373">
                  <c:v>0.1729276953674912</c:v>
                </c:pt>
                <c:pt idx="374">
                  <c:v>0.17431803014835623</c:v>
                </c:pt>
                <c:pt idx="375">
                  <c:v>0.17571866565032224</c:v>
                </c:pt>
                <c:pt idx="376">
                  <c:v>0.17709443181706774</c:v>
                </c:pt>
                <c:pt idx="377">
                  <c:v>0.17850220253762927</c:v>
                </c:pt>
                <c:pt idx="378">
                  <c:v>0.17925946077258459</c:v>
                </c:pt>
                <c:pt idx="379">
                  <c:v>0.17998802995458618</c:v>
                </c:pt>
                <c:pt idx="380">
                  <c:v>0.18060155561994407</c:v>
                </c:pt>
                <c:pt idx="381">
                  <c:v>0.18122121299046512</c:v>
                </c:pt>
                <c:pt idx="382">
                  <c:v>0.18178779324478</c:v>
                </c:pt>
                <c:pt idx="383">
                  <c:v>0.18228044607138827</c:v>
                </c:pt>
                <c:pt idx="384">
                  <c:v>0.18275609097878487</c:v>
                </c:pt>
                <c:pt idx="385">
                  <c:v>0.18319039537749404</c:v>
                </c:pt>
                <c:pt idx="386">
                  <c:v>0.1836996824310404</c:v>
                </c:pt>
                <c:pt idx="387">
                  <c:v>0.18422160722667513</c:v>
                </c:pt>
                <c:pt idx="388">
                  <c:v>0.18483693361298492</c:v>
                </c:pt>
                <c:pt idx="389">
                  <c:v>0.1854667989592258</c:v>
                </c:pt>
                <c:pt idx="390">
                  <c:v>0.18532207824802072</c:v>
                </c:pt>
                <c:pt idx="391">
                  <c:v>0.18517719101885177</c:v>
                </c:pt>
                <c:pt idx="392">
                  <c:v>0.18492531569313542</c:v>
                </c:pt>
                <c:pt idx="393">
                  <c:v>0.18464560448518341</c:v>
                </c:pt>
                <c:pt idx="394">
                  <c:v>0.18441276827121555</c:v>
                </c:pt>
                <c:pt idx="395">
                  <c:v>0.18408727029890315</c:v>
                </c:pt>
                <c:pt idx="396">
                  <c:v>0.18373184199566595</c:v>
                </c:pt>
                <c:pt idx="397">
                  <c:v>0.18348566348339546</c:v>
                </c:pt>
                <c:pt idx="398">
                  <c:v>0.18338174750988401</c:v>
                </c:pt>
                <c:pt idx="399">
                  <c:v>0.18322475079997957</c:v>
                </c:pt>
                <c:pt idx="400">
                  <c:v>0.18312537194236711</c:v>
                </c:pt>
                <c:pt idx="401">
                  <c:v>0.18298248320138555</c:v>
                </c:pt>
              </c:numCache>
            </c:numRef>
          </c:yVal>
        </c:ser>
        <c:ser>
          <c:idx val="1"/>
          <c:order val="4"/>
          <c:tx>
            <c:strRef>
              <c:f>RSS!$W$17</c:f>
              <c:strCache>
                <c:ptCount val="1"/>
                <c:pt idx="0">
                  <c:v>emiss-nat-CO2-deriv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RSS!$B$30:$B$459</c:f>
              <c:numCache>
                <c:formatCode>0.00</c:formatCode>
                <c:ptCount val="430"/>
                <c:pt idx="0">
                  <c:v>1980</c:v>
                </c:pt>
                <c:pt idx="1">
                  <c:v>1980.08</c:v>
                </c:pt>
                <c:pt idx="2">
                  <c:v>1980.17</c:v>
                </c:pt>
                <c:pt idx="3">
                  <c:v>1980.25</c:v>
                </c:pt>
                <c:pt idx="4">
                  <c:v>1980.33</c:v>
                </c:pt>
                <c:pt idx="5">
                  <c:v>1980.42</c:v>
                </c:pt>
                <c:pt idx="6">
                  <c:v>1980.5</c:v>
                </c:pt>
                <c:pt idx="7">
                  <c:v>1980.58</c:v>
                </c:pt>
                <c:pt idx="8">
                  <c:v>1980.67</c:v>
                </c:pt>
                <c:pt idx="9">
                  <c:v>1980.75</c:v>
                </c:pt>
                <c:pt idx="10">
                  <c:v>1980.83</c:v>
                </c:pt>
                <c:pt idx="11">
                  <c:v>1980.92</c:v>
                </c:pt>
                <c:pt idx="12">
                  <c:v>1981</c:v>
                </c:pt>
                <c:pt idx="13">
                  <c:v>1981.08</c:v>
                </c:pt>
                <c:pt idx="14">
                  <c:v>1981.17</c:v>
                </c:pt>
                <c:pt idx="15">
                  <c:v>1981.25</c:v>
                </c:pt>
                <c:pt idx="16">
                  <c:v>1981.33</c:v>
                </c:pt>
                <c:pt idx="17">
                  <c:v>1981.42</c:v>
                </c:pt>
                <c:pt idx="18">
                  <c:v>1981.5</c:v>
                </c:pt>
                <c:pt idx="19">
                  <c:v>1981.58</c:v>
                </c:pt>
                <c:pt idx="20">
                  <c:v>1981.67</c:v>
                </c:pt>
                <c:pt idx="21">
                  <c:v>1981.75</c:v>
                </c:pt>
                <c:pt idx="22">
                  <c:v>1981.83</c:v>
                </c:pt>
                <c:pt idx="23">
                  <c:v>1981.92</c:v>
                </c:pt>
                <c:pt idx="24">
                  <c:v>1982</c:v>
                </c:pt>
                <c:pt idx="25">
                  <c:v>1982.08</c:v>
                </c:pt>
                <c:pt idx="26">
                  <c:v>1982.17</c:v>
                </c:pt>
                <c:pt idx="27">
                  <c:v>1982.25</c:v>
                </c:pt>
                <c:pt idx="28">
                  <c:v>1982.33</c:v>
                </c:pt>
                <c:pt idx="29">
                  <c:v>1982.42</c:v>
                </c:pt>
                <c:pt idx="30">
                  <c:v>1982.5</c:v>
                </c:pt>
                <c:pt idx="31">
                  <c:v>1982.58</c:v>
                </c:pt>
                <c:pt idx="32">
                  <c:v>1982.67</c:v>
                </c:pt>
                <c:pt idx="33">
                  <c:v>1982.75</c:v>
                </c:pt>
                <c:pt idx="34">
                  <c:v>1982.83</c:v>
                </c:pt>
                <c:pt idx="35">
                  <c:v>1982.92</c:v>
                </c:pt>
                <c:pt idx="36">
                  <c:v>1983</c:v>
                </c:pt>
                <c:pt idx="37">
                  <c:v>1983.08</c:v>
                </c:pt>
                <c:pt idx="38">
                  <c:v>1983.17</c:v>
                </c:pt>
                <c:pt idx="39">
                  <c:v>1983.25</c:v>
                </c:pt>
                <c:pt idx="40">
                  <c:v>1983.33</c:v>
                </c:pt>
                <c:pt idx="41">
                  <c:v>1983.42</c:v>
                </c:pt>
                <c:pt idx="42">
                  <c:v>1983.5</c:v>
                </c:pt>
                <c:pt idx="43">
                  <c:v>1983.58</c:v>
                </c:pt>
                <c:pt idx="44">
                  <c:v>1983.67</c:v>
                </c:pt>
                <c:pt idx="45">
                  <c:v>1983.75</c:v>
                </c:pt>
                <c:pt idx="46">
                  <c:v>1983.83</c:v>
                </c:pt>
                <c:pt idx="47">
                  <c:v>1983.92</c:v>
                </c:pt>
                <c:pt idx="48">
                  <c:v>1984</c:v>
                </c:pt>
                <c:pt idx="49">
                  <c:v>1984.08</c:v>
                </c:pt>
                <c:pt idx="50">
                  <c:v>1984.17</c:v>
                </c:pt>
                <c:pt idx="51">
                  <c:v>1984.25</c:v>
                </c:pt>
                <c:pt idx="52">
                  <c:v>1984.33</c:v>
                </c:pt>
                <c:pt idx="53">
                  <c:v>1984.42</c:v>
                </c:pt>
                <c:pt idx="54">
                  <c:v>1984.5</c:v>
                </c:pt>
                <c:pt idx="55">
                  <c:v>1984.58</c:v>
                </c:pt>
                <c:pt idx="56">
                  <c:v>1984.67</c:v>
                </c:pt>
                <c:pt idx="57">
                  <c:v>1984.75</c:v>
                </c:pt>
                <c:pt idx="58">
                  <c:v>1984.83</c:v>
                </c:pt>
                <c:pt idx="59">
                  <c:v>1984.92</c:v>
                </c:pt>
                <c:pt idx="60">
                  <c:v>1985</c:v>
                </c:pt>
                <c:pt idx="61">
                  <c:v>1985.08</c:v>
                </c:pt>
                <c:pt idx="62">
                  <c:v>1985.17</c:v>
                </c:pt>
                <c:pt idx="63">
                  <c:v>1985.25</c:v>
                </c:pt>
                <c:pt idx="64">
                  <c:v>1985.33</c:v>
                </c:pt>
                <c:pt idx="65">
                  <c:v>1985.42</c:v>
                </c:pt>
                <c:pt idx="66">
                  <c:v>1985.5</c:v>
                </c:pt>
                <c:pt idx="67">
                  <c:v>1985.58</c:v>
                </c:pt>
                <c:pt idx="68">
                  <c:v>1985.67</c:v>
                </c:pt>
                <c:pt idx="69">
                  <c:v>1985.75</c:v>
                </c:pt>
                <c:pt idx="70">
                  <c:v>1985.83</c:v>
                </c:pt>
                <c:pt idx="71">
                  <c:v>1985.92</c:v>
                </c:pt>
                <c:pt idx="72">
                  <c:v>1986</c:v>
                </c:pt>
                <c:pt idx="73">
                  <c:v>1986.08</c:v>
                </c:pt>
                <c:pt idx="74">
                  <c:v>1986.17</c:v>
                </c:pt>
                <c:pt idx="75">
                  <c:v>1986.25</c:v>
                </c:pt>
                <c:pt idx="76">
                  <c:v>1986.33</c:v>
                </c:pt>
                <c:pt idx="77">
                  <c:v>1986.42</c:v>
                </c:pt>
                <c:pt idx="78">
                  <c:v>1986.5</c:v>
                </c:pt>
                <c:pt idx="79">
                  <c:v>1986.58</c:v>
                </c:pt>
                <c:pt idx="80">
                  <c:v>1986.67</c:v>
                </c:pt>
                <c:pt idx="81">
                  <c:v>1986.75</c:v>
                </c:pt>
                <c:pt idx="82">
                  <c:v>1986.83</c:v>
                </c:pt>
                <c:pt idx="83">
                  <c:v>1986.92</c:v>
                </c:pt>
                <c:pt idx="84">
                  <c:v>1987</c:v>
                </c:pt>
                <c:pt idx="85">
                  <c:v>1987.08</c:v>
                </c:pt>
                <c:pt idx="86">
                  <c:v>1987.17</c:v>
                </c:pt>
                <c:pt idx="87">
                  <c:v>1987.25</c:v>
                </c:pt>
                <c:pt idx="88">
                  <c:v>1987.33</c:v>
                </c:pt>
                <c:pt idx="89">
                  <c:v>1987.42</c:v>
                </c:pt>
                <c:pt idx="90">
                  <c:v>1987.5</c:v>
                </c:pt>
                <c:pt idx="91">
                  <c:v>1987.58</c:v>
                </c:pt>
                <c:pt idx="92">
                  <c:v>1987.67</c:v>
                </c:pt>
                <c:pt idx="93">
                  <c:v>1987.75</c:v>
                </c:pt>
                <c:pt idx="94">
                  <c:v>1987.83</c:v>
                </c:pt>
                <c:pt idx="95">
                  <c:v>1987.92</c:v>
                </c:pt>
                <c:pt idx="96">
                  <c:v>1988</c:v>
                </c:pt>
                <c:pt idx="97">
                  <c:v>1988.08</c:v>
                </c:pt>
                <c:pt idx="98">
                  <c:v>1988.17</c:v>
                </c:pt>
                <c:pt idx="99">
                  <c:v>1988.25</c:v>
                </c:pt>
                <c:pt idx="100">
                  <c:v>1988.33</c:v>
                </c:pt>
                <c:pt idx="101">
                  <c:v>1988.42</c:v>
                </c:pt>
                <c:pt idx="102">
                  <c:v>1988.5</c:v>
                </c:pt>
                <c:pt idx="103">
                  <c:v>1988.58</c:v>
                </c:pt>
                <c:pt idx="104">
                  <c:v>1988.67</c:v>
                </c:pt>
                <c:pt idx="105">
                  <c:v>1988.75</c:v>
                </c:pt>
                <c:pt idx="106">
                  <c:v>1988.83</c:v>
                </c:pt>
                <c:pt idx="107">
                  <c:v>1988.92</c:v>
                </c:pt>
                <c:pt idx="108">
                  <c:v>1989</c:v>
                </c:pt>
                <c:pt idx="109">
                  <c:v>1989.08</c:v>
                </c:pt>
                <c:pt idx="110">
                  <c:v>1989.17</c:v>
                </c:pt>
                <c:pt idx="111">
                  <c:v>1989.25</c:v>
                </c:pt>
                <c:pt idx="112">
                  <c:v>1989.33</c:v>
                </c:pt>
                <c:pt idx="113">
                  <c:v>1989.42</c:v>
                </c:pt>
                <c:pt idx="114">
                  <c:v>1989.5</c:v>
                </c:pt>
                <c:pt idx="115">
                  <c:v>1989.58</c:v>
                </c:pt>
                <c:pt idx="116">
                  <c:v>1989.67</c:v>
                </c:pt>
                <c:pt idx="117">
                  <c:v>1989.75</c:v>
                </c:pt>
                <c:pt idx="118">
                  <c:v>1989.83</c:v>
                </c:pt>
                <c:pt idx="119">
                  <c:v>1989.92</c:v>
                </c:pt>
                <c:pt idx="120">
                  <c:v>1990</c:v>
                </c:pt>
                <c:pt idx="121">
                  <c:v>1990.08</c:v>
                </c:pt>
                <c:pt idx="122">
                  <c:v>1990.17</c:v>
                </c:pt>
                <c:pt idx="123">
                  <c:v>1990.25</c:v>
                </c:pt>
                <c:pt idx="124">
                  <c:v>1990.33</c:v>
                </c:pt>
                <c:pt idx="125">
                  <c:v>1990.42</c:v>
                </c:pt>
                <c:pt idx="126">
                  <c:v>1990.5</c:v>
                </c:pt>
                <c:pt idx="127">
                  <c:v>1990.58</c:v>
                </c:pt>
                <c:pt idx="128">
                  <c:v>1990.67</c:v>
                </c:pt>
                <c:pt idx="129">
                  <c:v>1990.75</c:v>
                </c:pt>
                <c:pt idx="130">
                  <c:v>1990.83</c:v>
                </c:pt>
                <c:pt idx="131">
                  <c:v>1990.92</c:v>
                </c:pt>
                <c:pt idx="132">
                  <c:v>1991</c:v>
                </c:pt>
                <c:pt idx="133">
                  <c:v>1991.08</c:v>
                </c:pt>
                <c:pt idx="134">
                  <c:v>1991.17</c:v>
                </c:pt>
                <c:pt idx="135">
                  <c:v>1991.25</c:v>
                </c:pt>
                <c:pt idx="136">
                  <c:v>1991.33</c:v>
                </c:pt>
                <c:pt idx="137">
                  <c:v>1991.42</c:v>
                </c:pt>
                <c:pt idx="138">
                  <c:v>1991.5</c:v>
                </c:pt>
                <c:pt idx="139">
                  <c:v>1991.58</c:v>
                </c:pt>
                <c:pt idx="140">
                  <c:v>1991.67</c:v>
                </c:pt>
                <c:pt idx="141">
                  <c:v>1991.75</c:v>
                </c:pt>
                <c:pt idx="142">
                  <c:v>1991.83</c:v>
                </c:pt>
                <c:pt idx="143">
                  <c:v>1991.92</c:v>
                </c:pt>
                <c:pt idx="144">
                  <c:v>1992</c:v>
                </c:pt>
                <c:pt idx="145">
                  <c:v>1992.08</c:v>
                </c:pt>
                <c:pt idx="146">
                  <c:v>1992.17</c:v>
                </c:pt>
                <c:pt idx="147">
                  <c:v>1992.25</c:v>
                </c:pt>
                <c:pt idx="148">
                  <c:v>1992.33</c:v>
                </c:pt>
                <c:pt idx="149">
                  <c:v>1992.42</c:v>
                </c:pt>
                <c:pt idx="150">
                  <c:v>1992.5</c:v>
                </c:pt>
                <c:pt idx="151">
                  <c:v>1992.58</c:v>
                </c:pt>
                <c:pt idx="152">
                  <c:v>1992.67</c:v>
                </c:pt>
                <c:pt idx="153">
                  <c:v>1992.75</c:v>
                </c:pt>
                <c:pt idx="154">
                  <c:v>1992.83</c:v>
                </c:pt>
                <c:pt idx="155">
                  <c:v>1992.92</c:v>
                </c:pt>
                <c:pt idx="156">
                  <c:v>1993</c:v>
                </c:pt>
                <c:pt idx="157">
                  <c:v>1993.08</c:v>
                </c:pt>
                <c:pt idx="158">
                  <c:v>1993.17</c:v>
                </c:pt>
                <c:pt idx="159">
                  <c:v>1993.25</c:v>
                </c:pt>
                <c:pt idx="160">
                  <c:v>1993.33</c:v>
                </c:pt>
                <c:pt idx="161">
                  <c:v>1993.42</c:v>
                </c:pt>
                <c:pt idx="162">
                  <c:v>1993.5</c:v>
                </c:pt>
                <c:pt idx="163">
                  <c:v>1993.58</c:v>
                </c:pt>
                <c:pt idx="164">
                  <c:v>1993.67</c:v>
                </c:pt>
                <c:pt idx="165">
                  <c:v>1993.75</c:v>
                </c:pt>
                <c:pt idx="166">
                  <c:v>1993.83</c:v>
                </c:pt>
                <c:pt idx="167">
                  <c:v>1993.92</c:v>
                </c:pt>
                <c:pt idx="168">
                  <c:v>1994</c:v>
                </c:pt>
                <c:pt idx="169">
                  <c:v>1994.08</c:v>
                </c:pt>
                <c:pt idx="170">
                  <c:v>1994.17</c:v>
                </c:pt>
                <c:pt idx="171">
                  <c:v>1994.25</c:v>
                </c:pt>
                <c:pt idx="172">
                  <c:v>1994.33</c:v>
                </c:pt>
                <c:pt idx="173">
                  <c:v>1994.42</c:v>
                </c:pt>
                <c:pt idx="174">
                  <c:v>1994.5</c:v>
                </c:pt>
                <c:pt idx="175">
                  <c:v>1994.58</c:v>
                </c:pt>
                <c:pt idx="176">
                  <c:v>1994.67</c:v>
                </c:pt>
                <c:pt idx="177">
                  <c:v>1994.75</c:v>
                </c:pt>
                <c:pt idx="178">
                  <c:v>1994.83</c:v>
                </c:pt>
                <c:pt idx="179">
                  <c:v>1994.92</c:v>
                </c:pt>
                <c:pt idx="180">
                  <c:v>1995</c:v>
                </c:pt>
                <c:pt idx="181">
                  <c:v>1995.08</c:v>
                </c:pt>
                <c:pt idx="182">
                  <c:v>1995.17</c:v>
                </c:pt>
                <c:pt idx="183">
                  <c:v>1995.25</c:v>
                </c:pt>
                <c:pt idx="184">
                  <c:v>1995.33</c:v>
                </c:pt>
                <c:pt idx="185">
                  <c:v>1995.42</c:v>
                </c:pt>
                <c:pt idx="186">
                  <c:v>1995.5</c:v>
                </c:pt>
                <c:pt idx="187">
                  <c:v>1995.58</c:v>
                </c:pt>
                <c:pt idx="188">
                  <c:v>1995.67</c:v>
                </c:pt>
                <c:pt idx="189">
                  <c:v>1995.75</c:v>
                </c:pt>
                <c:pt idx="190">
                  <c:v>1995.83</c:v>
                </c:pt>
                <c:pt idx="191">
                  <c:v>1995.92</c:v>
                </c:pt>
                <c:pt idx="192">
                  <c:v>1996</c:v>
                </c:pt>
                <c:pt idx="193">
                  <c:v>1996.08</c:v>
                </c:pt>
                <c:pt idx="194">
                  <c:v>1996.17</c:v>
                </c:pt>
                <c:pt idx="195">
                  <c:v>1996.25</c:v>
                </c:pt>
                <c:pt idx="196">
                  <c:v>1996.33</c:v>
                </c:pt>
                <c:pt idx="197">
                  <c:v>1996.42</c:v>
                </c:pt>
                <c:pt idx="198">
                  <c:v>1996.5</c:v>
                </c:pt>
                <c:pt idx="199">
                  <c:v>1996.58</c:v>
                </c:pt>
                <c:pt idx="200">
                  <c:v>1996.67</c:v>
                </c:pt>
                <c:pt idx="201">
                  <c:v>1996.75</c:v>
                </c:pt>
                <c:pt idx="202">
                  <c:v>1996.83</c:v>
                </c:pt>
                <c:pt idx="203">
                  <c:v>1996.92</c:v>
                </c:pt>
                <c:pt idx="204">
                  <c:v>1997</c:v>
                </c:pt>
                <c:pt idx="205">
                  <c:v>1997.08</c:v>
                </c:pt>
                <c:pt idx="206">
                  <c:v>1997.17</c:v>
                </c:pt>
                <c:pt idx="207">
                  <c:v>1997.25</c:v>
                </c:pt>
                <c:pt idx="208">
                  <c:v>1997.33</c:v>
                </c:pt>
                <c:pt idx="209">
                  <c:v>1997.42</c:v>
                </c:pt>
                <c:pt idx="210">
                  <c:v>1997.5</c:v>
                </c:pt>
                <c:pt idx="211">
                  <c:v>1997.58</c:v>
                </c:pt>
                <c:pt idx="212">
                  <c:v>1997.67</c:v>
                </c:pt>
                <c:pt idx="213">
                  <c:v>1997.75</c:v>
                </c:pt>
                <c:pt idx="214">
                  <c:v>1997.83</c:v>
                </c:pt>
                <c:pt idx="215">
                  <c:v>1997.92</c:v>
                </c:pt>
                <c:pt idx="216">
                  <c:v>1998</c:v>
                </c:pt>
                <c:pt idx="217">
                  <c:v>1998.08</c:v>
                </c:pt>
                <c:pt idx="218">
                  <c:v>1998.17</c:v>
                </c:pt>
                <c:pt idx="219">
                  <c:v>1998.25</c:v>
                </c:pt>
                <c:pt idx="220">
                  <c:v>1998.33</c:v>
                </c:pt>
                <c:pt idx="221">
                  <c:v>1998.42</c:v>
                </c:pt>
                <c:pt idx="222">
                  <c:v>1998.5</c:v>
                </c:pt>
                <c:pt idx="223">
                  <c:v>1998.58</c:v>
                </c:pt>
                <c:pt idx="224">
                  <c:v>1998.67</c:v>
                </c:pt>
                <c:pt idx="225">
                  <c:v>1998.75</c:v>
                </c:pt>
                <c:pt idx="226">
                  <c:v>1998.83</c:v>
                </c:pt>
                <c:pt idx="227">
                  <c:v>1998.92</c:v>
                </c:pt>
                <c:pt idx="228">
                  <c:v>1999</c:v>
                </c:pt>
                <c:pt idx="229">
                  <c:v>1999.08</c:v>
                </c:pt>
                <c:pt idx="230">
                  <c:v>1999.17</c:v>
                </c:pt>
                <c:pt idx="231">
                  <c:v>1999.25</c:v>
                </c:pt>
                <c:pt idx="232">
                  <c:v>1999.33</c:v>
                </c:pt>
                <c:pt idx="233">
                  <c:v>1999.42</c:v>
                </c:pt>
                <c:pt idx="234">
                  <c:v>1999.5</c:v>
                </c:pt>
                <c:pt idx="235">
                  <c:v>1999.58</c:v>
                </c:pt>
                <c:pt idx="236">
                  <c:v>1999.67</c:v>
                </c:pt>
                <c:pt idx="237">
                  <c:v>1999.75</c:v>
                </c:pt>
                <c:pt idx="238">
                  <c:v>1999.83</c:v>
                </c:pt>
                <c:pt idx="239">
                  <c:v>1999.92</c:v>
                </c:pt>
                <c:pt idx="240">
                  <c:v>2000</c:v>
                </c:pt>
                <c:pt idx="241">
                  <c:v>2000.08</c:v>
                </c:pt>
                <c:pt idx="242">
                  <c:v>2000.17</c:v>
                </c:pt>
                <c:pt idx="243">
                  <c:v>2000.25</c:v>
                </c:pt>
                <c:pt idx="244">
                  <c:v>2000.33</c:v>
                </c:pt>
                <c:pt idx="245">
                  <c:v>2000.42</c:v>
                </c:pt>
                <c:pt idx="246">
                  <c:v>2000.5</c:v>
                </c:pt>
                <c:pt idx="247">
                  <c:v>2000.58</c:v>
                </c:pt>
                <c:pt idx="248">
                  <c:v>2000.67</c:v>
                </c:pt>
                <c:pt idx="249">
                  <c:v>2000.75</c:v>
                </c:pt>
                <c:pt idx="250">
                  <c:v>2000.83</c:v>
                </c:pt>
                <c:pt idx="251">
                  <c:v>2000.92</c:v>
                </c:pt>
                <c:pt idx="252">
                  <c:v>2001</c:v>
                </c:pt>
                <c:pt idx="253">
                  <c:v>2001.08</c:v>
                </c:pt>
                <c:pt idx="254">
                  <c:v>2001.17</c:v>
                </c:pt>
                <c:pt idx="255">
                  <c:v>2001.25</c:v>
                </c:pt>
                <c:pt idx="256">
                  <c:v>2001.33</c:v>
                </c:pt>
                <c:pt idx="257">
                  <c:v>2001.42</c:v>
                </c:pt>
                <c:pt idx="258">
                  <c:v>2001.5</c:v>
                </c:pt>
                <c:pt idx="259">
                  <c:v>2001.58</c:v>
                </c:pt>
                <c:pt idx="260">
                  <c:v>2001.67</c:v>
                </c:pt>
                <c:pt idx="261">
                  <c:v>2001.75</c:v>
                </c:pt>
                <c:pt idx="262">
                  <c:v>2001.83</c:v>
                </c:pt>
                <c:pt idx="263">
                  <c:v>2001.92</c:v>
                </c:pt>
                <c:pt idx="264">
                  <c:v>2002</c:v>
                </c:pt>
                <c:pt idx="265">
                  <c:v>2002.08</c:v>
                </c:pt>
                <c:pt idx="266">
                  <c:v>2002.17</c:v>
                </c:pt>
                <c:pt idx="267">
                  <c:v>2002.25</c:v>
                </c:pt>
                <c:pt idx="268">
                  <c:v>2002.33</c:v>
                </c:pt>
                <c:pt idx="269">
                  <c:v>2002.42</c:v>
                </c:pt>
                <c:pt idx="270">
                  <c:v>2002.5</c:v>
                </c:pt>
                <c:pt idx="271">
                  <c:v>2002.58</c:v>
                </c:pt>
                <c:pt idx="272">
                  <c:v>2002.67</c:v>
                </c:pt>
                <c:pt idx="273">
                  <c:v>2002.75</c:v>
                </c:pt>
                <c:pt idx="274">
                  <c:v>2002.83</c:v>
                </c:pt>
                <c:pt idx="275">
                  <c:v>2002.92</c:v>
                </c:pt>
                <c:pt idx="276">
                  <c:v>2003</c:v>
                </c:pt>
                <c:pt idx="277">
                  <c:v>2003.08</c:v>
                </c:pt>
                <c:pt idx="278">
                  <c:v>2003.17</c:v>
                </c:pt>
                <c:pt idx="279">
                  <c:v>2003.25</c:v>
                </c:pt>
                <c:pt idx="280">
                  <c:v>2003.33</c:v>
                </c:pt>
                <c:pt idx="281">
                  <c:v>2003.42</c:v>
                </c:pt>
                <c:pt idx="282">
                  <c:v>2003.5</c:v>
                </c:pt>
                <c:pt idx="283">
                  <c:v>2003.58</c:v>
                </c:pt>
                <c:pt idx="284">
                  <c:v>2003.67</c:v>
                </c:pt>
                <c:pt idx="285">
                  <c:v>2003.75</c:v>
                </c:pt>
                <c:pt idx="286">
                  <c:v>2003.83</c:v>
                </c:pt>
                <c:pt idx="287">
                  <c:v>2003.92</c:v>
                </c:pt>
                <c:pt idx="288">
                  <c:v>2004</c:v>
                </c:pt>
                <c:pt idx="289">
                  <c:v>2004.08</c:v>
                </c:pt>
                <c:pt idx="290">
                  <c:v>2004.17</c:v>
                </c:pt>
                <c:pt idx="291">
                  <c:v>2004.25</c:v>
                </c:pt>
                <c:pt idx="292">
                  <c:v>2004.33</c:v>
                </c:pt>
                <c:pt idx="293">
                  <c:v>2004.42</c:v>
                </c:pt>
                <c:pt idx="294">
                  <c:v>2004.5</c:v>
                </c:pt>
                <c:pt idx="295">
                  <c:v>2004.58</c:v>
                </c:pt>
                <c:pt idx="296">
                  <c:v>2004.67</c:v>
                </c:pt>
                <c:pt idx="297">
                  <c:v>2004.75</c:v>
                </c:pt>
                <c:pt idx="298">
                  <c:v>2004.83</c:v>
                </c:pt>
                <c:pt idx="299">
                  <c:v>2004.92</c:v>
                </c:pt>
                <c:pt idx="300">
                  <c:v>2005</c:v>
                </c:pt>
                <c:pt idx="301">
                  <c:v>2005.08</c:v>
                </c:pt>
                <c:pt idx="302">
                  <c:v>2005.17</c:v>
                </c:pt>
                <c:pt idx="303">
                  <c:v>2005.25</c:v>
                </c:pt>
                <c:pt idx="304">
                  <c:v>2005.33</c:v>
                </c:pt>
                <c:pt idx="305">
                  <c:v>2005.42</c:v>
                </c:pt>
                <c:pt idx="306">
                  <c:v>2005.5</c:v>
                </c:pt>
                <c:pt idx="307">
                  <c:v>2005.58</c:v>
                </c:pt>
                <c:pt idx="308">
                  <c:v>2005.67</c:v>
                </c:pt>
                <c:pt idx="309">
                  <c:v>2005.75</c:v>
                </c:pt>
                <c:pt idx="310">
                  <c:v>2005.83</c:v>
                </c:pt>
                <c:pt idx="311">
                  <c:v>2005.92</c:v>
                </c:pt>
                <c:pt idx="312">
                  <c:v>2006</c:v>
                </c:pt>
                <c:pt idx="313">
                  <c:v>2006.08</c:v>
                </c:pt>
                <c:pt idx="314">
                  <c:v>2006.17</c:v>
                </c:pt>
                <c:pt idx="315">
                  <c:v>2006.25</c:v>
                </c:pt>
                <c:pt idx="316">
                  <c:v>2006.33</c:v>
                </c:pt>
                <c:pt idx="317">
                  <c:v>2006.42</c:v>
                </c:pt>
                <c:pt idx="318">
                  <c:v>2006.5</c:v>
                </c:pt>
                <c:pt idx="319">
                  <c:v>2006.58</c:v>
                </c:pt>
                <c:pt idx="320">
                  <c:v>2006.67</c:v>
                </c:pt>
                <c:pt idx="321">
                  <c:v>2006.75</c:v>
                </c:pt>
                <c:pt idx="322">
                  <c:v>2006.83</c:v>
                </c:pt>
                <c:pt idx="323">
                  <c:v>2006.92</c:v>
                </c:pt>
                <c:pt idx="324">
                  <c:v>2007</c:v>
                </c:pt>
                <c:pt idx="325">
                  <c:v>2007.08</c:v>
                </c:pt>
                <c:pt idx="326">
                  <c:v>2007.17</c:v>
                </c:pt>
                <c:pt idx="327">
                  <c:v>2007.25</c:v>
                </c:pt>
                <c:pt idx="328">
                  <c:v>2007.33</c:v>
                </c:pt>
                <c:pt idx="329">
                  <c:v>2007.42</c:v>
                </c:pt>
                <c:pt idx="330">
                  <c:v>2007.5</c:v>
                </c:pt>
                <c:pt idx="331">
                  <c:v>2007.58</c:v>
                </c:pt>
                <c:pt idx="332">
                  <c:v>2007.67</c:v>
                </c:pt>
                <c:pt idx="333">
                  <c:v>2007.75</c:v>
                </c:pt>
                <c:pt idx="334">
                  <c:v>2007.83</c:v>
                </c:pt>
                <c:pt idx="335">
                  <c:v>2007.92</c:v>
                </c:pt>
                <c:pt idx="336">
                  <c:v>2008</c:v>
                </c:pt>
                <c:pt idx="337">
                  <c:v>2008.08</c:v>
                </c:pt>
                <c:pt idx="338">
                  <c:v>2008.17</c:v>
                </c:pt>
                <c:pt idx="339">
                  <c:v>2008.25</c:v>
                </c:pt>
                <c:pt idx="340">
                  <c:v>2008.33</c:v>
                </c:pt>
                <c:pt idx="341">
                  <c:v>2008.42</c:v>
                </c:pt>
                <c:pt idx="342">
                  <c:v>2008.5</c:v>
                </c:pt>
                <c:pt idx="343">
                  <c:v>2008.58</c:v>
                </c:pt>
                <c:pt idx="344">
                  <c:v>2008.67</c:v>
                </c:pt>
                <c:pt idx="345">
                  <c:v>2008.75</c:v>
                </c:pt>
                <c:pt idx="346">
                  <c:v>2008.83</c:v>
                </c:pt>
                <c:pt idx="347">
                  <c:v>2008.92</c:v>
                </c:pt>
                <c:pt idx="348">
                  <c:v>2009</c:v>
                </c:pt>
                <c:pt idx="349">
                  <c:v>2009.08</c:v>
                </c:pt>
                <c:pt idx="350">
                  <c:v>2009.17</c:v>
                </c:pt>
                <c:pt idx="351">
                  <c:v>2009.25</c:v>
                </c:pt>
                <c:pt idx="352">
                  <c:v>2009.33</c:v>
                </c:pt>
                <c:pt idx="353">
                  <c:v>2009.42</c:v>
                </c:pt>
                <c:pt idx="354">
                  <c:v>2009.5</c:v>
                </c:pt>
                <c:pt idx="355">
                  <c:v>2009.58</c:v>
                </c:pt>
                <c:pt idx="356">
                  <c:v>2009.67</c:v>
                </c:pt>
                <c:pt idx="357">
                  <c:v>2009.75</c:v>
                </c:pt>
                <c:pt idx="358">
                  <c:v>2009.83</c:v>
                </c:pt>
                <c:pt idx="359">
                  <c:v>2009.92</c:v>
                </c:pt>
                <c:pt idx="360">
                  <c:v>2010</c:v>
                </c:pt>
                <c:pt idx="361">
                  <c:v>2010.08</c:v>
                </c:pt>
                <c:pt idx="362">
                  <c:v>2010.17</c:v>
                </c:pt>
                <c:pt idx="363">
                  <c:v>2010.25</c:v>
                </c:pt>
                <c:pt idx="364">
                  <c:v>2010.33</c:v>
                </c:pt>
                <c:pt idx="365">
                  <c:v>2010.42</c:v>
                </c:pt>
                <c:pt idx="366">
                  <c:v>2010.5</c:v>
                </c:pt>
                <c:pt idx="367">
                  <c:v>2010.58</c:v>
                </c:pt>
                <c:pt idx="368">
                  <c:v>2010.67</c:v>
                </c:pt>
                <c:pt idx="369">
                  <c:v>2010.75</c:v>
                </c:pt>
                <c:pt idx="370">
                  <c:v>2010.83</c:v>
                </c:pt>
                <c:pt idx="371">
                  <c:v>2010.92</c:v>
                </c:pt>
                <c:pt idx="372">
                  <c:v>2011</c:v>
                </c:pt>
                <c:pt idx="373">
                  <c:v>2011.08</c:v>
                </c:pt>
                <c:pt idx="374">
                  <c:v>2011.17</c:v>
                </c:pt>
                <c:pt idx="375">
                  <c:v>2011.25</c:v>
                </c:pt>
                <c:pt idx="376">
                  <c:v>2011.33</c:v>
                </c:pt>
                <c:pt idx="377">
                  <c:v>2011.42</c:v>
                </c:pt>
                <c:pt idx="378">
                  <c:v>2011.5</c:v>
                </c:pt>
                <c:pt idx="379">
                  <c:v>2011.58</c:v>
                </c:pt>
                <c:pt idx="380">
                  <c:v>2011.67</c:v>
                </c:pt>
                <c:pt idx="381">
                  <c:v>2011.75</c:v>
                </c:pt>
                <c:pt idx="382">
                  <c:v>2011.83</c:v>
                </c:pt>
                <c:pt idx="383">
                  <c:v>2011.92</c:v>
                </c:pt>
                <c:pt idx="384">
                  <c:v>2012</c:v>
                </c:pt>
                <c:pt idx="385">
                  <c:v>2012.08</c:v>
                </c:pt>
                <c:pt idx="386">
                  <c:v>2012.17</c:v>
                </c:pt>
                <c:pt idx="387">
                  <c:v>2012.25</c:v>
                </c:pt>
                <c:pt idx="388">
                  <c:v>2012.33</c:v>
                </c:pt>
                <c:pt idx="389">
                  <c:v>2012.42</c:v>
                </c:pt>
                <c:pt idx="390">
                  <c:v>2012.5</c:v>
                </c:pt>
                <c:pt idx="391">
                  <c:v>2012.58</c:v>
                </c:pt>
                <c:pt idx="392">
                  <c:v>2012.67</c:v>
                </c:pt>
                <c:pt idx="393">
                  <c:v>2012.75</c:v>
                </c:pt>
                <c:pt idx="394">
                  <c:v>2012.83</c:v>
                </c:pt>
                <c:pt idx="395">
                  <c:v>2012.92</c:v>
                </c:pt>
                <c:pt idx="396">
                  <c:v>2013</c:v>
                </c:pt>
                <c:pt idx="397">
                  <c:v>2013.08</c:v>
                </c:pt>
                <c:pt idx="398">
                  <c:v>2013.17</c:v>
                </c:pt>
                <c:pt idx="399">
                  <c:v>2013.25</c:v>
                </c:pt>
                <c:pt idx="400">
                  <c:v>2013.33</c:v>
                </c:pt>
                <c:pt idx="401">
                  <c:v>2013.42</c:v>
                </c:pt>
                <c:pt idx="402">
                  <c:v>2013.5</c:v>
                </c:pt>
                <c:pt idx="403">
                  <c:v>2013.58</c:v>
                </c:pt>
                <c:pt idx="404">
                  <c:v>2013.67</c:v>
                </c:pt>
                <c:pt idx="405">
                  <c:v>2013.75</c:v>
                </c:pt>
                <c:pt idx="406">
                  <c:v>2013.83</c:v>
                </c:pt>
                <c:pt idx="407">
                  <c:v>2013.92</c:v>
                </c:pt>
                <c:pt idx="408">
                  <c:v>2014</c:v>
                </c:pt>
                <c:pt idx="409">
                  <c:v>2014.08</c:v>
                </c:pt>
                <c:pt idx="410">
                  <c:v>2014.17</c:v>
                </c:pt>
                <c:pt idx="411">
                  <c:v>2014.25</c:v>
                </c:pt>
                <c:pt idx="412">
                  <c:v>2014.33</c:v>
                </c:pt>
                <c:pt idx="413">
                  <c:v>2014.42</c:v>
                </c:pt>
                <c:pt idx="414">
                  <c:v>2014.5</c:v>
                </c:pt>
                <c:pt idx="415">
                  <c:v>2014.58</c:v>
                </c:pt>
                <c:pt idx="416">
                  <c:v>2014.67</c:v>
                </c:pt>
                <c:pt idx="417">
                  <c:v>2014.75</c:v>
                </c:pt>
                <c:pt idx="418">
                  <c:v>2014.83</c:v>
                </c:pt>
                <c:pt idx="419">
                  <c:v>2014.92</c:v>
                </c:pt>
                <c:pt idx="420">
                  <c:v>2015</c:v>
                </c:pt>
                <c:pt idx="421">
                  <c:v>2015.08</c:v>
                </c:pt>
                <c:pt idx="422">
                  <c:v>2015.17</c:v>
                </c:pt>
                <c:pt idx="423">
                  <c:v>2015.25</c:v>
                </c:pt>
                <c:pt idx="424">
                  <c:v>2015.33</c:v>
                </c:pt>
                <c:pt idx="425">
                  <c:v>2015.42</c:v>
                </c:pt>
                <c:pt idx="426">
                  <c:v>2015.5</c:v>
                </c:pt>
                <c:pt idx="427">
                  <c:v>2015.58</c:v>
                </c:pt>
                <c:pt idx="428">
                  <c:v>2015.67</c:v>
                </c:pt>
                <c:pt idx="429">
                  <c:v>2015.75</c:v>
                </c:pt>
              </c:numCache>
            </c:numRef>
          </c:xVal>
          <c:yVal>
            <c:numRef>
              <c:f>RSS!$W$30:$W$459</c:f>
              <c:numCache>
                <c:formatCode>0.00</c:formatCode>
                <c:ptCount val="430"/>
                <c:pt idx="0">
                  <c:v>0.14081020525967142</c:v>
                </c:pt>
                <c:pt idx="1">
                  <c:v>0.15978020418897793</c:v>
                </c:pt>
                <c:pt idx="2">
                  <c:v>0.12465923095535143</c:v>
                </c:pt>
                <c:pt idx="3">
                  <c:v>0.14442033842259733</c:v>
                </c:pt>
                <c:pt idx="4">
                  <c:v>0.15801146393284182</c:v>
                </c:pt>
                <c:pt idx="5">
                  <c:v>0.1669899588061648</c:v>
                </c:pt>
                <c:pt idx="6">
                  <c:v>0.12665874500838495</c:v>
                </c:pt>
                <c:pt idx="7">
                  <c:v>0.13324015698079969</c:v>
                </c:pt>
                <c:pt idx="8">
                  <c:v>0.14045368649641757</c:v>
                </c:pt>
                <c:pt idx="9">
                  <c:v>0.13824242653456348</c:v>
                </c:pt>
                <c:pt idx="10">
                  <c:v>8.1428521545320098E-2</c:v>
                </c:pt>
                <c:pt idx="11">
                  <c:v>0.10458772944785211</c:v>
                </c:pt>
                <c:pt idx="12">
                  <c:v>0.17766563287122394</c:v>
                </c:pt>
                <c:pt idx="13">
                  <c:v>0.17532739883281984</c:v>
                </c:pt>
                <c:pt idx="14">
                  <c:v>0.11186559774182206</c:v>
                </c:pt>
                <c:pt idx="15">
                  <c:v>0.13953461552884242</c:v>
                </c:pt>
                <c:pt idx="16">
                  <c:v>0.11974118431093671</c:v>
                </c:pt>
                <c:pt idx="17">
                  <c:v>0.10107451637124207</c:v>
                </c:pt>
                <c:pt idx="18">
                  <c:v>0.1091035450288898</c:v>
                </c:pt>
                <c:pt idx="19">
                  <c:v>0.11734379315573684</c:v>
                </c:pt>
                <c:pt idx="20">
                  <c:v>9.4112385957467515E-2</c:v>
                </c:pt>
                <c:pt idx="21">
                  <c:v>9.130325735123121E-2</c:v>
                </c:pt>
                <c:pt idx="22">
                  <c:v>0.11931502202072047</c:v>
                </c:pt>
                <c:pt idx="23">
                  <c:v>0.14041760155281185</c:v>
                </c:pt>
                <c:pt idx="24">
                  <c:v>8.0092310283203405E-2</c:v>
                </c:pt>
                <c:pt idx="25">
                  <c:v>9.2446287870197486E-2</c:v>
                </c:pt>
                <c:pt idx="26">
                  <c:v>7.5710652585650864E-2</c:v>
                </c:pt>
                <c:pt idx="27">
                  <c:v>9.0525404197627946E-2</c:v>
                </c:pt>
                <c:pt idx="28">
                  <c:v>6.1869038622300393E-2</c:v>
                </c:pt>
                <c:pt idx="29">
                  <c:v>7.9794930187340102E-2</c:v>
                </c:pt>
                <c:pt idx="30">
                  <c:v>4.1652306899293293E-2</c:v>
                </c:pt>
                <c:pt idx="31">
                  <c:v>6.8660738843670827E-2</c:v>
                </c:pt>
                <c:pt idx="32">
                  <c:v>9.736714812915187E-2</c:v>
                </c:pt>
                <c:pt idx="33">
                  <c:v>6.247835297634001E-2</c:v>
                </c:pt>
                <c:pt idx="34">
                  <c:v>8.496814157576553E-2</c:v>
                </c:pt>
                <c:pt idx="35">
                  <c:v>0.11825284803421411</c:v>
                </c:pt>
                <c:pt idx="36">
                  <c:v>0.17967327751776069</c:v>
                </c:pt>
                <c:pt idx="37">
                  <c:v>0.13869219635088564</c:v>
                </c:pt>
                <c:pt idx="38">
                  <c:v>0.19655445395404508</c:v>
                </c:pt>
                <c:pt idx="39">
                  <c:v>0.16085760899344279</c:v>
                </c:pt>
                <c:pt idx="40">
                  <c:v>0.14752132877151428</c:v>
                </c:pt>
                <c:pt idx="41">
                  <c:v>9.2095741408391094E-2</c:v>
                </c:pt>
                <c:pt idx="42">
                  <c:v>0.15711339041854569</c:v>
                </c:pt>
                <c:pt idx="43">
                  <c:v>0.14281482630828324</c:v>
                </c:pt>
                <c:pt idx="44">
                  <c:v>0.11982967626322129</c:v>
                </c:pt>
                <c:pt idx="45">
                  <c:v>0.10794794006558868</c:v>
                </c:pt>
                <c:pt idx="46">
                  <c:v>0.13597968276297176</c:v>
                </c:pt>
                <c:pt idx="47">
                  <c:v>5.8195994454465813E-2</c:v>
                </c:pt>
                <c:pt idx="48">
                  <c:v>4.8287714375817845E-2</c:v>
                </c:pt>
                <c:pt idx="49">
                  <c:v>8.4903712201112078E-2</c:v>
                </c:pt>
                <c:pt idx="50">
                  <c:v>8.2942976367008425E-2</c:v>
                </c:pt>
                <c:pt idx="51">
                  <c:v>6.6023344164420267E-2</c:v>
                </c:pt>
                <c:pt idx="52">
                  <c:v>0.10302526990597229</c:v>
                </c:pt>
                <c:pt idx="53">
                  <c:v>7.4371112589671717E-2</c:v>
                </c:pt>
                <c:pt idx="54">
                  <c:v>7.892920204196785E-2</c:v>
                </c:pt>
                <c:pt idx="55">
                  <c:v>8.8899805644794175E-2</c:v>
                </c:pt>
                <c:pt idx="56">
                  <c:v>1.4463813184893926E-2</c:v>
                </c:pt>
                <c:pt idx="57">
                  <c:v>0.10040933145470289</c:v>
                </c:pt>
                <c:pt idx="58">
                  <c:v>6.8109557034936902E-2</c:v>
                </c:pt>
                <c:pt idx="59">
                  <c:v>4.5115230761078706E-2</c:v>
                </c:pt>
                <c:pt idx="60">
                  <c:v>7.9248294893680252E-2</c:v>
                </c:pt>
                <c:pt idx="61">
                  <c:v>7.4989247829453987E-2</c:v>
                </c:pt>
                <c:pt idx="62">
                  <c:v>7.6074932687852037E-2</c:v>
                </c:pt>
                <c:pt idx="63">
                  <c:v>6.7264096268719514E-2</c:v>
                </c:pt>
                <c:pt idx="64">
                  <c:v>6.719810578609646E-2</c:v>
                </c:pt>
                <c:pt idx="65">
                  <c:v>6.7839110371750333E-2</c:v>
                </c:pt>
                <c:pt idx="66">
                  <c:v>6.4067881954526118E-2</c:v>
                </c:pt>
                <c:pt idx="67">
                  <c:v>0.10788737940835373</c:v>
                </c:pt>
                <c:pt idx="68">
                  <c:v>0.10891426520702722</c:v>
                </c:pt>
                <c:pt idx="69">
                  <c:v>8.4723183837781227E-2</c:v>
                </c:pt>
                <c:pt idx="70">
                  <c:v>0.12239371494958302</c:v>
                </c:pt>
                <c:pt idx="71">
                  <c:v>0.12149136090915399</c:v>
                </c:pt>
                <c:pt idx="72">
                  <c:v>0.15250780966943137</c:v>
                </c:pt>
                <c:pt idx="73">
                  <c:v>9.7187517946604005E-2</c:v>
                </c:pt>
                <c:pt idx="74">
                  <c:v>0.11795529169877587</c:v>
                </c:pt>
                <c:pt idx="75">
                  <c:v>0.14613783162885161</c:v>
                </c:pt>
                <c:pt idx="76">
                  <c:v>0.13420466640284792</c:v>
                </c:pt>
                <c:pt idx="77">
                  <c:v>0.11737140437719056</c:v>
                </c:pt>
                <c:pt idx="78">
                  <c:v>0.10613533901200983</c:v>
                </c:pt>
                <c:pt idx="79">
                  <c:v>0.11228054274217367</c:v>
                </c:pt>
                <c:pt idx="80">
                  <c:v>0.11156995335186116</c:v>
                </c:pt>
                <c:pt idx="81">
                  <c:v>9.5604489578116236E-2</c:v>
                </c:pt>
                <c:pt idx="82">
                  <c:v>0.13484122500424195</c:v>
                </c:pt>
                <c:pt idx="83">
                  <c:v>0.1546937278131158</c:v>
                </c:pt>
                <c:pt idx="84">
                  <c:v>0.19322931623973671</c:v>
                </c:pt>
                <c:pt idx="85">
                  <c:v>0.1937838106726229</c:v>
                </c:pt>
                <c:pt idx="86">
                  <c:v>0.11674000691493296</c:v>
                </c:pt>
                <c:pt idx="87">
                  <c:v>0.18831698806951902</c:v>
                </c:pt>
                <c:pt idx="88">
                  <c:v>0.14606715036321632</c:v>
                </c:pt>
                <c:pt idx="89">
                  <c:v>0.1803331166863682</c:v>
                </c:pt>
                <c:pt idx="90">
                  <c:v>0.16279808088359751</c:v>
                </c:pt>
                <c:pt idx="91">
                  <c:v>0.15324998102945261</c:v>
                </c:pt>
                <c:pt idx="92">
                  <c:v>0.15014745000735372</c:v>
                </c:pt>
                <c:pt idx="93">
                  <c:v>0.18324109526611068</c:v>
                </c:pt>
                <c:pt idx="94">
                  <c:v>0.18901764663242987</c:v>
                </c:pt>
                <c:pt idx="95">
                  <c:v>0.23099352554796554</c:v>
                </c:pt>
                <c:pt idx="96">
                  <c:v>0.19376323175961024</c:v>
                </c:pt>
                <c:pt idx="97">
                  <c:v>0.12405322589999672</c:v>
                </c:pt>
                <c:pt idx="98">
                  <c:v>0.18555120547066689</c:v>
                </c:pt>
                <c:pt idx="99">
                  <c:v>0.15459374420921862</c:v>
                </c:pt>
                <c:pt idx="100">
                  <c:v>0.16085587124905013</c:v>
                </c:pt>
                <c:pt idx="101">
                  <c:v>0.15350853004279269</c:v>
                </c:pt>
                <c:pt idx="102">
                  <c:v>0.17916250142670717</c:v>
                </c:pt>
                <c:pt idx="103">
                  <c:v>0.13944948077165878</c:v>
                </c:pt>
                <c:pt idx="104">
                  <c:v>0.18936912624650609</c:v>
                </c:pt>
                <c:pt idx="105">
                  <c:v>0.11404492756558419</c:v>
                </c:pt>
                <c:pt idx="106">
                  <c:v>0.10251738919064381</c:v>
                </c:pt>
                <c:pt idx="107">
                  <c:v>8.9883520986174387E-2</c:v>
                </c:pt>
                <c:pt idx="108">
                  <c:v>5.6776396738831142E-2</c:v>
                </c:pt>
                <c:pt idx="109">
                  <c:v>8.7173820363988686E-2</c:v>
                </c:pt>
                <c:pt idx="110">
                  <c:v>7.1182397259554706E-2</c:v>
                </c:pt>
                <c:pt idx="111">
                  <c:v>0.10935109777085539</c:v>
                </c:pt>
                <c:pt idx="112">
                  <c:v>0.1078730008467001</c:v>
                </c:pt>
                <c:pt idx="113">
                  <c:v>0.10690396603714873</c:v>
                </c:pt>
                <c:pt idx="114">
                  <c:v>0.13023949973661114</c:v>
                </c:pt>
                <c:pt idx="115">
                  <c:v>0.12209051796162113</c:v>
                </c:pt>
                <c:pt idx="116">
                  <c:v>0.15411089116517646</c:v>
                </c:pt>
                <c:pt idx="117">
                  <c:v>0.1382989078982555</c:v>
                </c:pt>
                <c:pt idx="118">
                  <c:v>0.13081516196514825</c:v>
                </c:pt>
                <c:pt idx="119">
                  <c:v>0.1465497483923936</c:v>
                </c:pt>
                <c:pt idx="120">
                  <c:v>0.12513323477256377</c:v>
                </c:pt>
                <c:pt idx="121">
                  <c:v>0.11438679874508195</c:v>
                </c:pt>
                <c:pt idx="122">
                  <c:v>0.2043447447548456</c:v>
                </c:pt>
                <c:pt idx="123">
                  <c:v>0.15567561172336758</c:v>
                </c:pt>
                <c:pt idx="124">
                  <c:v>0.16487120465826952</c:v>
                </c:pt>
                <c:pt idx="125">
                  <c:v>0.17697319549480142</c:v>
                </c:pt>
                <c:pt idx="126">
                  <c:v>0.13884785679145775</c:v>
                </c:pt>
                <c:pt idx="127">
                  <c:v>0.14437175158000434</c:v>
                </c:pt>
                <c:pt idx="128">
                  <c:v>0.13290916997937766</c:v>
                </c:pt>
                <c:pt idx="129">
                  <c:v>0.17284687941393373</c:v>
                </c:pt>
                <c:pt idx="130">
                  <c:v>0.22624136320662028</c:v>
                </c:pt>
                <c:pt idx="131">
                  <c:v>0.1861809358149645</c:v>
                </c:pt>
                <c:pt idx="132">
                  <c:v>0.16355107443313049</c:v>
                </c:pt>
                <c:pt idx="133">
                  <c:v>0.15012087881641387</c:v>
                </c:pt>
                <c:pt idx="134">
                  <c:v>0.20578344877136789</c:v>
                </c:pt>
                <c:pt idx="135">
                  <c:v>0.14557664595828151</c:v>
                </c:pt>
                <c:pt idx="136">
                  <c:v>0.17164086752359298</c:v>
                </c:pt>
                <c:pt idx="137">
                  <c:v>0.20473425452886451</c:v>
                </c:pt>
                <c:pt idx="138">
                  <c:v>0.16315918406144314</c:v>
                </c:pt>
                <c:pt idx="139">
                  <c:v>0.16555482221976778</c:v>
                </c:pt>
                <c:pt idx="140">
                  <c:v>0.12634742433291046</c:v>
                </c:pt>
                <c:pt idx="141">
                  <c:v>0.10858490126084239</c:v>
                </c:pt>
                <c:pt idx="142">
                  <c:v>9.3954129499296185E-2</c:v>
                </c:pt>
                <c:pt idx="143">
                  <c:v>7.4937702863846434E-2</c:v>
                </c:pt>
                <c:pt idx="144">
                  <c:v>0.12451165763991039</c:v>
                </c:pt>
                <c:pt idx="145">
                  <c:v>9.5313193466682877E-2</c:v>
                </c:pt>
                <c:pt idx="146">
                  <c:v>0.12703506806675641</c:v>
                </c:pt>
                <c:pt idx="147">
                  <c:v>8.5612600094638835E-2</c:v>
                </c:pt>
                <c:pt idx="148">
                  <c:v>8.4666734524888904E-2</c:v>
                </c:pt>
                <c:pt idx="149">
                  <c:v>8.5966453323498004E-2</c:v>
                </c:pt>
                <c:pt idx="150">
                  <c:v>4.9424119541077435E-2</c:v>
                </c:pt>
                <c:pt idx="151">
                  <c:v>3.9219896926767653E-2</c:v>
                </c:pt>
                <c:pt idx="152">
                  <c:v>5.929992830730961E-2</c:v>
                </c:pt>
                <c:pt idx="153">
                  <c:v>0.10234507116972393</c:v>
                </c:pt>
                <c:pt idx="154">
                  <c:v>0.10550319649705839</c:v>
                </c:pt>
                <c:pt idx="155">
                  <c:v>9.0717241551198036E-2</c:v>
                </c:pt>
                <c:pt idx="156">
                  <c:v>8.9698955777534062E-2</c:v>
                </c:pt>
                <c:pt idx="157">
                  <c:v>0.10483993186901772</c:v>
                </c:pt>
                <c:pt idx="158">
                  <c:v>7.3329653016787066E-2</c:v>
                </c:pt>
                <c:pt idx="159">
                  <c:v>9.6752723932542029E-2</c:v>
                </c:pt>
                <c:pt idx="160">
                  <c:v>0.12525830606932059</c:v>
                </c:pt>
                <c:pt idx="161">
                  <c:v>0.1434658656653533</c:v>
                </c:pt>
                <c:pt idx="162">
                  <c:v>0.14628975769382788</c:v>
                </c:pt>
                <c:pt idx="163">
                  <c:v>0.1111288686130297</c:v>
                </c:pt>
                <c:pt idx="164">
                  <c:v>7.7370134480790526E-2</c:v>
                </c:pt>
                <c:pt idx="165">
                  <c:v>0.14112523802157342</c:v>
                </c:pt>
                <c:pt idx="166">
                  <c:v>0.12759067426314677</c:v>
                </c:pt>
                <c:pt idx="167">
                  <c:v>0.17952547883300163</c:v>
                </c:pt>
                <c:pt idx="168">
                  <c:v>0.14911908357702436</c:v>
                </c:pt>
                <c:pt idx="169">
                  <c:v>0.12857303539058051</c:v>
                </c:pt>
                <c:pt idx="170">
                  <c:v>0.13737446834442632</c:v>
                </c:pt>
                <c:pt idx="171">
                  <c:v>0.12396119447140723</c:v>
                </c:pt>
                <c:pt idx="172">
                  <c:v>0.14559016455920143</c:v>
                </c:pt>
                <c:pt idx="173">
                  <c:v>0.16301418969704146</c:v>
                </c:pt>
                <c:pt idx="174">
                  <c:v>0.16459854307323346</c:v>
                </c:pt>
                <c:pt idx="175">
                  <c:v>0.15862852860734056</c:v>
                </c:pt>
                <c:pt idx="176">
                  <c:v>0.17038265734480174</c:v>
                </c:pt>
                <c:pt idx="177">
                  <c:v>0.12204471889551262</c:v>
                </c:pt>
                <c:pt idx="178">
                  <c:v>0.17294236263576046</c:v>
                </c:pt>
                <c:pt idx="179">
                  <c:v>0.16952924746946282</c:v>
                </c:pt>
                <c:pt idx="180">
                  <c:v>0.18254085839934997</c:v>
                </c:pt>
                <c:pt idx="181">
                  <c:v>0.16867738721309969</c:v>
                </c:pt>
                <c:pt idx="182">
                  <c:v>0.14219352895133147</c:v>
                </c:pt>
                <c:pt idx="183">
                  <c:v>0.1970268076372253</c:v>
                </c:pt>
                <c:pt idx="184">
                  <c:v>0.16383997142924539</c:v>
                </c:pt>
                <c:pt idx="185">
                  <c:v>0.17130942582870001</c:v>
                </c:pt>
                <c:pt idx="186">
                  <c:v>0.13867296806929164</c:v>
                </c:pt>
                <c:pt idx="187">
                  <c:v>0.20170286737148319</c:v>
                </c:pt>
                <c:pt idx="188">
                  <c:v>0.20906746527818176</c:v>
                </c:pt>
                <c:pt idx="189">
                  <c:v>0.1748077476331733</c:v>
                </c:pt>
                <c:pt idx="190">
                  <c:v>0.17481144596610304</c:v>
                </c:pt>
                <c:pt idx="191">
                  <c:v>0.10526073212607429</c:v>
                </c:pt>
                <c:pt idx="192">
                  <c:v>0.11048165921950705</c:v>
                </c:pt>
                <c:pt idx="193">
                  <c:v>0.15135455782394833</c:v>
                </c:pt>
                <c:pt idx="194">
                  <c:v>0.14930212115572003</c:v>
                </c:pt>
                <c:pt idx="195">
                  <c:v>0.10132980592572152</c:v>
                </c:pt>
                <c:pt idx="196">
                  <c:v>0.12623200754103384</c:v>
                </c:pt>
                <c:pt idx="197">
                  <c:v>0.11963965311281524</c:v>
                </c:pt>
                <c:pt idx="198">
                  <c:v>0.15742473851514066</c:v>
                </c:pt>
                <c:pt idx="199">
                  <c:v>0.13889171116986246</c:v>
                </c:pt>
                <c:pt idx="200">
                  <c:v>0.17432930838584473</c:v>
                </c:pt>
                <c:pt idx="201">
                  <c:v>0.15813847078680779</c:v>
                </c:pt>
                <c:pt idx="202">
                  <c:v>0.13911192161557284</c:v>
                </c:pt>
                <c:pt idx="203">
                  <c:v>0.11652547018343098</c:v>
                </c:pt>
                <c:pt idx="204">
                  <c:v>0.11565087380488244</c:v>
                </c:pt>
                <c:pt idx="205">
                  <c:v>0.14213809808383873</c:v>
                </c:pt>
                <c:pt idx="206">
                  <c:v>0.12769429958446857</c:v>
                </c:pt>
                <c:pt idx="207">
                  <c:v>0.11296505751428805</c:v>
                </c:pt>
                <c:pt idx="208">
                  <c:v>0.13721041781677454</c:v>
                </c:pt>
                <c:pt idx="209">
                  <c:v>0.13573522426161733</c:v>
                </c:pt>
                <c:pt idx="210">
                  <c:v>0.1747594898439622</c:v>
                </c:pt>
                <c:pt idx="211">
                  <c:v>0.18244306899598978</c:v>
                </c:pt>
                <c:pt idx="212">
                  <c:v>0.17695429108924249</c:v>
                </c:pt>
                <c:pt idx="213">
                  <c:v>0.18274867134743752</c:v>
                </c:pt>
                <c:pt idx="214">
                  <c:v>0.16432261687957736</c:v>
                </c:pt>
                <c:pt idx="215">
                  <c:v>0.200381764808858</c:v>
                </c:pt>
                <c:pt idx="216">
                  <c:v>0.26186551594929369</c:v>
                </c:pt>
                <c:pt idx="217">
                  <c:v>0.30430620438598388</c:v>
                </c:pt>
                <c:pt idx="218">
                  <c:v>0.2569985608837862</c:v>
                </c:pt>
                <c:pt idx="219">
                  <c:v>0.32230451225417678</c:v>
                </c:pt>
                <c:pt idx="220">
                  <c:v>0.26426232561066121</c:v>
                </c:pt>
                <c:pt idx="221">
                  <c:v>0.23251213696336237</c:v>
                </c:pt>
                <c:pt idx="222">
                  <c:v>0.23835473363288645</c:v>
                </c:pt>
                <c:pt idx="223">
                  <c:v>0.22516422109174394</c:v>
                </c:pt>
                <c:pt idx="224">
                  <c:v>0.20085538114233623</c:v>
                </c:pt>
                <c:pt idx="225">
                  <c:v>0.18950279449031315</c:v>
                </c:pt>
                <c:pt idx="226">
                  <c:v>0.11800323307075339</c:v>
                </c:pt>
                <c:pt idx="227">
                  <c:v>0.14931268550799226</c:v>
                </c:pt>
                <c:pt idx="228">
                  <c:v>0.11529151671071007</c:v>
                </c:pt>
                <c:pt idx="229">
                  <c:v>0.15158453590524851</c:v>
                </c:pt>
                <c:pt idx="230">
                  <c:v>6.4898119427116097E-2</c:v>
                </c:pt>
                <c:pt idx="231">
                  <c:v>0.11933874332331404</c:v>
                </c:pt>
                <c:pt idx="232">
                  <c:v>0.10151059141495855</c:v>
                </c:pt>
                <c:pt idx="233">
                  <c:v>5.210375284708002E-2</c:v>
                </c:pt>
                <c:pt idx="234">
                  <c:v>0.10242036246943753</c:v>
                </c:pt>
                <c:pt idx="235">
                  <c:v>9.0703280261621694E-2</c:v>
                </c:pt>
                <c:pt idx="236">
                  <c:v>0.12189399699356479</c:v>
                </c:pt>
                <c:pt idx="237">
                  <c:v>0.10343131345024163</c:v>
                </c:pt>
                <c:pt idx="238">
                  <c:v>0.10067859693675886</c:v>
                </c:pt>
                <c:pt idx="239">
                  <c:v>0.12010000613293376</c:v>
                </c:pt>
                <c:pt idx="240">
                  <c:v>7.3517923122353765E-2</c:v>
                </c:pt>
                <c:pt idx="241">
                  <c:v>0.12133481210591084</c:v>
                </c:pt>
                <c:pt idx="242">
                  <c:v>0.12925059887022075</c:v>
                </c:pt>
                <c:pt idx="243">
                  <c:v>0.16028159760639199</c:v>
                </c:pt>
                <c:pt idx="244">
                  <c:v>0.13957297808089236</c:v>
                </c:pt>
                <c:pt idx="245">
                  <c:v>0.12451408448086018</c:v>
                </c:pt>
                <c:pt idx="246">
                  <c:v>0.10816369837827589</c:v>
                </c:pt>
                <c:pt idx="247">
                  <c:v>9.7341613117806869E-2</c:v>
                </c:pt>
                <c:pt idx="248">
                  <c:v>0.12862517224402098</c:v>
                </c:pt>
                <c:pt idx="249">
                  <c:v>0.12615824491230976</c:v>
                </c:pt>
                <c:pt idx="250">
                  <c:v>0.10480441093072813</c:v>
                </c:pt>
                <c:pt idx="251">
                  <c:v>0.10290271361742009</c:v>
                </c:pt>
                <c:pt idx="252">
                  <c:v>0.12821898534007098</c:v>
                </c:pt>
                <c:pt idx="253">
                  <c:v>0.13512050315054605</c:v>
                </c:pt>
                <c:pt idx="254">
                  <c:v>0.14945352850427113</c:v>
                </c:pt>
                <c:pt idx="255">
                  <c:v>0.19573242705884128</c:v>
                </c:pt>
                <c:pt idx="256">
                  <c:v>0.17889481872993462</c:v>
                </c:pt>
                <c:pt idx="257">
                  <c:v>0.12928286638181213</c:v>
                </c:pt>
                <c:pt idx="258">
                  <c:v>0.1459585530127831</c:v>
                </c:pt>
                <c:pt idx="259">
                  <c:v>0.21227419461369895</c:v>
                </c:pt>
                <c:pt idx="260">
                  <c:v>0.1498593452457288</c:v>
                </c:pt>
                <c:pt idx="261">
                  <c:v>0.18093371432291513</c:v>
                </c:pt>
                <c:pt idx="262">
                  <c:v>0.17903037040363037</c:v>
                </c:pt>
                <c:pt idx="263">
                  <c:v>0.16678835707598685</c:v>
                </c:pt>
                <c:pt idx="264">
                  <c:v>0.18492364095083155</c:v>
                </c:pt>
                <c:pt idx="265">
                  <c:v>0.20717066235997086</c:v>
                </c:pt>
                <c:pt idx="266">
                  <c:v>0.17521735489360096</c:v>
                </c:pt>
                <c:pt idx="267">
                  <c:v>0.18241875139875577</c:v>
                </c:pt>
                <c:pt idx="268">
                  <c:v>0.16873529508554971</c:v>
                </c:pt>
                <c:pt idx="269">
                  <c:v>0.18719362758962524</c:v>
                </c:pt>
                <c:pt idx="270">
                  <c:v>0.17907977901278144</c:v>
                </c:pt>
                <c:pt idx="271">
                  <c:v>0.15839713010029141</c:v>
                </c:pt>
                <c:pt idx="272">
                  <c:v>0.15614389411238899</c:v>
                </c:pt>
                <c:pt idx="273">
                  <c:v>0.11216397200293028</c:v>
                </c:pt>
                <c:pt idx="274">
                  <c:v>0.15390547598568505</c:v>
                </c:pt>
                <c:pt idx="275">
                  <c:v>0.13862940503830493</c:v>
                </c:pt>
                <c:pt idx="276">
                  <c:v>0.20151602086095216</c:v>
                </c:pt>
                <c:pt idx="277">
                  <c:v>0.16766218128739477</c:v>
                </c:pt>
                <c:pt idx="278">
                  <c:v>0.14481489689541319</c:v>
                </c:pt>
                <c:pt idx="279">
                  <c:v>0.16222113446446232</c:v>
                </c:pt>
                <c:pt idx="280">
                  <c:v>0.17620664699060357</c:v>
                </c:pt>
                <c:pt idx="281">
                  <c:v>0.12282954340902749</c:v>
                </c:pt>
                <c:pt idx="282">
                  <c:v>0.16143083000119446</c:v>
                </c:pt>
                <c:pt idx="283">
                  <c:v>0.16004909349622035</c:v>
                </c:pt>
                <c:pt idx="284">
                  <c:v>0.17221657408157318</c:v>
                </c:pt>
                <c:pt idx="285">
                  <c:v>0.20053249311290697</c:v>
                </c:pt>
                <c:pt idx="286">
                  <c:v>0.17855135407272577</c:v>
                </c:pt>
                <c:pt idx="287">
                  <c:v>0.20109068633203747</c:v>
                </c:pt>
                <c:pt idx="288">
                  <c:v>0.16482060771403911</c:v>
                </c:pt>
                <c:pt idx="289">
                  <c:v>0.16677950125135554</c:v>
                </c:pt>
                <c:pt idx="290">
                  <c:v>0.19619004934462286</c:v>
                </c:pt>
                <c:pt idx="291">
                  <c:v>0.15030294469831498</c:v>
                </c:pt>
                <c:pt idx="292">
                  <c:v>0.12070090367761574</c:v>
                </c:pt>
                <c:pt idx="293">
                  <c:v>0.10806067435790068</c:v>
                </c:pt>
                <c:pt idx="294">
                  <c:v>8.4841979523256672E-2</c:v>
                </c:pt>
                <c:pt idx="295">
                  <c:v>0.11060492070066053</c:v>
                </c:pt>
                <c:pt idx="296">
                  <c:v>0.14570293332287526</c:v>
                </c:pt>
                <c:pt idx="297">
                  <c:v>0.16614414908990235</c:v>
                </c:pt>
                <c:pt idx="298">
                  <c:v>0.14942648876641149</c:v>
                </c:pt>
                <c:pt idx="299">
                  <c:v>0.1267113417072136</c:v>
                </c:pt>
                <c:pt idx="300">
                  <c:v>0.21010859500628803</c:v>
                </c:pt>
                <c:pt idx="301">
                  <c:v>0.18457169554357042</c:v>
                </c:pt>
                <c:pt idx="302">
                  <c:v>0.17772231980714367</c:v>
                </c:pt>
                <c:pt idx="303">
                  <c:v>0.2192304776341655</c:v>
                </c:pt>
                <c:pt idx="304">
                  <c:v>0.16661240838865146</c:v>
                </c:pt>
                <c:pt idx="305">
                  <c:v>0.1600191520029921</c:v>
                </c:pt>
                <c:pt idx="306">
                  <c:v>0.18820451095018126</c:v>
                </c:pt>
                <c:pt idx="307">
                  <c:v>0.16245310327000828</c:v>
                </c:pt>
                <c:pt idx="308">
                  <c:v>0.19989807091358919</c:v>
                </c:pt>
                <c:pt idx="309">
                  <c:v>0.1947523121276574</c:v>
                </c:pt>
                <c:pt idx="310">
                  <c:v>0.17767043939091129</c:v>
                </c:pt>
                <c:pt idx="311">
                  <c:v>0.13457107571150206</c:v>
                </c:pt>
                <c:pt idx="312">
                  <c:v>0.15664291665039914</c:v>
                </c:pt>
                <c:pt idx="313">
                  <c:v>0.16176210775746602</c:v>
                </c:pt>
                <c:pt idx="314">
                  <c:v>0.16476424990448627</c:v>
                </c:pt>
                <c:pt idx="315">
                  <c:v>0.16014852942108543</c:v>
                </c:pt>
                <c:pt idx="316">
                  <c:v>0.1182711203336928</c:v>
                </c:pt>
                <c:pt idx="317">
                  <c:v>0.1460543599387063</c:v>
                </c:pt>
                <c:pt idx="318">
                  <c:v>0.16447127014864824</c:v>
                </c:pt>
                <c:pt idx="319">
                  <c:v>0.16530102226815682</c:v>
                </c:pt>
                <c:pt idx="320">
                  <c:v>0.18762862407551822</c:v>
                </c:pt>
                <c:pt idx="321">
                  <c:v>0.18628045906545881</c:v>
                </c:pt>
                <c:pt idx="322">
                  <c:v>0.15349340526363334</c:v>
                </c:pt>
                <c:pt idx="323">
                  <c:v>0.17794607278043176</c:v>
                </c:pt>
                <c:pt idx="324">
                  <c:v>0.24449501796449918</c:v>
                </c:pt>
                <c:pt idx="325">
                  <c:v>0.18546926848680459</c:v>
                </c:pt>
                <c:pt idx="326">
                  <c:v>0.18838124229109435</c:v>
                </c:pt>
                <c:pt idx="327">
                  <c:v>0.17194722244936758</c:v>
                </c:pt>
                <c:pt idx="328">
                  <c:v>0.14223928969108382</c:v>
                </c:pt>
                <c:pt idx="329">
                  <c:v>0.14616805218915685</c:v>
                </c:pt>
                <c:pt idx="330">
                  <c:v>0.16373052761741949</c:v>
                </c:pt>
                <c:pt idx="331">
                  <c:v>0.1778239801738967</c:v>
                </c:pt>
                <c:pt idx="332">
                  <c:v>0.15992956686288312</c:v>
                </c:pt>
                <c:pt idx="333">
                  <c:v>0.15155445838662079</c:v>
                </c:pt>
                <c:pt idx="334">
                  <c:v>0.12950706357038147</c:v>
                </c:pt>
                <c:pt idx="335">
                  <c:v>0.11468425166314419</c:v>
                </c:pt>
                <c:pt idx="336">
                  <c:v>7.2726342242918116E-2</c:v>
                </c:pt>
                <c:pt idx="337">
                  <c:v>8.9749284192497294E-2</c:v>
                </c:pt>
                <c:pt idx="338">
                  <c:v>0.11934812284087595</c:v>
                </c:pt>
                <c:pt idx="339">
                  <c:v>0.11913918168835193</c:v>
                </c:pt>
                <c:pt idx="340">
                  <c:v>8.140179229516481E-2</c:v>
                </c:pt>
                <c:pt idx="341">
                  <c:v>0.1112546131870638</c:v>
                </c:pt>
                <c:pt idx="342">
                  <c:v>0.14175471111457805</c:v>
                </c:pt>
                <c:pt idx="343">
                  <c:v>0.13820737123516968</c:v>
                </c:pt>
                <c:pt idx="344">
                  <c:v>0.16885405464343223</c:v>
                </c:pt>
                <c:pt idx="345">
                  <c:v>0.1670775791564714</c:v>
                </c:pt>
                <c:pt idx="346">
                  <c:v>0.1760626678608907</c:v>
                </c:pt>
                <c:pt idx="347">
                  <c:v>0.15695185151138746</c:v>
                </c:pt>
                <c:pt idx="348">
                  <c:v>0.183092270301393</c:v>
                </c:pt>
                <c:pt idx="349">
                  <c:v>0.16578306843880303</c:v>
                </c:pt>
                <c:pt idx="350">
                  <c:v>0.15446079681515873</c:v>
                </c:pt>
                <c:pt idx="351">
                  <c:v>0.15909914156034163</c:v>
                </c:pt>
                <c:pt idx="352">
                  <c:v>0.12938292550927447</c:v>
                </c:pt>
                <c:pt idx="353">
                  <c:v>0.12054279483745835</c:v>
                </c:pt>
                <c:pt idx="354">
                  <c:v>0.202768680243675</c:v>
                </c:pt>
                <c:pt idx="355">
                  <c:v>0.17856377948970553</c:v>
                </c:pt>
                <c:pt idx="356">
                  <c:v>0.23786066078868009</c:v>
                </c:pt>
                <c:pt idx="357">
                  <c:v>0.19082867802299158</c:v>
                </c:pt>
                <c:pt idx="358">
                  <c:v>0.19852878967864465</c:v>
                </c:pt>
                <c:pt idx="359">
                  <c:v>0.16578673630859189</c:v>
                </c:pt>
                <c:pt idx="360">
                  <c:v>0.26887985587409835</c:v>
                </c:pt>
                <c:pt idx="361">
                  <c:v>0.24601717723513011</c:v>
                </c:pt>
                <c:pt idx="362">
                  <c:v>0.26289053709145599</c:v>
                </c:pt>
                <c:pt idx="363">
                  <c:v>0.23592441467476641</c:v>
                </c:pt>
                <c:pt idx="364">
                  <c:v>0.24190142819038707</c:v>
                </c:pt>
                <c:pt idx="365">
                  <c:v>0.2307185100353828</c:v>
                </c:pt>
                <c:pt idx="366">
                  <c:v>0.24758996523020393</c:v>
                </c:pt>
                <c:pt idx="367">
                  <c:v>0.24202342654857667</c:v>
                </c:pt>
                <c:pt idx="368">
                  <c:v>0.22815261508384213</c:v>
                </c:pt>
                <c:pt idx="369">
                  <c:v>0.17289255728002156</c:v>
                </c:pt>
                <c:pt idx="370">
                  <c:v>0.1778795309125166</c:v>
                </c:pt>
                <c:pt idx="371">
                  <c:v>0.1539211031360673</c:v>
                </c:pt>
                <c:pt idx="372">
                  <c:v>0.12049502317090779</c:v>
                </c:pt>
                <c:pt idx="373">
                  <c:v>0.11546707353861167</c:v>
                </c:pt>
                <c:pt idx="374">
                  <c:v>9.8586838439457744E-2</c:v>
                </c:pt>
                <c:pt idx="375">
                  <c:v>0.13850914879968021</c:v>
                </c:pt>
                <c:pt idx="376">
                  <c:v>0.14702997650535954</c:v>
                </c:pt>
                <c:pt idx="377">
                  <c:v>0.19438339053426706</c:v>
                </c:pt>
                <c:pt idx="378">
                  <c:v>0.20228577806420711</c:v>
                </c:pt>
                <c:pt idx="379">
                  <c:v>0.19034718534870915</c:v>
                </c:pt>
                <c:pt idx="380">
                  <c:v>0.18986473291985276</c:v>
                </c:pt>
                <c:pt idx="381">
                  <c:v>0.13763970671596945</c:v>
                </c:pt>
                <c:pt idx="382">
                  <c:v>0.12514176939921001</c:v>
                </c:pt>
                <c:pt idx="383">
                  <c:v>0.14905950226683043</c:v>
                </c:pt>
                <c:pt idx="384">
                  <c:v>0.10464083608014975</c:v>
                </c:pt>
                <c:pt idx="385">
                  <c:v>9.1727491828071883E-2</c:v>
                </c:pt>
                <c:pt idx="386">
                  <c:v>0.14647301433738766</c:v>
                </c:pt>
                <c:pt idx="387">
                  <c:v>0.21576117895360794</c:v>
                </c:pt>
                <c:pt idx="388">
                  <c:v>0.18847896122082863</c:v>
                </c:pt>
                <c:pt idx="389">
                  <c:v>0.21560264037583049</c:v>
                </c:pt>
                <c:pt idx="390">
                  <c:v>0.19306458364014842</c:v>
                </c:pt>
              </c:numCache>
            </c:numRef>
          </c:yVal>
        </c:ser>
        <c:axId val="109845888"/>
        <c:axId val="109843584"/>
      </c:scatterChart>
      <c:valAx>
        <c:axId val="109587072"/>
        <c:scaling>
          <c:orientation val="minMax"/>
          <c:max val="2015"/>
          <c:min val="198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numFmt formatCode="0" sourceLinked="0"/>
        <c:tickLblPos val="nextTo"/>
        <c:crossAx val="109591552"/>
        <c:crossesAt val="-1"/>
        <c:crossBetween val="midCat"/>
      </c:valAx>
      <c:valAx>
        <c:axId val="109591552"/>
        <c:scaling>
          <c:orientation val="minMax"/>
          <c:max val="0.35000000000000031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°C*factor + offset</a:t>
                </a:r>
                <a:r>
                  <a:rPr lang="en-US"/>
                  <a:t> </a:t>
                </a:r>
              </a:p>
            </c:rich>
          </c:tx>
          <c:layout/>
        </c:title>
        <c:numFmt formatCode="0.00" sourceLinked="0"/>
        <c:tickLblPos val="nextTo"/>
        <c:crossAx val="109587072"/>
        <c:crosses val="autoZero"/>
        <c:crossBetween val="midCat"/>
      </c:valAx>
      <c:valAx>
        <c:axId val="109843584"/>
        <c:scaling>
          <c:orientation val="minMax"/>
          <c:max val="0.35000000000000031"/>
          <c:min val="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dCO2/dt ppmv/month</a:t>
                </a:r>
              </a:p>
            </c:rich>
          </c:tx>
          <c:layout/>
        </c:title>
        <c:numFmt formatCode="0.00" sourceLinked="0"/>
        <c:tickLblPos val="nextTo"/>
        <c:crossAx val="109845888"/>
        <c:crosses val="max"/>
        <c:crossBetween val="midCat"/>
      </c:valAx>
      <c:valAx>
        <c:axId val="109845888"/>
        <c:scaling>
          <c:orientation val="minMax"/>
        </c:scaling>
        <c:delete val="1"/>
        <c:axPos val="b"/>
        <c:numFmt formatCode="0.00" sourceLinked="1"/>
        <c:tickLblPos val="none"/>
        <c:crossAx val="109843584"/>
        <c:crosses val="autoZero"/>
        <c:crossBetween val="midCat"/>
      </c:valAx>
    </c:plotArea>
    <c:legend>
      <c:legendPos val="b"/>
      <c:layout/>
    </c:legend>
    <c:plotVisOnly val="1"/>
  </c:chart>
  <c:spPr>
    <a:ln w="19050"/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RSS_T and CO2 anomaly</a:t>
            </a:r>
            <a:r>
              <a:rPr lang="nl-BE" sz="1200" baseline="0"/>
              <a:t> 1985-2001</a:t>
            </a:r>
            <a:endParaRPr lang="nl-BE" sz="1200"/>
          </a:p>
        </c:rich>
      </c:tx>
      <c:layout/>
    </c:title>
    <c:plotArea>
      <c:layout>
        <c:manualLayout>
          <c:layoutTarget val="inner"/>
          <c:xMode val="edge"/>
          <c:yMode val="edge"/>
          <c:x val="7.0596300332385703E-2"/>
          <c:y val="9.6374153314030528E-2"/>
          <c:w val="0.8215631409757429"/>
          <c:h val="0.70856315589502938"/>
        </c:manualLayout>
      </c:layout>
      <c:scatterChart>
        <c:scatterStyle val="lineMarker"/>
        <c:ser>
          <c:idx val="0"/>
          <c:order val="0"/>
          <c:tx>
            <c:strRef>
              <c:f>[1]RSS!$C$17</c:f>
              <c:strCache>
                <c:ptCount val="1"/>
                <c:pt idx="0">
                  <c:v>RSS</c:v>
                </c:pt>
              </c:strCache>
            </c:strRef>
          </c:tx>
          <c:marker>
            <c:symbol val="none"/>
          </c:marker>
          <c:xVal>
            <c:numRef>
              <c:f>[1]RSS!$B$90:$B$281</c:f>
              <c:numCache>
                <c:formatCode>0.00</c:formatCode>
                <c:ptCount val="192"/>
                <c:pt idx="0">
                  <c:v>1985</c:v>
                </c:pt>
                <c:pt idx="1">
                  <c:v>1985.08</c:v>
                </c:pt>
                <c:pt idx="2">
                  <c:v>1985.17</c:v>
                </c:pt>
                <c:pt idx="3">
                  <c:v>1985.25</c:v>
                </c:pt>
                <c:pt idx="4">
                  <c:v>1985.33</c:v>
                </c:pt>
                <c:pt idx="5">
                  <c:v>1985.42</c:v>
                </c:pt>
                <c:pt idx="6">
                  <c:v>1985.5</c:v>
                </c:pt>
                <c:pt idx="7">
                  <c:v>1985.58</c:v>
                </c:pt>
                <c:pt idx="8">
                  <c:v>1985.67</c:v>
                </c:pt>
                <c:pt idx="9">
                  <c:v>1985.75</c:v>
                </c:pt>
                <c:pt idx="10">
                  <c:v>1985.83</c:v>
                </c:pt>
                <c:pt idx="11">
                  <c:v>1985.92</c:v>
                </c:pt>
                <c:pt idx="12">
                  <c:v>1986</c:v>
                </c:pt>
                <c:pt idx="13">
                  <c:v>1986.08</c:v>
                </c:pt>
                <c:pt idx="14">
                  <c:v>1986.17</c:v>
                </c:pt>
                <c:pt idx="15">
                  <c:v>1986.25</c:v>
                </c:pt>
                <c:pt idx="16">
                  <c:v>1986.33</c:v>
                </c:pt>
                <c:pt idx="17">
                  <c:v>1986.42</c:v>
                </c:pt>
                <c:pt idx="18">
                  <c:v>1986.5</c:v>
                </c:pt>
                <c:pt idx="19">
                  <c:v>1986.58</c:v>
                </c:pt>
                <c:pt idx="20">
                  <c:v>1986.67</c:v>
                </c:pt>
                <c:pt idx="21">
                  <c:v>1986.75</c:v>
                </c:pt>
                <c:pt idx="22">
                  <c:v>1986.83</c:v>
                </c:pt>
                <c:pt idx="23">
                  <c:v>1986.92</c:v>
                </c:pt>
                <c:pt idx="24">
                  <c:v>1987</c:v>
                </c:pt>
                <c:pt idx="25">
                  <c:v>1987.08</c:v>
                </c:pt>
                <c:pt idx="26">
                  <c:v>1987.17</c:v>
                </c:pt>
                <c:pt idx="27">
                  <c:v>1987.25</c:v>
                </c:pt>
                <c:pt idx="28">
                  <c:v>1987.33</c:v>
                </c:pt>
                <c:pt idx="29">
                  <c:v>1987.42</c:v>
                </c:pt>
                <c:pt idx="30">
                  <c:v>1987.5</c:v>
                </c:pt>
                <c:pt idx="31">
                  <c:v>1987.58</c:v>
                </c:pt>
                <c:pt idx="32">
                  <c:v>1987.67</c:v>
                </c:pt>
                <c:pt idx="33">
                  <c:v>1987.75</c:v>
                </c:pt>
                <c:pt idx="34">
                  <c:v>1987.83</c:v>
                </c:pt>
                <c:pt idx="35">
                  <c:v>1987.92</c:v>
                </c:pt>
                <c:pt idx="36">
                  <c:v>1988</c:v>
                </c:pt>
                <c:pt idx="37">
                  <c:v>1988.08</c:v>
                </c:pt>
                <c:pt idx="38">
                  <c:v>1988.17</c:v>
                </c:pt>
                <c:pt idx="39">
                  <c:v>1988.25</c:v>
                </c:pt>
                <c:pt idx="40">
                  <c:v>1988.33</c:v>
                </c:pt>
                <c:pt idx="41">
                  <c:v>1988.42</c:v>
                </c:pt>
                <c:pt idx="42">
                  <c:v>1988.5</c:v>
                </c:pt>
                <c:pt idx="43">
                  <c:v>1988.58</c:v>
                </c:pt>
                <c:pt idx="44">
                  <c:v>1988.67</c:v>
                </c:pt>
                <c:pt idx="45">
                  <c:v>1988.75</c:v>
                </c:pt>
                <c:pt idx="46">
                  <c:v>1988.83</c:v>
                </c:pt>
                <c:pt idx="47">
                  <c:v>1988.92</c:v>
                </c:pt>
                <c:pt idx="48">
                  <c:v>1989</c:v>
                </c:pt>
                <c:pt idx="49">
                  <c:v>1989.08</c:v>
                </c:pt>
                <c:pt idx="50">
                  <c:v>1989.17</c:v>
                </c:pt>
                <c:pt idx="51">
                  <c:v>1989.25</c:v>
                </c:pt>
                <c:pt idx="52">
                  <c:v>1989.33</c:v>
                </c:pt>
                <c:pt idx="53">
                  <c:v>1989.42</c:v>
                </c:pt>
                <c:pt idx="54">
                  <c:v>1989.5</c:v>
                </c:pt>
                <c:pt idx="55">
                  <c:v>1989.58</c:v>
                </c:pt>
                <c:pt idx="56">
                  <c:v>1989.67</c:v>
                </c:pt>
                <c:pt idx="57">
                  <c:v>1989.75</c:v>
                </c:pt>
                <c:pt idx="58">
                  <c:v>1989.83</c:v>
                </c:pt>
                <c:pt idx="59">
                  <c:v>1989.92</c:v>
                </c:pt>
                <c:pt idx="60">
                  <c:v>1990</c:v>
                </c:pt>
                <c:pt idx="61">
                  <c:v>1990.08</c:v>
                </c:pt>
                <c:pt idx="62">
                  <c:v>1990.17</c:v>
                </c:pt>
                <c:pt idx="63">
                  <c:v>1990.25</c:v>
                </c:pt>
                <c:pt idx="64">
                  <c:v>1990.33</c:v>
                </c:pt>
                <c:pt idx="65">
                  <c:v>1990.42</c:v>
                </c:pt>
                <c:pt idx="66">
                  <c:v>1990.5</c:v>
                </c:pt>
                <c:pt idx="67">
                  <c:v>1990.58</c:v>
                </c:pt>
                <c:pt idx="68">
                  <c:v>1990.67</c:v>
                </c:pt>
                <c:pt idx="69">
                  <c:v>1990.75</c:v>
                </c:pt>
                <c:pt idx="70">
                  <c:v>1990.83</c:v>
                </c:pt>
                <c:pt idx="71">
                  <c:v>1990.92</c:v>
                </c:pt>
                <c:pt idx="72">
                  <c:v>1991</c:v>
                </c:pt>
                <c:pt idx="73">
                  <c:v>1991.08</c:v>
                </c:pt>
                <c:pt idx="74">
                  <c:v>1991.17</c:v>
                </c:pt>
                <c:pt idx="75">
                  <c:v>1991.25</c:v>
                </c:pt>
                <c:pt idx="76">
                  <c:v>1991.33</c:v>
                </c:pt>
                <c:pt idx="77">
                  <c:v>1991.42</c:v>
                </c:pt>
                <c:pt idx="78">
                  <c:v>1991.5</c:v>
                </c:pt>
                <c:pt idx="79">
                  <c:v>1991.58</c:v>
                </c:pt>
                <c:pt idx="80">
                  <c:v>1991.67</c:v>
                </c:pt>
                <c:pt idx="81">
                  <c:v>1991.75</c:v>
                </c:pt>
                <c:pt idx="82">
                  <c:v>1991.83</c:v>
                </c:pt>
                <c:pt idx="83">
                  <c:v>1991.92</c:v>
                </c:pt>
                <c:pt idx="84">
                  <c:v>1992</c:v>
                </c:pt>
                <c:pt idx="85">
                  <c:v>1992.08</c:v>
                </c:pt>
                <c:pt idx="86">
                  <c:v>1992.17</c:v>
                </c:pt>
                <c:pt idx="87">
                  <c:v>1992.25</c:v>
                </c:pt>
                <c:pt idx="88">
                  <c:v>1992.33</c:v>
                </c:pt>
                <c:pt idx="89">
                  <c:v>1992.42</c:v>
                </c:pt>
                <c:pt idx="90">
                  <c:v>1992.5</c:v>
                </c:pt>
                <c:pt idx="91">
                  <c:v>1992.58</c:v>
                </c:pt>
                <c:pt idx="92">
                  <c:v>1992.67</c:v>
                </c:pt>
                <c:pt idx="93">
                  <c:v>1992.75</c:v>
                </c:pt>
                <c:pt idx="94">
                  <c:v>1992.83</c:v>
                </c:pt>
                <c:pt idx="95">
                  <c:v>1992.92</c:v>
                </c:pt>
                <c:pt idx="96">
                  <c:v>1993</c:v>
                </c:pt>
                <c:pt idx="97">
                  <c:v>1993.08</c:v>
                </c:pt>
                <c:pt idx="98">
                  <c:v>1993.17</c:v>
                </c:pt>
                <c:pt idx="99">
                  <c:v>1993.25</c:v>
                </c:pt>
                <c:pt idx="100">
                  <c:v>1993.33</c:v>
                </c:pt>
                <c:pt idx="101">
                  <c:v>1993.42</c:v>
                </c:pt>
                <c:pt idx="102">
                  <c:v>1993.5</c:v>
                </c:pt>
                <c:pt idx="103">
                  <c:v>1993.58</c:v>
                </c:pt>
                <c:pt idx="104">
                  <c:v>1993.67</c:v>
                </c:pt>
                <c:pt idx="105">
                  <c:v>1993.75</c:v>
                </c:pt>
                <c:pt idx="106">
                  <c:v>1993.83</c:v>
                </c:pt>
                <c:pt idx="107">
                  <c:v>1993.92</c:v>
                </c:pt>
                <c:pt idx="108">
                  <c:v>1994</c:v>
                </c:pt>
                <c:pt idx="109">
                  <c:v>1994.08</c:v>
                </c:pt>
                <c:pt idx="110">
                  <c:v>1994.17</c:v>
                </c:pt>
                <c:pt idx="111">
                  <c:v>1994.25</c:v>
                </c:pt>
                <c:pt idx="112">
                  <c:v>1994.33</c:v>
                </c:pt>
                <c:pt idx="113">
                  <c:v>1994.42</c:v>
                </c:pt>
                <c:pt idx="114">
                  <c:v>1994.5</c:v>
                </c:pt>
                <c:pt idx="115">
                  <c:v>1994.58</c:v>
                </c:pt>
                <c:pt idx="116">
                  <c:v>1994.67</c:v>
                </c:pt>
                <c:pt idx="117">
                  <c:v>1994.75</c:v>
                </c:pt>
                <c:pt idx="118">
                  <c:v>1994.83</c:v>
                </c:pt>
                <c:pt idx="119">
                  <c:v>1994.92</c:v>
                </c:pt>
                <c:pt idx="120">
                  <c:v>1995</c:v>
                </c:pt>
                <c:pt idx="121">
                  <c:v>1995.08</c:v>
                </c:pt>
                <c:pt idx="122">
                  <c:v>1995.17</c:v>
                </c:pt>
                <c:pt idx="123">
                  <c:v>1995.25</c:v>
                </c:pt>
                <c:pt idx="124">
                  <c:v>1995.33</c:v>
                </c:pt>
                <c:pt idx="125">
                  <c:v>1995.42</c:v>
                </c:pt>
                <c:pt idx="126">
                  <c:v>1995.5</c:v>
                </c:pt>
                <c:pt idx="127">
                  <c:v>1995.58</c:v>
                </c:pt>
                <c:pt idx="128">
                  <c:v>1995.67</c:v>
                </c:pt>
                <c:pt idx="129">
                  <c:v>1995.75</c:v>
                </c:pt>
                <c:pt idx="130">
                  <c:v>1995.83</c:v>
                </c:pt>
                <c:pt idx="131">
                  <c:v>1995.92</c:v>
                </c:pt>
                <c:pt idx="132">
                  <c:v>1996</c:v>
                </c:pt>
                <c:pt idx="133">
                  <c:v>1996.08</c:v>
                </c:pt>
                <c:pt idx="134">
                  <c:v>1996.17</c:v>
                </c:pt>
                <c:pt idx="135">
                  <c:v>1996.25</c:v>
                </c:pt>
                <c:pt idx="136">
                  <c:v>1996.33</c:v>
                </c:pt>
                <c:pt idx="137">
                  <c:v>1996.42</c:v>
                </c:pt>
                <c:pt idx="138">
                  <c:v>1996.5</c:v>
                </c:pt>
                <c:pt idx="139">
                  <c:v>1996.58</c:v>
                </c:pt>
                <c:pt idx="140">
                  <c:v>1996.67</c:v>
                </c:pt>
                <c:pt idx="141">
                  <c:v>1996.75</c:v>
                </c:pt>
                <c:pt idx="142">
                  <c:v>1996.83</c:v>
                </c:pt>
                <c:pt idx="143">
                  <c:v>1996.92</c:v>
                </c:pt>
                <c:pt idx="144">
                  <c:v>1997</c:v>
                </c:pt>
                <c:pt idx="145">
                  <c:v>1997.08</c:v>
                </c:pt>
                <c:pt idx="146">
                  <c:v>1997.17</c:v>
                </c:pt>
                <c:pt idx="147">
                  <c:v>1997.25</c:v>
                </c:pt>
                <c:pt idx="148">
                  <c:v>1997.33</c:v>
                </c:pt>
                <c:pt idx="149">
                  <c:v>1997.42</c:v>
                </c:pt>
                <c:pt idx="150">
                  <c:v>1997.5</c:v>
                </c:pt>
                <c:pt idx="151">
                  <c:v>1997.58</c:v>
                </c:pt>
                <c:pt idx="152">
                  <c:v>1997.67</c:v>
                </c:pt>
                <c:pt idx="153">
                  <c:v>1997.75</c:v>
                </c:pt>
                <c:pt idx="154">
                  <c:v>1997.83</c:v>
                </c:pt>
                <c:pt idx="155">
                  <c:v>1997.92</c:v>
                </c:pt>
                <c:pt idx="156">
                  <c:v>1998</c:v>
                </c:pt>
                <c:pt idx="157">
                  <c:v>1998.08</c:v>
                </c:pt>
                <c:pt idx="158">
                  <c:v>1998.17</c:v>
                </c:pt>
                <c:pt idx="159">
                  <c:v>1998.25</c:v>
                </c:pt>
                <c:pt idx="160">
                  <c:v>1998.33</c:v>
                </c:pt>
                <c:pt idx="161">
                  <c:v>1998.42</c:v>
                </c:pt>
                <c:pt idx="162">
                  <c:v>1998.5</c:v>
                </c:pt>
                <c:pt idx="163">
                  <c:v>1998.58</c:v>
                </c:pt>
                <c:pt idx="164">
                  <c:v>1998.67</c:v>
                </c:pt>
                <c:pt idx="165">
                  <c:v>1998.75</c:v>
                </c:pt>
                <c:pt idx="166">
                  <c:v>1998.83</c:v>
                </c:pt>
                <c:pt idx="167">
                  <c:v>1998.92</c:v>
                </c:pt>
                <c:pt idx="168">
                  <c:v>1999</c:v>
                </c:pt>
                <c:pt idx="169">
                  <c:v>1999.08</c:v>
                </c:pt>
                <c:pt idx="170">
                  <c:v>1999.17</c:v>
                </c:pt>
                <c:pt idx="171">
                  <c:v>1999.25</c:v>
                </c:pt>
                <c:pt idx="172">
                  <c:v>1999.33</c:v>
                </c:pt>
                <c:pt idx="173">
                  <c:v>1999.42</c:v>
                </c:pt>
                <c:pt idx="174">
                  <c:v>1999.5</c:v>
                </c:pt>
                <c:pt idx="175">
                  <c:v>1999.58</c:v>
                </c:pt>
                <c:pt idx="176">
                  <c:v>1999.67</c:v>
                </c:pt>
                <c:pt idx="177">
                  <c:v>1999.75</c:v>
                </c:pt>
                <c:pt idx="178">
                  <c:v>1999.83</c:v>
                </c:pt>
                <c:pt idx="179">
                  <c:v>1999.92</c:v>
                </c:pt>
                <c:pt idx="180">
                  <c:v>2000</c:v>
                </c:pt>
                <c:pt idx="181">
                  <c:v>2000.08</c:v>
                </c:pt>
                <c:pt idx="182">
                  <c:v>2000.17</c:v>
                </c:pt>
                <c:pt idx="183">
                  <c:v>2000.25</c:v>
                </c:pt>
                <c:pt idx="184">
                  <c:v>2000.33</c:v>
                </c:pt>
                <c:pt idx="185">
                  <c:v>2000.42</c:v>
                </c:pt>
                <c:pt idx="186">
                  <c:v>2000.5</c:v>
                </c:pt>
                <c:pt idx="187">
                  <c:v>2000.58</c:v>
                </c:pt>
                <c:pt idx="188">
                  <c:v>2000.67</c:v>
                </c:pt>
                <c:pt idx="189">
                  <c:v>2000.75</c:v>
                </c:pt>
                <c:pt idx="190">
                  <c:v>2000.83</c:v>
                </c:pt>
                <c:pt idx="191">
                  <c:v>2000.92</c:v>
                </c:pt>
              </c:numCache>
            </c:numRef>
          </c:xVal>
          <c:yVal>
            <c:numRef>
              <c:f>[1]RSS!$C$90:$C$281</c:f>
              <c:numCache>
                <c:formatCode>0.000</c:formatCode>
                <c:ptCount val="192"/>
                <c:pt idx="0">
                  <c:v>-0.252</c:v>
                </c:pt>
                <c:pt idx="1">
                  <c:v>-0.27500000000000002</c:v>
                </c:pt>
                <c:pt idx="2">
                  <c:v>-0.27800000000000002</c:v>
                </c:pt>
                <c:pt idx="3">
                  <c:v>-0.31900000000000001</c:v>
                </c:pt>
                <c:pt idx="4">
                  <c:v>-0.32800000000000001</c:v>
                </c:pt>
                <c:pt idx="5">
                  <c:v>-0.33400000000000002</c:v>
                </c:pt>
                <c:pt idx="6">
                  <c:v>-0.35699999999999998</c:v>
                </c:pt>
                <c:pt idx="7">
                  <c:v>-0.19800000000000001</c:v>
                </c:pt>
                <c:pt idx="8">
                  <c:v>-0.19500000000000001</c:v>
                </c:pt>
                <c:pt idx="9">
                  <c:v>-0.28899999999999998</c:v>
                </c:pt>
                <c:pt idx="10">
                  <c:v>-0.15</c:v>
                </c:pt>
                <c:pt idx="11">
                  <c:v>-0.152</c:v>
                </c:pt>
                <c:pt idx="12">
                  <c:v>-3.2000000000000001E-2</c:v>
                </c:pt>
                <c:pt idx="13">
                  <c:v>-0.23799999999999999</c:v>
                </c:pt>
                <c:pt idx="14">
                  <c:v>-0.16200000000000001</c:v>
                </c:pt>
                <c:pt idx="15">
                  <c:v>-5.3999999999999999E-2</c:v>
                </c:pt>
                <c:pt idx="16">
                  <c:v>-9.5000000000000001E-2</c:v>
                </c:pt>
                <c:pt idx="17">
                  <c:v>-0.157</c:v>
                </c:pt>
                <c:pt idx="18">
                  <c:v>-0.20100000000000001</c:v>
                </c:pt>
                <c:pt idx="19">
                  <c:v>-0.18</c:v>
                </c:pt>
                <c:pt idx="20">
                  <c:v>-0.184</c:v>
                </c:pt>
                <c:pt idx="21">
                  <c:v>-0.247</c:v>
                </c:pt>
                <c:pt idx="22">
                  <c:v>-0.10100000000000001</c:v>
                </c:pt>
                <c:pt idx="23">
                  <c:v>-2.1999999999999999E-2</c:v>
                </c:pt>
                <c:pt idx="24">
                  <c:v>0.13200000000000001</c:v>
                </c:pt>
                <c:pt idx="25">
                  <c:v>0.14699999999999999</c:v>
                </c:pt>
                <c:pt idx="26">
                  <c:v>-0.13600000000000001</c:v>
                </c:pt>
                <c:pt idx="27">
                  <c:v>0.13700000000000001</c:v>
                </c:pt>
                <c:pt idx="28">
                  <c:v>-1.4E-2</c:v>
                </c:pt>
                <c:pt idx="29">
                  <c:v>0.121</c:v>
                </c:pt>
                <c:pt idx="30">
                  <c:v>6.3E-2</c:v>
                </c:pt>
                <c:pt idx="31">
                  <c:v>3.1E-2</c:v>
                </c:pt>
                <c:pt idx="32">
                  <c:v>2.1999999999999999E-2</c:v>
                </c:pt>
                <c:pt idx="33">
                  <c:v>0.151</c:v>
                </c:pt>
                <c:pt idx="34">
                  <c:v>0.18099999999999999</c:v>
                </c:pt>
                <c:pt idx="35">
                  <c:v>0.35099999999999998</c:v>
                </c:pt>
                <c:pt idx="36">
                  <c:v>0.224</c:v>
                </c:pt>
                <c:pt idx="37">
                  <c:v>-3.5000000000000003E-2</c:v>
                </c:pt>
                <c:pt idx="38">
                  <c:v>0.19700000000000001</c:v>
                </c:pt>
                <c:pt idx="39">
                  <c:v>8.5000000000000006E-2</c:v>
                </c:pt>
                <c:pt idx="40">
                  <c:v>0.11</c:v>
                </c:pt>
                <c:pt idx="41">
                  <c:v>8.4000000000000005E-2</c:v>
                </c:pt>
                <c:pt idx="42">
                  <c:v>0.183</c:v>
                </c:pt>
                <c:pt idx="43">
                  <c:v>3.6999999999999998E-2</c:v>
                </c:pt>
                <c:pt idx="44">
                  <c:v>0.22800000000000001</c:v>
                </c:pt>
                <c:pt idx="45">
                  <c:v>-5.2999999999999999E-2</c:v>
                </c:pt>
                <c:pt idx="46">
                  <c:v>-0.10299999999999999</c:v>
                </c:pt>
                <c:pt idx="47">
                  <c:v>-0.159</c:v>
                </c:pt>
                <c:pt idx="48">
                  <c:v>-0.29599999999999999</c:v>
                </c:pt>
                <c:pt idx="49">
                  <c:v>-0.19500000000000001</c:v>
                </c:pt>
                <c:pt idx="50">
                  <c:v>-0.26600000000000001</c:v>
                </c:pt>
                <c:pt idx="51">
                  <c:v>-0.13200000000000001</c:v>
                </c:pt>
                <c:pt idx="52">
                  <c:v>-0.14299999999999999</c:v>
                </c:pt>
                <c:pt idx="53">
                  <c:v>-0.152</c:v>
                </c:pt>
                <c:pt idx="54">
                  <c:v>-6.8000000000000005E-2</c:v>
                </c:pt>
                <c:pt idx="55">
                  <c:v>-0.1</c:v>
                </c:pt>
                <c:pt idx="56">
                  <c:v>2.1000000000000001E-2</c:v>
                </c:pt>
                <c:pt idx="57">
                  <c:v>-3.5999999999999997E-2</c:v>
                </c:pt>
                <c:pt idx="58">
                  <c:v>-6.4000000000000001E-2</c:v>
                </c:pt>
                <c:pt idx="59">
                  <c:v>-4.0000000000000001E-3</c:v>
                </c:pt>
                <c:pt idx="60">
                  <c:v>-8.4000000000000005E-2</c:v>
                </c:pt>
                <c:pt idx="61">
                  <c:v>-0.127</c:v>
                </c:pt>
                <c:pt idx="62">
                  <c:v>0.215</c:v>
                </c:pt>
                <c:pt idx="63">
                  <c:v>4.1000000000000002E-2</c:v>
                </c:pt>
                <c:pt idx="64">
                  <c:v>0.08</c:v>
                </c:pt>
                <c:pt idx="65">
                  <c:v>0.13200000000000001</c:v>
                </c:pt>
                <c:pt idx="66">
                  <c:v>-7.0000000000000001E-3</c:v>
                </c:pt>
                <c:pt idx="67">
                  <c:v>1.4E-2</c:v>
                </c:pt>
                <c:pt idx="68">
                  <c:v>-2.9000000000000001E-2</c:v>
                </c:pt>
                <c:pt idx="69">
                  <c:v>0.123</c:v>
                </c:pt>
                <c:pt idx="70">
                  <c:v>0.33400000000000002</c:v>
                </c:pt>
                <c:pt idx="71">
                  <c:v>0.19600000000000001</c:v>
                </c:pt>
                <c:pt idx="72">
                  <c:v>0.11700000000000001</c:v>
                </c:pt>
                <c:pt idx="73">
                  <c:v>6.9000000000000006E-2</c:v>
                </c:pt>
                <c:pt idx="74">
                  <c:v>0.28399999999999997</c:v>
                </c:pt>
                <c:pt idx="75">
                  <c:v>6.4000000000000001E-2</c:v>
                </c:pt>
                <c:pt idx="76">
                  <c:v>0.16400000000000001</c:v>
                </c:pt>
                <c:pt idx="77">
                  <c:v>0.29599999999999999</c:v>
                </c:pt>
                <c:pt idx="78">
                  <c:v>0.14699999999999999</c:v>
                </c:pt>
                <c:pt idx="79">
                  <c:v>0.16200000000000001</c:v>
                </c:pt>
                <c:pt idx="80">
                  <c:v>1.7999999999999999E-2</c:v>
                </c:pt>
                <c:pt idx="81">
                  <c:v>-5.0999999999999997E-2</c:v>
                </c:pt>
                <c:pt idx="82">
                  <c:v>-0.111</c:v>
                </c:pt>
                <c:pt idx="83">
                  <c:v>-0.19</c:v>
                </c:pt>
                <c:pt idx="84">
                  <c:v>-8.9999999999999993E-3</c:v>
                </c:pt>
                <c:pt idx="85">
                  <c:v>-0.121</c:v>
                </c:pt>
                <c:pt idx="86">
                  <c:v>-4.0000000000000001E-3</c:v>
                </c:pt>
                <c:pt idx="87">
                  <c:v>-0.16200000000000001</c:v>
                </c:pt>
                <c:pt idx="88">
                  <c:v>-0.17199999999999999</c:v>
                </c:pt>
                <c:pt idx="89">
                  <c:v>-0.17299999999999999</c:v>
                </c:pt>
                <c:pt idx="90">
                  <c:v>-0.31900000000000001</c:v>
                </c:pt>
                <c:pt idx="91">
                  <c:v>-0.372</c:v>
                </c:pt>
                <c:pt idx="92">
                  <c:v>-0.31</c:v>
                </c:pt>
                <c:pt idx="93">
                  <c:v>-0.156</c:v>
                </c:pt>
                <c:pt idx="94">
                  <c:v>-0.14699999999999999</c:v>
                </c:pt>
                <c:pt idx="95">
                  <c:v>-0.20599999999999999</c:v>
                </c:pt>
                <c:pt idx="96">
                  <c:v>-0.215</c:v>
                </c:pt>
                <c:pt idx="97">
                  <c:v>-0.16200000000000001</c:v>
                </c:pt>
                <c:pt idx="98">
                  <c:v>-0.28499999999999998</c:v>
                </c:pt>
                <c:pt idx="99">
                  <c:v>-0.20300000000000001</c:v>
                </c:pt>
                <c:pt idx="100">
                  <c:v>-9.7000000000000003E-2</c:v>
                </c:pt>
                <c:pt idx="101">
                  <c:v>-2.5000000000000001E-2</c:v>
                </c:pt>
                <c:pt idx="102">
                  <c:v>-8.9999999999999993E-3</c:v>
                </c:pt>
                <c:pt idx="103">
                  <c:v>-0.14000000000000001</c:v>
                </c:pt>
                <c:pt idx="104">
                  <c:v>-0.27200000000000002</c:v>
                </c:pt>
                <c:pt idx="105">
                  <c:v>-3.5999999999999997E-2</c:v>
                </c:pt>
                <c:pt idx="106">
                  <c:v>-8.5000000000000006E-2</c:v>
                </c:pt>
                <c:pt idx="107">
                  <c:v>0.115</c:v>
                </c:pt>
                <c:pt idx="108">
                  <c:v>8.0000000000000002E-3</c:v>
                </c:pt>
                <c:pt idx="109">
                  <c:v>-6.7000000000000004E-2</c:v>
                </c:pt>
                <c:pt idx="110">
                  <c:v>-3.3000000000000002E-2</c:v>
                </c:pt>
                <c:pt idx="111">
                  <c:v>-8.3000000000000004E-2</c:v>
                </c:pt>
                <c:pt idx="112">
                  <c:v>-1E-3</c:v>
                </c:pt>
                <c:pt idx="113">
                  <c:v>6.9000000000000006E-2</c:v>
                </c:pt>
                <c:pt idx="114">
                  <c:v>8.1000000000000003E-2</c:v>
                </c:pt>
                <c:pt idx="115">
                  <c:v>6.4000000000000001E-2</c:v>
                </c:pt>
                <c:pt idx="116">
                  <c:v>0.114</c:v>
                </c:pt>
                <c:pt idx="117">
                  <c:v>-6.5000000000000002E-2</c:v>
                </c:pt>
                <c:pt idx="118">
                  <c:v>0.128</c:v>
                </c:pt>
                <c:pt idx="119">
                  <c:v>0.122</c:v>
                </c:pt>
                <c:pt idx="120">
                  <c:v>0.17799999999999999</c:v>
                </c:pt>
                <c:pt idx="121">
                  <c:v>0.13300000000000001</c:v>
                </c:pt>
                <c:pt idx="122">
                  <c:v>3.6999999999999998E-2</c:v>
                </c:pt>
                <c:pt idx="123">
                  <c:v>0.248</c:v>
                </c:pt>
                <c:pt idx="124">
                  <c:v>0.13100000000000001</c:v>
                </c:pt>
                <c:pt idx="125">
                  <c:v>0.16400000000000001</c:v>
                </c:pt>
                <c:pt idx="126">
                  <c:v>4.3999999999999997E-2</c:v>
                </c:pt>
                <c:pt idx="127">
                  <c:v>0.28499999999999998</c:v>
                </c:pt>
                <c:pt idx="128">
                  <c:v>0.32400000000000001</c:v>
                </c:pt>
                <c:pt idx="129">
                  <c:v>0.20399999999999999</c:v>
                </c:pt>
                <c:pt idx="130">
                  <c:v>0.20899999999999999</c:v>
                </c:pt>
                <c:pt idx="131">
                  <c:v>-5.2999999999999999E-2</c:v>
                </c:pt>
                <c:pt idx="132">
                  <c:v>-4.1000000000000002E-2</c:v>
                </c:pt>
                <c:pt idx="133">
                  <c:v>0.109</c:v>
                </c:pt>
                <c:pt idx="134">
                  <c:v>0.10199999999999999</c:v>
                </c:pt>
                <c:pt idx="135">
                  <c:v>-8.2000000000000003E-2</c:v>
                </c:pt>
                <c:pt idx="136">
                  <c:v>5.0000000000000001E-3</c:v>
                </c:pt>
                <c:pt idx="137">
                  <c:v>-2.4E-2</c:v>
                </c:pt>
                <c:pt idx="138">
                  <c:v>0.11600000000000001</c:v>
                </c:pt>
                <c:pt idx="139">
                  <c:v>4.7E-2</c:v>
                </c:pt>
                <c:pt idx="140">
                  <c:v>0.182</c:v>
                </c:pt>
                <c:pt idx="141">
                  <c:v>0.125</c:v>
                </c:pt>
                <c:pt idx="142">
                  <c:v>5.3999999999999999E-2</c:v>
                </c:pt>
                <c:pt idx="143">
                  <c:v>-3.4000000000000002E-2</c:v>
                </c:pt>
                <c:pt idx="144">
                  <c:v>-4.2999999999999997E-2</c:v>
                </c:pt>
                <c:pt idx="145">
                  <c:v>5.2999999999999999E-2</c:v>
                </c:pt>
                <c:pt idx="146">
                  <c:v>-3.0000000000000001E-3</c:v>
                </c:pt>
                <c:pt idx="147">
                  <c:v>-6.3E-2</c:v>
                </c:pt>
                <c:pt idx="148">
                  <c:v>2.4E-2</c:v>
                </c:pt>
                <c:pt idx="149">
                  <c:v>1.7000000000000001E-2</c:v>
                </c:pt>
                <c:pt idx="150">
                  <c:v>0.16500000000000001</c:v>
                </c:pt>
                <c:pt idx="151">
                  <c:v>0.20200000000000001</c:v>
                </c:pt>
                <c:pt idx="152">
                  <c:v>0.19</c:v>
                </c:pt>
                <c:pt idx="153">
                  <c:v>0.22</c:v>
                </c:pt>
                <c:pt idx="154">
                  <c:v>0.158</c:v>
                </c:pt>
                <c:pt idx="155">
                  <c:v>0.30199999999999999</c:v>
                </c:pt>
                <c:pt idx="156">
                  <c:v>0.55000000000000004</c:v>
                </c:pt>
                <c:pt idx="157">
                  <c:v>0.73599999999999999</c:v>
                </c:pt>
                <c:pt idx="158">
                  <c:v>0.58499999999999996</c:v>
                </c:pt>
                <c:pt idx="159">
                  <c:v>0.85699999999999998</c:v>
                </c:pt>
                <c:pt idx="160">
                  <c:v>0.66700000000000004</c:v>
                </c:pt>
                <c:pt idx="161">
                  <c:v>0.56699999999999995</c:v>
                </c:pt>
                <c:pt idx="162">
                  <c:v>0.60499999999999998</c:v>
                </c:pt>
                <c:pt idx="163">
                  <c:v>0.57199999999999995</c:v>
                </c:pt>
                <c:pt idx="164">
                  <c:v>0.49399999999999999</c:v>
                </c:pt>
                <c:pt idx="165">
                  <c:v>0.46100000000000002</c:v>
                </c:pt>
                <c:pt idx="166">
                  <c:v>0.19500000000000001</c:v>
                </c:pt>
                <c:pt idx="167">
                  <c:v>0.311</c:v>
                </c:pt>
                <c:pt idx="168">
                  <c:v>0.182</c:v>
                </c:pt>
                <c:pt idx="169">
                  <c:v>0.317</c:v>
                </c:pt>
                <c:pt idx="170">
                  <c:v>-1.2999999999999999E-2</c:v>
                </c:pt>
                <c:pt idx="171">
                  <c:v>0.183</c:v>
                </c:pt>
                <c:pt idx="172">
                  <c:v>0.112</c:v>
                </c:pt>
                <c:pt idx="173">
                  <c:v>-8.3000000000000004E-2</c:v>
                </c:pt>
                <c:pt idx="174">
                  <c:v>9.6000000000000002E-2</c:v>
                </c:pt>
                <c:pt idx="175">
                  <c:v>4.2999999999999997E-2</c:v>
                </c:pt>
                <c:pt idx="176">
                  <c:v>0.153</c:v>
                </c:pt>
                <c:pt idx="177">
                  <c:v>7.8E-2</c:v>
                </c:pt>
                <c:pt idx="178">
                  <c:v>0.06</c:v>
                </c:pt>
                <c:pt idx="179">
                  <c:v>0.127</c:v>
                </c:pt>
                <c:pt idx="180">
                  <c:v>-5.6000000000000001E-2</c:v>
                </c:pt>
                <c:pt idx="181">
                  <c:v>0.115</c:v>
                </c:pt>
                <c:pt idx="182">
                  <c:v>0.14199999999999999</c:v>
                </c:pt>
                <c:pt idx="183">
                  <c:v>0.25900000000000001</c:v>
                </c:pt>
                <c:pt idx="184">
                  <c:v>0.183</c:v>
                </c:pt>
                <c:pt idx="185">
                  <c:v>0.125</c:v>
                </c:pt>
                <c:pt idx="186">
                  <c:v>5.8999999999999997E-2</c:v>
                </c:pt>
                <c:pt idx="187">
                  <c:v>1.0999999999999999E-2</c:v>
                </c:pt>
                <c:pt idx="188">
                  <c:v>0.123</c:v>
                </c:pt>
                <c:pt idx="189">
                  <c:v>0.111</c:v>
                </c:pt>
                <c:pt idx="190">
                  <c:v>2.5999999999999999E-2</c:v>
                </c:pt>
                <c:pt idx="191">
                  <c:v>1.2E-2</c:v>
                </c:pt>
              </c:numCache>
            </c:numRef>
          </c:yVal>
        </c:ser>
        <c:axId val="147888384"/>
        <c:axId val="147906944"/>
      </c:scatterChart>
      <c:scatterChart>
        <c:scatterStyle val="lineMarker"/>
        <c:ser>
          <c:idx val="5"/>
          <c:order val="1"/>
          <c:tx>
            <c:strRef>
              <c:f>[1]RSS!$BC$89</c:f>
              <c:strCache>
                <c:ptCount val="1"/>
                <c:pt idx="0">
                  <c:v>CO2_anom_detrended</c:v>
                </c:pt>
              </c:strCache>
            </c:strRef>
          </c:tx>
          <c:marker>
            <c:symbol val="none"/>
          </c:marker>
          <c:xVal>
            <c:numRef>
              <c:f>[1]RSS!$N$90:$N$282</c:f>
              <c:numCache>
                <c:formatCode>General</c:formatCode>
                <c:ptCount val="193"/>
                <c:pt idx="0">
                  <c:v>1985.04</c:v>
                </c:pt>
                <c:pt idx="1">
                  <c:v>1985.12</c:v>
                </c:pt>
                <c:pt idx="2">
                  <c:v>1985.21</c:v>
                </c:pt>
                <c:pt idx="3">
                  <c:v>1985.29</c:v>
                </c:pt>
                <c:pt idx="4">
                  <c:v>1985.37</c:v>
                </c:pt>
                <c:pt idx="5">
                  <c:v>1985.46</c:v>
                </c:pt>
                <c:pt idx="6">
                  <c:v>1985.54</c:v>
                </c:pt>
                <c:pt idx="7">
                  <c:v>1985.62</c:v>
                </c:pt>
                <c:pt idx="8">
                  <c:v>1985.71</c:v>
                </c:pt>
                <c:pt idx="9">
                  <c:v>1985.79</c:v>
                </c:pt>
                <c:pt idx="10">
                  <c:v>1985.87</c:v>
                </c:pt>
                <c:pt idx="11">
                  <c:v>1985.96</c:v>
                </c:pt>
                <c:pt idx="12">
                  <c:v>1986.04</c:v>
                </c:pt>
                <c:pt idx="13">
                  <c:v>1986.12</c:v>
                </c:pt>
                <c:pt idx="14">
                  <c:v>1986.21</c:v>
                </c:pt>
                <c:pt idx="15">
                  <c:v>1986.29</c:v>
                </c:pt>
                <c:pt idx="16">
                  <c:v>1986.37</c:v>
                </c:pt>
                <c:pt idx="17">
                  <c:v>1986.46</c:v>
                </c:pt>
                <c:pt idx="18">
                  <c:v>1986.54</c:v>
                </c:pt>
                <c:pt idx="19">
                  <c:v>1986.62</c:v>
                </c:pt>
                <c:pt idx="20">
                  <c:v>1986.71</c:v>
                </c:pt>
                <c:pt idx="21">
                  <c:v>1986.79</c:v>
                </c:pt>
                <c:pt idx="22">
                  <c:v>1986.87</c:v>
                </c:pt>
                <c:pt idx="23">
                  <c:v>1986.96</c:v>
                </c:pt>
                <c:pt idx="24">
                  <c:v>1987.04</c:v>
                </c:pt>
                <c:pt idx="25">
                  <c:v>1987.12</c:v>
                </c:pt>
                <c:pt idx="26">
                  <c:v>1987.21</c:v>
                </c:pt>
                <c:pt idx="27">
                  <c:v>1987.29</c:v>
                </c:pt>
                <c:pt idx="28">
                  <c:v>1987.37</c:v>
                </c:pt>
                <c:pt idx="29">
                  <c:v>1987.46</c:v>
                </c:pt>
                <c:pt idx="30">
                  <c:v>1987.54</c:v>
                </c:pt>
                <c:pt idx="31">
                  <c:v>1987.62</c:v>
                </c:pt>
                <c:pt idx="32">
                  <c:v>1987.71</c:v>
                </c:pt>
                <c:pt idx="33">
                  <c:v>1987.79</c:v>
                </c:pt>
                <c:pt idx="34">
                  <c:v>1987.87</c:v>
                </c:pt>
                <c:pt idx="35">
                  <c:v>1987.96</c:v>
                </c:pt>
                <c:pt idx="36">
                  <c:v>1988.04</c:v>
                </c:pt>
                <c:pt idx="37">
                  <c:v>1988.12</c:v>
                </c:pt>
                <c:pt idx="38">
                  <c:v>1988.21</c:v>
                </c:pt>
                <c:pt idx="39">
                  <c:v>1988.29</c:v>
                </c:pt>
                <c:pt idx="40">
                  <c:v>1988.37</c:v>
                </c:pt>
                <c:pt idx="41">
                  <c:v>1988.46</c:v>
                </c:pt>
                <c:pt idx="42">
                  <c:v>1988.54</c:v>
                </c:pt>
                <c:pt idx="43">
                  <c:v>1988.62</c:v>
                </c:pt>
                <c:pt idx="44">
                  <c:v>1988.71</c:v>
                </c:pt>
                <c:pt idx="45">
                  <c:v>1988.79</c:v>
                </c:pt>
                <c:pt idx="46">
                  <c:v>1988.87</c:v>
                </c:pt>
                <c:pt idx="47">
                  <c:v>1988.96</c:v>
                </c:pt>
                <c:pt idx="48">
                  <c:v>1989.04</c:v>
                </c:pt>
                <c:pt idx="49">
                  <c:v>1989.12</c:v>
                </c:pt>
                <c:pt idx="50">
                  <c:v>1989.21</c:v>
                </c:pt>
                <c:pt idx="51">
                  <c:v>1989.29</c:v>
                </c:pt>
                <c:pt idx="52">
                  <c:v>1989.37</c:v>
                </c:pt>
                <c:pt idx="53">
                  <c:v>1989.46</c:v>
                </c:pt>
                <c:pt idx="54">
                  <c:v>1989.54</c:v>
                </c:pt>
                <c:pt idx="55">
                  <c:v>1989.62</c:v>
                </c:pt>
                <c:pt idx="56">
                  <c:v>1989.71</c:v>
                </c:pt>
                <c:pt idx="57">
                  <c:v>1989.79</c:v>
                </c:pt>
                <c:pt idx="58">
                  <c:v>1989.87</c:v>
                </c:pt>
                <c:pt idx="59">
                  <c:v>1989.96</c:v>
                </c:pt>
                <c:pt idx="60">
                  <c:v>1990.04</c:v>
                </c:pt>
                <c:pt idx="61">
                  <c:v>1990.12</c:v>
                </c:pt>
                <c:pt idx="62">
                  <c:v>1990.21</c:v>
                </c:pt>
                <c:pt idx="63">
                  <c:v>1990.29</c:v>
                </c:pt>
                <c:pt idx="64">
                  <c:v>1990.37</c:v>
                </c:pt>
                <c:pt idx="65">
                  <c:v>1990.46</c:v>
                </c:pt>
                <c:pt idx="66">
                  <c:v>1990.54</c:v>
                </c:pt>
                <c:pt idx="67">
                  <c:v>1990.62</c:v>
                </c:pt>
                <c:pt idx="68">
                  <c:v>1990.71</c:v>
                </c:pt>
                <c:pt idx="69">
                  <c:v>1990.79</c:v>
                </c:pt>
                <c:pt idx="70">
                  <c:v>1990.87</c:v>
                </c:pt>
                <c:pt idx="71">
                  <c:v>1990.96</c:v>
                </c:pt>
                <c:pt idx="72">
                  <c:v>1991.04</c:v>
                </c:pt>
                <c:pt idx="73">
                  <c:v>1991.12</c:v>
                </c:pt>
                <c:pt idx="74">
                  <c:v>1991.21</c:v>
                </c:pt>
                <c:pt idx="75">
                  <c:v>1991.29</c:v>
                </c:pt>
                <c:pt idx="76">
                  <c:v>1991.37</c:v>
                </c:pt>
                <c:pt idx="77">
                  <c:v>1991.46</c:v>
                </c:pt>
                <c:pt idx="78">
                  <c:v>1991.54</c:v>
                </c:pt>
                <c:pt idx="79">
                  <c:v>1991.62</c:v>
                </c:pt>
                <c:pt idx="80">
                  <c:v>1991.71</c:v>
                </c:pt>
                <c:pt idx="81">
                  <c:v>1991.79</c:v>
                </c:pt>
                <c:pt idx="82">
                  <c:v>1991.87</c:v>
                </c:pt>
                <c:pt idx="83">
                  <c:v>1991.96</c:v>
                </c:pt>
                <c:pt idx="84">
                  <c:v>1992.04</c:v>
                </c:pt>
                <c:pt idx="85">
                  <c:v>1992.12</c:v>
                </c:pt>
                <c:pt idx="86">
                  <c:v>1992.21</c:v>
                </c:pt>
                <c:pt idx="87">
                  <c:v>1992.29</c:v>
                </c:pt>
                <c:pt idx="88">
                  <c:v>1992.37</c:v>
                </c:pt>
                <c:pt idx="89">
                  <c:v>1992.46</c:v>
                </c:pt>
                <c:pt idx="90">
                  <c:v>1992.54</c:v>
                </c:pt>
                <c:pt idx="91">
                  <c:v>1992.62</c:v>
                </c:pt>
                <c:pt idx="92">
                  <c:v>1992.71</c:v>
                </c:pt>
                <c:pt idx="93">
                  <c:v>1992.79</c:v>
                </c:pt>
                <c:pt idx="94">
                  <c:v>1992.87</c:v>
                </c:pt>
                <c:pt idx="95">
                  <c:v>1992.96</c:v>
                </c:pt>
                <c:pt idx="96">
                  <c:v>1993.04</c:v>
                </c:pt>
                <c:pt idx="97">
                  <c:v>1993.12</c:v>
                </c:pt>
                <c:pt idx="98">
                  <c:v>1993.21</c:v>
                </c:pt>
                <c:pt idx="99">
                  <c:v>1993.29</c:v>
                </c:pt>
                <c:pt idx="100">
                  <c:v>1993.37</c:v>
                </c:pt>
                <c:pt idx="101">
                  <c:v>1993.46</c:v>
                </c:pt>
                <c:pt idx="102">
                  <c:v>1993.54</c:v>
                </c:pt>
                <c:pt idx="103">
                  <c:v>1993.62</c:v>
                </c:pt>
                <c:pt idx="104">
                  <c:v>1993.71</c:v>
                </c:pt>
                <c:pt idx="105">
                  <c:v>1993.79</c:v>
                </c:pt>
                <c:pt idx="106">
                  <c:v>1993.87</c:v>
                </c:pt>
                <c:pt idx="107">
                  <c:v>1993.96</c:v>
                </c:pt>
                <c:pt idx="108">
                  <c:v>1994.04</c:v>
                </c:pt>
                <c:pt idx="109">
                  <c:v>1994.12</c:v>
                </c:pt>
                <c:pt idx="110">
                  <c:v>1994.21</c:v>
                </c:pt>
                <c:pt idx="111">
                  <c:v>1994.29</c:v>
                </c:pt>
                <c:pt idx="112">
                  <c:v>1994.37</c:v>
                </c:pt>
                <c:pt idx="113">
                  <c:v>1994.46</c:v>
                </c:pt>
                <c:pt idx="114">
                  <c:v>1994.54</c:v>
                </c:pt>
                <c:pt idx="115">
                  <c:v>1994.62</c:v>
                </c:pt>
                <c:pt idx="116">
                  <c:v>1994.71</c:v>
                </c:pt>
                <c:pt idx="117">
                  <c:v>1994.79</c:v>
                </c:pt>
                <c:pt idx="118">
                  <c:v>1994.87</c:v>
                </c:pt>
                <c:pt idx="119">
                  <c:v>1994.96</c:v>
                </c:pt>
                <c:pt idx="120">
                  <c:v>1995.04</c:v>
                </c:pt>
                <c:pt idx="121">
                  <c:v>1995.12</c:v>
                </c:pt>
                <c:pt idx="122">
                  <c:v>1995.21</c:v>
                </c:pt>
                <c:pt idx="123">
                  <c:v>1995.29</c:v>
                </c:pt>
                <c:pt idx="124">
                  <c:v>1995.37</c:v>
                </c:pt>
                <c:pt idx="125">
                  <c:v>1995.46</c:v>
                </c:pt>
                <c:pt idx="126">
                  <c:v>1995.54</c:v>
                </c:pt>
                <c:pt idx="127">
                  <c:v>1995.62</c:v>
                </c:pt>
                <c:pt idx="128">
                  <c:v>1995.71</c:v>
                </c:pt>
                <c:pt idx="129">
                  <c:v>1995.79</c:v>
                </c:pt>
                <c:pt idx="130">
                  <c:v>1995.87</c:v>
                </c:pt>
                <c:pt idx="131">
                  <c:v>1995.96</c:v>
                </c:pt>
                <c:pt idx="132">
                  <c:v>1996.04</c:v>
                </c:pt>
                <c:pt idx="133">
                  <c:v>1996.12</c:v>
                </c:pt>
                <c:pt idx="134">
                  <c:v>1996.21</c:v>
                </c:pt>
                <c:pt idx="135">
                  <c:v>1996.29</c:v>
                </c:pt>
                <c:pt idx="136">
                  <c:v>1996.37</c:v>
                </c:pt>
                <c:pt idx="137">
                  <c:v>1996.46</c:v>
                </c:pt>
                <c:pt idx="138">
                  <c:v>1996.54</c:v>
                </c:pt>
                <c:pt idx="139">
                  <c:v>1996.62</c:v>
                </c:pt>
                <c:pt idx="140">
                  <c:v>1996.71</c:v>
                </c:pt>
                <c:pt idx="141">
                  <c:v>1996.79</c:v>
                </c:pt>
                <c:pt idx="142">
                  <c:v>1996.87</c:v>
                </c:pt>
                <c:pt idx="143">
                  <c:v>1996.96</c:v>
                </c:pt>
                <c:pt idx="144">
                  <c:v>1997.04</c:v>
                </c:pt>
                <c:pt idx="145">
                  <c:v>1997.12</c:v>
                </c:pt>
                <c:pt idx="146">
                  <c:v>1997.21</c:v>
                </c:pt>
                <c:pt idx="147">
                  <c:v>1997.29</c:v>
                </c:pt>
                <c:pt idx="148">
                  <c:v>1997.37</c:v>
                </c:pt>
                <c:pt idx="149">
                  <c:v>1997.46</c:v>
                </c:pt>
                <c:pt idx="150">
                  <c:v>1997.54</c:v>
                </c:pt>
                <c:pt idx="151">
                  <c:v>1997.62</c:v>
                </c:pt>
                <c:pt idx="152">
                  <c:v>1997.71</c:v>
                </c:pt>
                <c:pt idx="153">
                  <c:v>1997.79</c:v>
                </c:pt>
                <c:pt idx="154">
                  <c:v>1997.87</c:v>
                </c:pt>
                <c:pt idx="155">
                  <c:v>1997.96</c:v>
                </c:pt>
                <c:pt idx="156">
                  <c:v>1998.04</c:v>
                </c:pt>
                <c:pt idx="157">
                  <c:v>1998.12</c:v>
                </c:pt>
                <c:pt idx="158">
                  <c:v>1998.21</c:v>
                </c:pt>
                <c:pt idx="159">
                  <c:v>1998.29</c:v>
                </c:pt>
                <c:pt idx="160">
                  <c:v>1998.37</c:v>
                </c:pt>
                <c:pt idx="161">
                  <c:v>1998.46</c:v>
                </c:pt>
                <c:pt idx="162">
                  <c:v>1998.54</c:v>
                </c:pt>
                <c:pt idx="163">
                  <c:v>1998.62</c:v>
                </c:pt>
                <c:pt idx="164">
                  <c:v>1998.71</c:v>
                </c:pt>
                <c:pt idx="165">
                  <c:v>1998.79</c:v>
                </c:pt>
                <c:pt idx="166">
                  <c:v>1998.87</c:v>
                </c:pt>
                <c:pt idx="167">
                  <c:v>1998.96</c:v>
                </c:pt>
                <c:pt idx="168">
                  <c:v>1999.04</c:v>
                </c:pt>
                <c:pt idx="169">
                  <c:v>1999.12</c:v>
                </c:pt>
                <c:pt idx="170">
                  <c:v>1999.21</c:v>
                </c:pt>
                <c:pt idx="171">
                  <c:v>1999.29</c:v>
                </c:pt>
                <c:pt idx="172">
                  <c:v>1999.37</c:v>
                </c:pt>
                <c:pt idx="173">
                  <c:v>1999.46</c:v>
                </c:pt>
                <c:pt idx="174">
                  <c:v>1999.54</c:v>
                </c:pt>
                <c:pt idx="175">
                  <c:v>1999.62</c:v>
                </c:pt>
                <c:pt idx="176">
                  <c:v>1999.71</c:v>
                </c:pt>
                <c:pt idx="177">
                  <c:v>1999.79</c:v>
                </c:pt>
                <c:pt idx="178">
                  <c:v>1999.87</c:v>
                </c:pt>
                <c:pt idx="179">
                  <c:v>1999.96</c:v>
                </c:pt>
                <c:pt idx="180">
                  <c:v>2000.04</c:v>
                </c:pt>
                <c:pt idx="181">
                  <c:v>2000.12</c:v>
                </c:pt>
                <c:pt idx="182">
                  <c:v>2000.21</c:v>
                </c:pt>
                <c:pt idx="183">
                  <c:v>2000.29</c:v>
                </c:pt>
                <c:pt idx="184">
                  <c:v>2000.37</c:v>
                </c:pt>
                <c:pt idx="185">
                  <c:v>2000.46</c:v>
                </c:pt>
                <c:pt idx="186">
                  <c:v>2000.54</c:v>
                </c:pt>
                <c:pt idx="187">
                  <c:v>2000.62</c:v>
                </c:pt>
                <c:pt idx="188">
                  <c:v>2000.71</c:v>
                </c:pt>
                <c:pt idx="189">
                  <c:v>2000.79</c:v>
                </c:pt>
                <c:pt idx="190">
                  <c:v>2000.87</c:v>
                </c:pt>
                <c:pt idx="191">
                  <c:v>2000.96</c:v>
                </c:pt>
                <c:pt idx="192">
                  <c:v>2001.04</c:v>
                </c:pt>
              </c:numCache>
            </c:numRef>
          </c:xVal>
          <c:yVal>
            <c:numRef>
              <c:f>[1]RSS!$BC$90:$BC$282</c:f>
              <c:numCache>
                <c:formatCode>0.00</c:formatCode>
                <c:ptCount val="193"/>
                <c:pt idx="0">
                  <c:v>0</c:v>
                </c:pt>
                <c:pt idx="1">
                  <c:v>-3.3816666666680817E-2</c:v>
                </c:pt>
                <c:pt idx="2">
                  <c:v>-2.363333333334694E-2</c:v>
                </c:pt>
                <c:pt idx="3">
                  <c:v>3.5499999999828447E-3</c:v>
                </c:pt>
                <c:pt idx="4">
                  <c:v>-6.2666666666650883E-3</c:v>
                </c:pt>
                <c:pt idx="5">
                  <c:v>-2.1083333333365317E-2</c:v>
                </c:pt>
                <c:pt idx="6">
                  <c:v>-4.1900000000037352E-2</c:v>
                </c:pt>
                <c:pt idx="7">
                  <c:v>-6.171666666667619E-2</c:v>
                </c:pt>
                <c:pt idx="8">
                  <c:v>-9.9533333333344132E-2</c:v>
                </c:pt>
                <c:pt idx="9">
                  <c:v>-0.19334999999999525</c:v>
                </c:pt>
                <c:pt idx="10">
                  <c:v>-0.18916666666669002</c:v>
                </c:pt>
                <c:pt idx="11">
                  <c:v>-0.18198333333334205</c:v>
                </c:pt>
                <c:pt idx="12">
                  <c:v>-0.18380000000000862</c:v>
                </c:pt>
                <c:pt idx="13">
                  <c:v>-0.1896166666666943</c:v>
                </c:pt>
                <c:pt idx="14">
                  <c:v>-0.21343333333335224</c:v>
                </c:pt>
                <c:pt idx="15">
                  <c:v>-0.18925000000000836</c:v>
                </c:pt>
                <c:pt idx="16">
                  <c:v>-0.20006666666668949</c:v>
                </c:pt>
                <c:pt idx="17">
                  <c:v>-0.20588333333331832</c:v>
                </c:pt>
                <c:pt idx="18">
                  <c:v>-0.2216999999999949</c:v>
                </c:pt>
                <c:pt idx="19">
                  <c:v>-0.19451666666666512</c:v>
                </c:pt>
                <c:pt idx="20">
                  <c:v>-0.19133333333333624</c:v>
                </c:pt>
                <c:pt idx="21">
                  <c:v>-0.17815000000001646</c:v>
                </c:pt>
                <c:pt idx="22">
                  <c:v>-0.17596666666666394</c:v>
                </c:pt>
                <c:pt idx="23">
                  <c:v>-0.16878333333331597</c:v>
                </c:pt>
                <c:pt idx="24">
                  <c:v>-0.15359999999998664</c:v>
                </c:pt>
                <c:pt idx="25">
                  <c:v>-0.13041666666667773</c:v>
                </c:pt>
                <c:pt idx="26">
                  <c:v>-0.11123333333332752</c:v>
                </c:pt>
                <c:pt idx="27">
                  <c:v>-0.11205000000001952</c:v>
                </c:pt>
                <c:pt idx="28">
                  <c:v>-5.686666666666973E-2</c:v>
                </c:pt>
                <c:pt idx="29">
                  <c:v>-9.6833333333563587E-3</c:v>
                </c:pt>
                <c:pt idx="30">
                  <c:v>3.250000000001485E-2</c:v>
                </c:pt>
                <c:pt idx="31">
                  <c:v>7.2683333333323219E-2</c:v>
                </c:pt>
                <c:pt idx="32">
                  <c:v>0.19386666666664532</c:v>
                </c:pt>
                <c:pt idx="33">
                  <c:v>0.27705000000001512</c:v>
                </c:pt>
                <c:pt idx="34">
                  <c:v>0.34523333333334172</c:v>
                </c:pt>
                <c:pt idx="35">
                  <c:v>0.38841666666663421</c:v>
                </c:pt>
                <c:pt idx="36">
                  <c:v>0.43359999999999488</c:v>
                </c:pt>
                <c:pt idx="37">
                  <c:v>0.52978333333333971</c:v>
                </c:pt>
                <c:pt idx="38">
                  <c:v>0.63796666666662993</c:v>
                </c:pt>
                <c:pt idx="39">
                  <c:v>0.72014999999996654</c:v>
                </c:pt>
                <c:pt idx="40">
                  <c:v>0.79633333333333134</c:v>
                </c:pt>
                <c:pt idx="41">
                  <c:v>0.85251666666665749</c:v>
                </c:pt>
                <c:pt idx="42">
                  <c:v>0.91369999999997908</c:v>
                </c:pt>
                <c:pt idx="43">
                  <c:v>0.99688333333334889</c:v>
                </c:pt>
                <c:pt idx="44">
                  <c:v>0.99906666666664456</c:v>
                </c:pt>
                <c:pt idx="45">
                  <c:v>1.0032500000000066</c:v>
                </c:pt>
                <c:pt idx="46">
                  <c:v>1.0364333333333082</c:v>
                </c:pt>
                <c:pt idx="47">
                  <c:v>1.0526166666666708</c:v>
                </c:pt>
                <c:pt idx="48">
                  <c:v>1.0607999999999951</c:v>
                </c:pt>
                <c:pt idx="49">
                  <c:v>1.0509833333333454</c:v>
                </c:pt>
                <c:pt idx="50">
                  <c:v>0.99616666666668152</c:v>
                </c:pt>
                <c:pt idx="51">
                  <c:v>0.95234999999998671</c:v>
                </c:pt>
                <c:pt idx="52">
                  <c:v>0.92553333333334287</c:v>
                </c:pt>
                <c:pt idx="53">
                  <c:v>0.90671666666667861</c:v>
                </c:pt>
                <c:pt idx="54">
                  <c:v>0.89689999999997383</c:v>
                </c:pt>
                <c:pt idx="55">
                  <c:v>0.84408333333332131</c:v>
                </c:pt>
                <c:pt idx="56">
                  <c:v>0.85426666666665341</c:v>
                </c:pt>
                <c:pt idx="57">
                  <c:v>0.88144999999998319</c:v>
                </c:pt>
                <c:pt idx="58">
                  <c:v>0.81263333333331111</c:v>
                </c:pt>
                <c:pt idx="59">
                  <c:v>0.8028166666666614</c:v>
                </c:pt>
                <c:pt idx="60">
                  <c:v>0.75999999999999801</c:v>
                </c:pt>
                <c:pt idx="61">
                  <c:v>0.70918333333329642</c:v>
                </c:pt>
                <c:pt idx="62">
                  <c:v>0.69636666666666436</c:v>
                </c:pt>
                <c:pt idx="63">
                  <c:v>0.67455000000001419</c:v>
                </c:pt>
                <c:pt idx="64">
                  <c:v>0.65573333333335171</c:v>
                </c:pt>
                <c:pt idx="65">
                  <c:v>0.66291666666664462</c:v>
                </c:pt>
                <c:pt idx="66">
                  <c:v>0.65510000000000446</c:v>
                </c:pt>
                <c:pt idx="67">
                  <c:v>0.61828333333331287</c:v>
                </c:pt>
                <c:pt idx="68">
                  <c:v>0.55846666666665357</c:v>
                </c:pt>
                <c:pt idx="69">
                  <c:v>0.54964999999998376</c:v>
                </c:pt>
                <c:pt idx="70">
                  <c:v>0.60783333333331768</c:v>
                </c:pt>
                <c:pt idx="71">
                  <c:v>0.63101666666668521</c:v>
                </c:pt>
                <c:pt idx="72">
                  <c:v>0.65320000000002132</c:v>
                </c:pt>
                <c:pt idx="73">
                  <c:v>0.62838333333332841</c:v>
                </c:pt>
                <c:pt idx="74">
                  <c:v>0.58456666666663182</c:v>
                </c:pt>
                <c:pt idx="75">
                  <c:v>0.54275000000000162</c:v>
                </c:pt>
                <c:pt idx="76">
                  <c:v>0.47693333333331367</c:v>
                </c:pt>
                <c:pt idx="77">
                  <c:v>0.41211666666665892</c:v>
                </c:pt>
                <c:pt idx="78">
                  <c:v>0.35229999999999961</c:v>
                </c:pt>
                <c:pt idx="79">
                  <c:v>0.33348333333333713</c:v>
                </c:pt>
                <c:pt idx="80">
                  <c:v>0.31066666666665554</c:v>
                </c:pt>
                <c:pt idx="81">
                  <c:v>0.24684999999997714</c:v>
                </c:pt>
                <c:pt idx="82">
                  <c:v>0.16103333333330738</c:v>
                </c:pt>
                <c:pt idx="83">
                  <c:v>7.3216666666684915E-2</c:v>
                </c:pt>
                <c:pt idx="84">
                  <c:v>4.7400000000017428E-2</c:v>
                </c:pt>
                <c:pt idx="85">
                  <c:v>-1.8416666666670523E-2</c:v>
                </c:pt>
                <c:pt idx="86">
                  <c:v>-6.0233333333357564E-2</c:v>
                </c:pt>
                <c:pt idx="87">
                  <c:v>-0.13405000000002687</c:v>
                </c:pt>
                <c:pt idx="88">
                  <c:v>-0.17886666666669981</c:v>
                </c:pt>
                <c:pt idx="89">
                  <c:v>-0.26568333333334593</c:v>
                </c:pt>
                <c:pt idx="90">
                  <c:v>-0.35450000000000159</c:v>
                </c:pt>
                <c:pt idx="91">
                  <c:v>-0.42331666666667545</c:v>
                </c:pt>
                <c:pt idx="92">
                  <c:v>-0.52213333333332201</c:v>
                </c:pt>
                <c:pt idx="93">
                  <c:v>-0.6039500000000313</c:v>
                </c:pt>
                <c:pt idx="94">
                  <c:v>-0.70776666666667154</c:v>
                </c:pt>
                <c:pt idx="95">
                  <c:v>-0.78158333333334085</c:v>
                </c:pt>
                <c:pt idx="96">
                  <c:v>-0.89140000000001152</c:v>
                </c:pt>
                <c:pt idx="97">
                  <c:v>-0.9712166666666544</c:v>
                </c:pt>
                <c:pt idx="98">
                  <c:v>-1.0520333333333287</c:v>
                </c:pt>
                <c:pt idx="99">
                  <c:v>-1.0808499999999803</c:v>
                </c:pt>
                <c:pt idx="100">
                  <c:v>-1.1406666666666982</c:v>
                </c:pt>
                <c:pt idx="101">
                  <c:v>-1.1734833333333121</c:v>
                </c:pt>
                <c:pt idx="102">
                  <c:v>-1.1903000000000219</c:v>
                </c:pt>
                <c:pt idx="103">
                  <c:v>-1.2041166666666907</c:v>
                </c:pt>
                <c:pt idx="104">
                  <c:v>-1.1889333333333596</c:v>
                </c:pt>
                <c:pt idx="105">
                  <c:v>-1.1857500000000307</c:v>
                </c:pt>
                <c:pt idx="106">
                  <c:v>-1.1425666666666832</c:v>
                </c:pt>
                <c:pt idx="107">
                  <c:v>-1.144383333333348</c:v>
                </c:pt>
                <c:pt idx="108">
                  <c:v>-1.1652000000000218</c:v>
                </c:pt>
                <c:pt idx="109">
                  <c:v>-1.1280166666667011</c:v>
                </c:pt>
                <c:pt idx="110">
                  <c:v>-1.0908333333333218</c:v>
                </c:pt>
                <c:pt idx="111">
                  <c:v>-1.0906499999999806</c:v>
                </c:pt>
                <c:pt idx="112">
                  <c:v>-1.0534666666666599</c:v>
                </c:pt>
                <c:pt idx="113">
                  <c:v>-1.0002833333333179</c:v>
                </c:pt>
                <c:pt idx="114">
                  <c:v>-0.95710000000002715</c:v>
                </c:pt>
                <c:pt idx="115">
                  <c:v>-0.94691666666669327</c:v>
                </c:pt>
                <c:pt idx="116">
                  <c:v>-0.92273333333334762</c:v>
                </c:pt>
                <c:pt idx="117">
                  <c:v>-0.89454999999998641</c:v>
                </c:pt>
                <c:pt idx="118">
                  <c:v>-0.86236666666666295</c:v>
                </c:pt>
                <c:pt idx="119">
                  <c:v>-0.81518333333334958</c:v>
                </c:pt>
                <c:pt idx="120">
                  <c:v>-0.74000000000001798</c:v>
                </c:pt>
                <c:pt idx="121">
                  <c:v>-0.6748166666666755</c:v>
                </c:pt>
                <c:pt idx="122">
                  <c:v>-0.6606333333333243</c:v>
                </c:pt>
                <c:pt idx="123">
                  <c:v>-0.58044999999999725</c:v>
                </c:pt>
                <c:pt idx="124">
                  <c:v>-0.55026666666667978</c:v>
                </c:pt>
                <c:pt idx="125">
                  <c:v>-0.52408333333332813</c:v>
                </c:pt>
                <c:pt idx="126">
                  <c:v>-0.50590000000001467</c:v>
                </c:pt>
                <c:pt idx="127">
                  <c:v>-0.45171666666669452</c:v>
                </c:pt>
                <c:pt idx="128">
                  <c:v>-0.38053333333332873</c:v>
                </c:pt>
                <c:pt idx="129">
                  <c:v>-0.30735000000000667</c:v>
                </c:pt>
                <c:pt idx="130">
                  <c:v>-0.32716666666664196</c:v>
                </c:pt>
                <c:pt idx="131">
                  <c:v>-0.33798333333332664</c:v>
                </c:pt>
                <c:pt idx="132">
                  <c:v>-0.32279999999999731</c:v>
                </c:pt>
                <c:pt idx="133">
                  <c:v>-0.29761666666667352</c:v>
                </c:pt>
                <c:pt idx="134">
                  <c:v>-0.23443333333334593</c:v>
                </c:pt>
                <c:pt idx="135">
                  <c:v>-0.23724999999998886</c:v>
                </c:pt>
                <c:pt idx="136">
                  <c:v>-0.23306666666668363</c:v>
                </c:pt>
                <c:pt idx="137">
                  <c:v>-0.23988333333334566</c:v>
                </c:pt>
                <c:pt idx="138">
                  <c:v>-0.23569999999998004</c:v>
                </c:pt>
                <c:pt idx="139">
                  <c:v>-0.27951666666668018</c:v>
                </c:pt>
                <c:pt idx="140">
                  <c:v>-0.32933333333334858</c:v>
                </c:pt>
                <c:pt idx="141">
                  <c:v>-0.4311499999999775</c:v>
                </c:pt>
                <c:pt idx="142">
                  <c:v>-0.41296666666666582</c:v>
                </c:pt>
                <c:pt idx="143">
                  <c:v>-0.41278333333332284</c:v>
                </c:pt>
                <c:pt idx="144">
                  <c:v>-0.48459999999997905</c:v>
                </c:pt>
                <c:pt idx="145">
                  <c:v>-0.54341666666666555</c:v>
                </c:pt>
                <c:pt idx="146">
                  <c:v>-0.6022333333333485</c:v>
                </c:pt>
                <c:pt idx="147">
                  <c:v>-0.67004999999998915</c:v>
                </c:pt>
                <c:pt idx="148">
                  <c:v>-0.69986666666667574</c:v>
                </c:pt>
                <c:pt idx="149">
                  <c:v>-0.69268333333332777</c:v>
                </c:pt>
                <c:pt idx="150">
                  <c:v>-0.64050000000002072</c:v>
                </c:pt>
                <c:pt idx="151">
                  <c:v>-0.58931666666669003</c:v>
                </c:pt>
                <c:pt idx="152">
                  <c:v>-0.55813333333334114</c:v>
                </c:pt>
                <c:pt idx="153">
                  <c:v>-0.46395000000000408</c:v>
                </c:pt>
                <c:pt idx="154">
                  <c:v>-0.39376666666666793</c:v>
                </c:pt>
                <c:pt idx="155">
                  <c:v>-0.28758333333333042</c:v>
                </c:pt>
                <c:pt idx="156">
                  <c:v>-0.13339999999999108</c:v>
                </c:pt>
                <c:pt idx="157">
                  <c:v>2.2783333333300959E-2</c:v>
                </c:pt>
                <c:pt idx="158">
                  <c:v>0.1949666666666694</c:v>
                </c:pt>
                <c:pt idx="159">
                  <c:v>0.37614999999999554</c:v>
                </c:pt>
                <c:pt idx="160">
                  <c:v>0.55333333333330259</c:v>
                </c:pt>
                <c:pt idx="161">
                  <c:v>0.68251666666666466</c:v>
                </c:pt>
                <c:pt idx="162">
                  <c:v>0.78469999999998308</c:v>
                </c:pt>
                <c:pt idx="163">
                  <c:v>0.90288333333332105</c:v>
                </c:pt>
                <c:pt idx="164">
                  <c:v>1.0270666666666877</c:v>
                </c:pt>
                <c:pt idx="165">
                  <c:v>1.1052500000000052</c:v>
                </c:pt>
                <c:pt idx="166">
                  <c:v>1.1744333333333081</c:v>
                </c:pt>
                <c:pt idx="167">
                  <c:v>1.1546166666666693</c:v>
                </c:pt>
                <c:pt idx="168">
                  <c:v>1.1428000000000118</c:v>
                </c:pt>
                <c:pt idx="169">
                  <c:v>1.1439833333333311</c:v>
                </c:pt>
                <c:pt idx="170">
                  <c:v>1.1061666666666632</c:v>
                </c:pt>
                <c:pt idx="171">
                  <c:v>1.0573499999999711</c:v>
                </c:pt>
                <c:pt idx="172">
                  <c:v>1.0135333333333314</c:v>
                </c:pt>
                <c:pt idx="173">
                  <c:v>0.98371666666664481</c:v>
                </c:pt>
                <c:pt idx="174">
                  <c:v>0.93690000000001916</c:v>
                </c:pt>
                <c:pt idx="175">
                  <c:v>0.90408333333334667</c:v>
                </c:pt>
                <c:pt idx="176">
                  <c:v>0.82026666666668646</c:v>
                </c:pt>
                <c:pt idx="177">
                  <c:v>0.77345000000000397</c:v>
                </c:pt>
                <c:pt idx="178">
                  <c:v>0.71863333333334012</c:v>
                </c:pt>
                <c:pt idx="179">
                  <c:v>0.65381666666668536</c:v>
                </c:pt>
                <c:pt idx="180">
                  <c:v>0.64199999999997104</c:v>
                </c:pt>
                <c:pt idx="181">
                  <c:v>0.56218333333336901</c:v>
                </c:pt>
                <c:pt idx="182">
                  <c:v>0.54736666666662614</c:v>
                </c:pt>
                <c:pt idx="183">
                  <c:v>0.58454999999999657</c:v>
                </c:pt>
                <c:pt idx="184">
                  <c:v>0.59473333333338019</c:v>
                </c:pt>
                <c:pt idx="185">
                  <c:v>0.60491666666676736</c:v>
                </c:pt>
                <c:pt idx="186">
                  <c:v>0.61409999999996501</c:v>
                </c:pt>
                <c:pt idx="187">
                  <c:v>0.59328333333334271</c:v>
                </c:pt>
                <c:pt idx="188">
                  <c:v>0.63246666666678308</c:v>
                </c:pt>
                <c:pt idx="189">
                  <c:v>0.66965000000000074</c:v>
                </c:pt>
                <c:pt idx="190">
                  <c:v>0.67183333333334616</c:v>
                </c:pt>
                <c:pt idx="191">
                  <c:v>0.7370166666667366</c:v>
                </c:pt>
                <c:pt idx="192">
                  <c:v>0.73319999999996099</c:v>
                </c:pt>
              </c:numCache>
            </c:numRef>
          </c:yVal>
        </c:ser>
        <c:ser>
          <c:idx val="1"/>
          <c:order val="2"/>
          <c:tx>
            <c:strRef>
              <c:f>[1]RSS!$BF$89</c:f>
              <c:strCache>
                <c:ptCount val="1"/>
                <c:pt idx="0">
                  <c:v>CO2_anom</c:v>
                </c:pt>
              </c:strCache>
            </c:strRef>
          </c:tx>
          <c:marker>
            <c:symbol val="none"/>
          </c:marker>
          <c:xVal>
            <c:numRef>
              <c:f>[1]RSS!$B$90:$B$282</c:f>
              <c:numCache>
                <c:formatCode>0.00</c:formatCode>
                <c:ptCount val="193"/>
                <c:pt idx="0">
                  <c:v>1985</c:v>
                </c:pt>
                <c:pt idx="1">
                  <c:v>1985.08</c:v>
                </c:pt>
                <c:pt idx="2">
                  <c:v>1985.17</c:v>
                </c:pt>
                <c:pt idx="3">
                  <c:v>1985.25</c:v>
                </c:pt>
                <c:pt idx="4">
                  <c:v>1985.33</c:v>
                </c:pt>
                <c:pt idx="5">
                  <c:v>1985.42</c:v>
                </c:pt>
                <c:pt idx="6">
                  <c:v>1985.5</c:v>
                </c:pt>
                <c:pt idx="7">
                  <c:v>1985.58</c:v>
                </c:pt>
                <c:pt idx="8">
                  <c:v>1985.67</c:v>
                </c:pt>
                <c:pt idx="9">
                  <c:v>1985.75</c:v>
                </c:pt>
                <c:pt idx="10">
                  <c:v>1985.83</c:v>
                </c:pt>
                <c:pt idx="11">
                  <c:v>1985.92</c:v>
                </c:pt>
                <c:pt idx="12">
                  <c:v>1986</c:v>
                </c:pt>
                <c:pt idx="13">
                  <c:v>1986.08</c:v>
                </c:pt>
                <c:pt idx="14">
                  <c:v>1986.17</c:v>
                </c:pt>
                <c:pt idx="15">
                  <c:v>1986.25</c:v>
                </c:pt>
                <c:pt idx="16">
                  <c:v>1986.33</c:v>
                </c:pt>
                <c:pt idx="17">
                  <c:v>1986.42</c:v>
                </c:pt>
                <c:pt idx="18">
                  <c:v>1986.5</c:v>
                </c:pt>
                <c:pt idx="19">
                  <c:v>1986.58</c:v>
                </c:pt>
                <c:pt idx="20">
                  <c:v>1986.67</c:v>
                </c:pt>
                <c:pt idx="21">
                  <c:v>1986.75</c:v>
                </c:pt>
                <c:pt idx="22">
                  <c:v>1986.83</c:v>
                </c:pt>
                <c:pt idx="23">
                  <c:v>1986.92</c:v>
                </c:pt>
                <c:pt idx="24">
                  <c:v>1987</c:v>
                </c:pt>
                <c:pt idx="25">
                  <c:v>1987.08</c:v>
                </c:pt>
                <c:pt idx="26">
                  <c:v>1987.17</c:v>
                </c:pt>
                <c:pt idx="27">
                  <c:v>1987.25</c:v>
                </c:pt>
                <c:pt idx="28">
                  <c:v>1987.33</c:v>
                </c:pt>
                <c:pt idx="29">
                  <c:v>1987.42</c:v>
                </c:pt>
                <c:pt idx="30">
                  <c:v>1987.5</c:v>
                </c:pt>
                <c:pt idx="31">
                  <c:v>1987.58</c:v>
                </c:pt>
                <c:pt idx="32">
                  <c:v>1987.67</c:v>
                </c:pt>
                <c:pt idx="33">
                  <c:v>1987.75</c:v>
                </c:pt>
                <c:pt idx="34">
                  <c:v>1987.83</c:v>
                </c:pt>
                <c:pt idx="35">
                  <c:v>1987.92</c:v>
                </c:pt>
                <c:pt idx="36">
                  <c:v>1988</c:v>
                </c:pt>
                <c:pt idx="37">
                  <c:v>1988.08</c:v>
                </c:pt>
                <c:pt idx="38">
                  <c:v>1988.17</c:v>
                </c:pt>
                <c:pt idx="39">
                  <c:v>1988.25</c:v>
                </c:pt>
                <c:pt idx="40">
                  <c:v>1988.33</c:v>
                </c:pt>
                <c:pt idx="41">
                  <c:v>1988.42</c:v>
                </c:pt>
                <c:pt idx="42">
                  <c:v>1988.5</c:v>
                </c:pt>
                <c:pt idx="43">
                  <c:v>1988.58</c:v>
                </c:pt>
                <c:pt idx="44">
                  <c:v>1988.67</c:v>
                </c:pt>
                <c:pt idx="45">
                  <c:v>1988.75</c:v>
                </c:pt>
                <c:pt idx="46">
                  <c:v>1988.83</c:v>
                </c:pt>
                <c:pt idx="47">
                  <c:v>1988.92</c:v>
                </c:pt>
                <c:pt idx="48">
                  <c:v>1989</c:v>
                </c:pt>
                <c:pt idx="49">
                  <c:v>1989.08</c:v>
                </c:pt>
                <c:pt idx="50">
                  <c:v>1989.17</c:v>
                </c:pt>
                <c:pt idx="51">
                  <c:v>1989.25</c:v>
                </c:pt>
                <c:pt idx="52">
                  <c:v>1989.33</c:v>
                </c:pt>
                <c:pt idx="53">
                  <c:v>1989.42</c:v>
                </c:pt>
                <c:pt idx="54">
                  <c:v>1989.5</c:v>
                </c:pt>
                <c:pt idx="55">
                  <c:v>1989.58</c:v>
                </c:pt>
                <c:pt idx="56">
                  <c:v>1989.67</c:v>
                </c:pt>
                <c:pt idx="57">
                  <c:v>1989.75</c:v>
                </c:pt>
                <c:pt idx="58">
                  <c:v>1989.83</c:v>
                </c:pt>
                <c:pt idx="59">
                  <c:v>1989.92</c:v>
                </c:pt>
                <c:pt idx="60">
                  <c:v>1990</c:v>
                </c:pt>
                <c:pt idx="61">
                  <c:v>1990.08</c:v>
                </c:pt>
                <c:pt idx="62">
                  <c:v>1990.17</c:v>
                </c:pt>
                <c:pt idx="63">
                  <c:v>1990.25</c:v>
                </c:pt>
                <c:pt idx="64">
                  <c:v>1990.33</c:v>
                </c:pt>
                <c:pt idx="65">
                  <c:v>1990.42</c:v>
                </c:pt>
                <c:pt idx="66">
                  <c:v>1990.5</c:v>
                </c:pt>
                <c:pt idx="67">
                  <c:v>1990.58</c:v>
                </c:pt>
                <c:pt idx="68">
                  <c:v>1990.67</c:v>
                </c:pt>
                <c:pt idx="69">
                  <c:v>1990.75</c:v>
                </c:pt>
                <c:pt idx="70">
                  <c:v>1990.83</c:v>
                </c:pt>
                <c:pt idx="71">
                  <c:v>1990.92</c:v>
                </c:pt>
                <c:pt idx="72">
                  <c:v>1991</c:v>
                </c:pt>
                <c:pt idx="73">
                  <c:v>1991.08</c:v>
                </c:pt>
                <c:pt idx="74">
                  <c:v>1991.17</c:v>
                </c:pt>
                <c:pt idx="75">
                  <c:v>1991.25</c:v>
                </c:pt>
                <c:pt idx="76">
                  <c:v>1991.33</c:v>
                </c:pt>
                <c:pt idx="77">
                  <c:v>1991.42</c:v>
                </c:pt>
                <c:pt idx="78">
                  <c:v>1991.5</c:v>
                </c:pt>
                <c:pt idx="79">
                  <c:v>1991.58</c:v>
                </c:pt>
                <c:pt idx="80">
                  <c:v>1991.67</c:v>
                </c:pt>
                <c:pt idx="81">
                  <c:v>1991.75</c:v>
                </c:pt>
                <c:pt idx="82">
                  <c:v>1991.83</c:v>
                </c:pt>
                <c:pt idx="83">
                  <c:v>1991.92</c:v>
                </c:pt>
                <c:pt idx="84">
                  <c:v>1992</c:v>
                </c:pt>
                <c:pt idx="85">
                  <c:v>1992.08</c:v>
                </c:pt>
                <c:pt idx="86">
                  <c:v>1992.17</c:v>
                </c:pt>
                <c:pt idx="87">
                  <c:v>1992.25</c:v>
                </c:pt>
                <c:pt idx="88">
                  <c:v>1992.33</c:v>
                </c:pt>
                <c:pt idx="89">
                  <c:v>1992.42</c:v>
                </c:pt>
                <c:pt idx="90">
                  <c:v>1992.5</c:v>
                </c:pt>
                <c:pt idx="91">
                  <c:v>1992.58</c:v>
                </c:pt>
                <c:pt idx="92">
                  <c:v>1992.67</c:v>
                </c:pt>
                <c:pt idx="93">
                  <c:v>1992.75</c:v>
                </c:pt>
                <c:pt idx="94">
                  <c:v>1992.83</c:v>
                </c:pt>
                <c:pt idx="95">
                  <c:v>1992.92</c:v>
                </c:pt>
                <c:pt idx="96">
                  <c:v>1993</c:v>
                </c:pt>
                <c:pt idx="97">
                  <c:v>1993.08</c:v>
                </c:pt>
                <c:pt idx="98">
                  <c:v>1993.17</c:v>
                </c:pt>
                <c:pt idx="99">
                  <c:v>1993.25</c:v>
                </c:pt>
                <c:pt idx="100">
                  <c:v>1993.33</c:v>
                </c:pt>
                <c:pt idx="101">
                  <c:v>1993.42</c:v>
                </c:pt>
                <c:pt idx="102">
                  <c:v>1993.5</c:v>
                </c:pt>
                <c:pt idx="103">
                  <c:v>1993.58</c:v>
                </c:pt>
                <c:pt idx="104">
                  <c:v>1993.67</c:v>
                </c:pt>
                <c:pt idx="105">
                  <c:v>1993.75</c:v>
                </c:pt>
                <c:pt idx="106">
                  <c:v>1993.83</c:v>
                </c:pt>
                <c:pt idx="107">
                  <c:v>1993.92</c:v>
                </c:pt>
                <c:pt idx="108">
                  <c:v>1994</c:v>
                </c:pt>
                <c:pt idx="109">
                  <c:v>1994.08</c:v>
                </c:pt>
                <c:pt idx="110">
                  <c:v>1994.17</c:v>
                </c:pt>
                <c:pt idx="111">
                  <c:v>1994.25</c:v>
                </c:pt>
                <c:pt idx="112">
                  <c:v>1994.33</c:v>
                </c:pt>
                <c:pt idx="113">
                  <c:v>1994.42</c:v>
                </c:pt>
                <c:pt idx="114">
                  <c:v>1994.5</c:v>
                </c:pt>
                <c:pt idx="115">
                  <c:v>1994.58</c:v>
                </c:pt>
                <c:pt idx="116">
                  <c:v>1994.67</c:v>
                </c:pt>
                <c:pt idx="117">
                  <c:v>1994.75</c:v>
                </c:pt>
                <c:pt idx="118">
                  <c:v>1994.83</c:v>
                </c:pt>
                <c:pt idx="119">
                  <c:v>1994.92</c:v>
                </c:pt>
                <c:pt idx="120">
                  <c:v>1995</c:v>
                </c:pt>
                <c:pt idx="121">
                  <c:v>1995.08</c:v>
                </c:pt>
                <c:pt idx="122">
                  <c:v>1995.17</c:v>
                </c:pt>
                <c:pt idx="123">
                  <c:v>1995.25</c:v>
                </c:pt>
                <c:pt idx="124">
                  <c:v>1995.33</c:v>
                </c:pt>
                <c:pt idx="125">
                  <c:v>1995.42</c:v>
                </c:pt>
                <c:pt idx="126">
                  <c:v>1995.5</c:v>
                </c:pt>
                <c:pt idx="127">
                  <c:v>1995.58</c:v>
                </c:pt>
                <c:pt idx="128">
                  <c:v>1995.67</c:v>
                </c:pt>
                <c:pt idx="129">
                  <c:v>1995.75</c:v>
                </c:pt>
                <c:pt idx="130">
                  <c:v>1995.83</c:v>
                </c:pt>
                <c:pt idx="131">
                  <c:v>1995.92</c:v>
                </c:pt>
                <c:pt idx="132">
                  <c:v>1996</c:v>
                </c:pt>
                <c:pt idx="133">
                  <c:v>1996.08</c:v>
                </c:pt>
                <c:pt idx="134">
                  <c:v>1996.17</c:v>
                </c:pt>
                <c:pt idx="135">
                  <c:v>1996.25</c:v>
                </c:pt>
                <c:pt idx="136">
                  <c:v>1996.33</c:v>
                </c:pt>
                <c:pt idx="137">
                  <c:v>1996.42</c:v>
                </c:pt>
                <c:pt idx="138">
                  <c:v>1996.5</c:v>
                </c:pt>
                <c:pt idx="139">
                  <c:v>1996.58</c:v>
                </c:pt>
                <c:pt idx="140">
                  <c:v>1996.67</c:v>
                </c:pt>
                <c:pt idx="141">
                  <c:v>1996.75</c:v>
                </c:pt>
                <c:pt idx="142">
                  <c:v>1996.83</c:v>
                </c:pt>
                <c:pt idx="143">
                  <c:v>1996.92</c:v>
                </c:pt>
                <c:pt idx="144">
                  <c:v>1997</c:v>
                </c:pt>
                <c:pt idx="145">
                  <c:v>1997.08</c:v>
                </c:pt>
                <c:pt idx="146">
                  <c:v>1997.17</c:v>
                </c:pt>
                <c:pt idx="147">
                  <c:v>1997.25</c:v>
                </c:pt>
                <c:pt idx="148">
                  <c:v>1997.33</c:v>
                </c:pt>
                <c:pt idx="149">
                  <c:v>1997.42</c:v>
                </c:pt>
                <c:pt idx="150">
                  <c:v>1997.5</c:v>
                </c:pt>
                <c:pt idx="151">
                  <c:v>1997.58</c:v>
                </c:pt>
                <c:pt idx="152">
                  <c:v>1997.67</c:v>
                </c:pt>
                <c:pt idx="153">
                  <c:v>1997.75</c:v>
                </c:pt>
                <c:pt idx="154">
                  <c:v>1997.83</c:v>
                </c:pt>
                <c:pt idx="155">
                  <c:v>1997.92</c:v>
                </c:pt>
                <c:pt idx="156">
                  <c:v>1998</c:v>
                </c:pt>
                <c:pt idx="157">
                  <c:v>1998.08</c:v>
                </c:pt>
                <c:pt idx="158">
                  <c:v>1998.17</c:v>
                </c:pt>
                <c:pt idx="159">
                  <c:v>1998.25</c:v>
                </c:pt>
                <c:pt idx="160">
                  <c:v>1998.33</c:v>
                </c:pt>
                <c:pt idx="161">
                  <c:v>1998.42</c:v>
                </c:pt>
                <c:pt idx="162">
                  <c:v>1998.5</c:v>
                </c:pt>
                <c:pt idx="163">
                  <c:v>1998.58</c:v>
                </c:pt>
                <c:pt idx="164">
                  <c:v>1998.67</c:v>
                </c:pt>
                <c:pt idx="165">
                  <c:v>1998.75</c:v>
                </c:pt>
                <c:pt idx="166">
                  <c:v>1998.83</c:v>
                </c:pt>
                <c:pt idx="167">
                  <c:v>1998.92</c:v>
                </c:pt>
                <c:pt idx="168">
                  <c:v>1999</c:v>
                </c:pt>
                <c:pt idx="169">
                  <c:v>1999.08</c:v>
                </c:pt>
                <c:pt idx="170">
                  <c:v>1999.17</c:v>
                </c:pt>
                <c:pt idx="171">
                  <c:v>1999.25</c:v>
                </c:pt>
                <c:pt idx="172">
                  <c:v>1999.33</c:v>
                </c:pt>
                <c:pt idx="173">
                  <c:v>1999.42</c:v>
                </c:pt>
                <c:pt idx="174">
                  <c:v>1999.5</c:v>
                </c:pt>
                <c:pt idx="175">
                  <c:v>1999.58</c:v>
                </c:pt>
                <c:pt idx="176">
                  <c:v>1999.67</c:v>
                </c:pt>
                <c:pt idx="177">
                  <c:v>1999.75</c:v>
                </c:pt>
                <c:pt idx="178">
                  <c:v>1999.83</c:v>
                </c:pt>
                <c:pt idx="179">
                  <c:v>1999.92</c:v>
                </c:pt>
                <c:pt idx="180">
                  <c:v>2000</c:v>
                </c:pt>
                <c:pt idx="181">
                  <c:v>2000.08</c:v>
                </c:pt>
                <c:pt idx="182">
                  <c:v>2000.17</c:v>
                </c:pt>
                <c:pt idx="183">
                  <c:v>2000.25</c:v>
                </c:pt>
                <c:pt idx="184">
                  <c:v>2000.33</c:v>
                </c:pt>
                <c:pt idx="185">
                  <c:v>2000.42</c:v>
                </c:pt>
                <c:pt idx="186">
                  <c:v>2000.5</c:v>
                </c:pt>
                <c:pt idx="187">
                  <c:v>2000.58</c:v>
                </c:pt>
                <c:pt idx="188">
                  <c:v>2000.67</c:v>
                </c:pt>
                <c:pt idx="189">
                  <c:v>2000.75</c:v>
                </c:pt>
                <c:pt idx="190">
                  <c:v>2000.83</c:v>
                </c:pt>
                <c:pt idx="191">
                  <c:v>2000.92</c:v>
                </c:pt>
                <c:pt idx="192">
                  <c:v>2001</c:v>
                </c:pt>
              </c:numCache>
            </c:numRef>
          </c:xVal>
          <c:yVal>
            <c:numRef>
              <c:f>[1]RSS!$BF$90:$BF$282</c:f>
              <c:numCache>
                <c:formatCode>0.00</c:formatCode>
                <c:ptCount val="193"/>
                <c:pt idx="0">
                  <c:v>-3.1974423109204508E-14</c:v>
                </c:pt>
                <c:pt idx="1">
                  <c:v>9.2999999999985761E-2</c:v>
                </c:pt>
                <c:pt idx="2">
                  <c:v>0.22999999999998622</c:v>
                </c:pt>
                <c:pt idx="3">
                  <c:v>0.38399999999998258</c:v>
                </c:pt>
                <c:pt idx="4">
                  <c:v>0.50100000000000122</c:v>
                </c:pt>
                <c:pt idx="5">
                  <c:v>0.61299999999996757</c:v>
                </c:pt>
                <c:pt idx="6">
                  <c:v>0.71899999999996211</c:v>
                </c:pt>
                <c:pt idx="7">
                  <c:v>0.82599999999998985</c:v>
                </c:pt>
                <c:pt idx="8">
                  <c:v>0.91499999999998849</c:v>
                </c:pt>
                <c:pt idx="9">
                  <c:v>0.94800000000000395</c:v>
                </c:pt>
                <c:pt idx="10">
                  <c:v>1.0789999999999758</c:v>
                </c:pt>
                <c:pt idx="11">
                  <c:v>1.2129999999999903</c:v>
                </c:pt>
                <c:pt idx="12">
                  <c:v>1.3379999999999903</c:v>
                </c:pt>
                <c:pt idx="13">
                  <c:v>1.4589999999999712</c:v>
                </c:pt>
                <c:pt idx="14">
                  <c:v>1.5619999999999798</c:v>
                </c:pt>
                <c:pt idx="15">
                  <c:v>1.7129999999999903</c:v>
                </c:pt>
                <c:pt idx="16">
                  <c:v>1.8289999999999758</c:v>
                </c:pt>
                <c:pt idx="17">
                  <c:v>1.9500000000000135</c:v>
                </c:pt>
                <c:pt idx="18">
                  <c:v>2.0610000000000035</c:v>
                </c:pt>
                <c:pt idx="19">
                  <c:v>2.2149999999999999</c:v>
                </c:pt>
                <c:pt idx="20">
                  <c:v>2.3449999999999953</c:v>
                </c:pt>
                <c:pt idx="21">
                  <c:v>2.4849999999999817</c:v>
                </c:pt>
                <c:pt idx="22">
                  <c:v>2.6140000000000008</c:v>
                </c:pt>
                <c:pt idx="23">
                  <c:v>2.7480000000000153</c:v>
                </c:pt>
                <c:pt idx="24">
                  <c:v>2.8900000000000112</c:v>
                </c:pt>
                <c:pt idx="25">
                  <c:v>3.0399999999999885</c:v>
                </c:pt>
                <c:pt idx="26">
                  <c:v>3.1860000000000035</c:v>
                </c:pt>
                <c:pt idx="27">
                  <c:v>3.3119999999999798</c:v>
                </c:pt>
                <c:pt idx="28">
                  <c:v>3.4939999999999962</c:v>
                </c:pt>
                <c:pt idx="29">
                  <c:v>3.6679999999999744</c:v>
                </c:pt>
                <c:pt idx="30">
                  <c:v>3.837000000000014</c:v>
                </c:pt>
                <c:pt idx="31">
                  <c:v>4.0039999999999871</c:v>
                </c:pt>
                <c:pt idx="32">
                  <c:v>4.2519999999999776</c:v>
                </c:pt>
                <c:pt idx="33">
                  <c:v>4.462000000000014</c:v>
                </c:pt>
                <c:pt idx="34">
                  <c:v>4.6570000000000071</c:v>
                </c:pt>
                <c:pt idx="35">
                  <c:v>4.8269999999999662</c:v>
                </c:pt>
                <c:pt idx="36">
                  <c:v>4.9989999999999917</c:v>
                </c:pt>
                <c:pt idx="37">
                  <c:v>5.2220000000000049</c:v>
                </c:pt>
                <c:pt idx="38">
                  <c:v>5.4569999999999617</c:v>
                </c:pt>
                <c:pt idx="39">
                  <c:v>5.6659999999999648</c:v>
                </c:pt>
                <c:pt idx="40">
                  <c:v>5.8689999999999962</c:v>
                </c:pt>
                <c:pt idx="41">
                  <c:v>6.0519999999999889</c:v>
                </c:pt>
                <c:pt idx="42">
                  <c:v>6.2399999999999771</c:v>
                </c:pt>
                <c:pt idx="43">
                  <c:v>6.4500000000000135</c:v>
                </c:pt>
                <c:pt idx="44">
                  <c:v>6.5789999999999758</c:v>
                </c:pt>
                <c:pt idx="45">
                  <c:v>6.7100000000000044</c:v>
                </c:pt>
                <c:pt idx="46">
                  <c:v>6.8699999999999726</c:v>
                </c:pt>
                <c:pt idx="47">
                  <c:v>7.0130000000000017</c:v>
                </c:pt>
                <c:pt idx="48">
                  <c:v>7.1479999999999926</c:v>
                </c:pt>
                <c:pt idx="49">
                  <c:v>7.2650000000000112</c:v>
                </c:pt>
                <c:pt idx="50">
                  <c:v>7.337000000000014</c:v>
                </c:pt>
                <c:pt idx="51">
                  <c:v>7.4199999999999839</c:v>
                </c:pt>
                <c:pt idx="52">
                  <c:v>7.5200000000000067</c:v>
                </c:pt>
                <c:pt idx="53">
                  <c:v>7.6280000000000108</c:v>
                </c:pt>
                <c:pt idx="54">
                  <c:v>7.7449999999999726</c:v>
                </c:pt>
                <c:pt idx="55">
                  <c:v>7.8189999999999849</c:v>
                </c:pt>
                <c:pt idx="56">
                  <c:v>7.9559999999999853</c:v>
                </c:pt>
                <c:pt idx="57">
                  <c:v>8.1099999999999817</c:v>
                </c:pt>
                <c:pt idx="58">
                  <c:v>8.1679999999999744</c:v>
                </c:pt>
                <c:pt idx="59">
                  <c:v>8.284999999999993</c:v>
                </c:pt>
                <c:pt idx="60">
                  <c:v>8.3689999999999962</c:v>
                </c:pt>
                <c:pt idx="61">
                  <c:v>8.4449999999999612</c:v>
                </c:pt>
                <c:pt idx="62">
                  <c:v>8.5589999999999939</c:v>
                </c:pt>
                <c:pt idx="63">
                  <c:v>8.6640000000000121</c:v>
                </c:pt>
                <c:pt idx="64">
                  <c:v>8.7720000000000162</c:v>
                </c:pt>
                <c:pt idx="65">
                  <c:v>8.9059999999999739</c:v>
                </c:pt>
                <c:pt idx="66">
                  <c:v>9.0250000000000021</c:v>
                </c:pt>
                <c:pt idx="67">
                  <c:v>9.1149999999999771</c:v>
                </c:pt>
                <c:pt idx="68">
                  <c:v>9.1819999999999844</c:v>
                </c:pt>
                <c:pt idx="69">
                  <c:v>9.2999999999999794</c:v>
                </c:pt>
                <c:pt idx="70">
                  <c:v>9.4849999999999817</c:v>
                </c:pt>
                <c:pt idx="71">
                  <c:v>9.6350000000000158</c:v>
                </c:pt>
                <c:pt idx="72">
                  <c:v>9.7840000000000167</c:v>
                </c:pt>
                <c:pt idx="73">
                  <c:v>9.8859999999999921</c:v>
                </c:pt>
                <c:pt idx="74">
                  <c:v>9.9689999999999621</c:v>
                </c:pt>
                <c:pt idx="75">
                  <c:v>10.053999999999998</c:v>
                </c:pt>
                <c:pt idx="76">
                  <c:v>10.114999999999977</c:v>
                </c:pt>
                <c:pt idx="77">
                  <c:v>10.176999999999989</c:v>
                </c:pt>
                <c:pt idx="78">
                  <c:v>10.243999999999996</c:v>
                </c:pt>
                <c:pt idx="79">
                  <c:v>10.352</c:v>
                </c:pt>
                <c:pt idx="80">
                  <c:v>10.455999999999985</c:v>
                </c:pt>
                <c:pt idx="81">
                  <c:v>10.518999999999973</c:v>
                </c:pt>
                <c:pt idx="82">
                  <c:v>10.55999999999997</c:v>
                </c:pt>
                <c:pt idx="83">
                  <c:v>10.599000000000014</c:v>
                </c:pt>
                <c:pt idx="84">
                  <c:v>10.700000000000014</c:v>
                </c:pt>
                <c:pt idx="85">
                  <c:v>10.760999999999992</c:v>
                </c:pt>
                <c:pt idx="86">
                  <c:v>10.845999999999972</c:v>
                </c:pt>
                <c:pt idx="87">
                  <c:v>10.898999999999969</c:v>
                </c:pt>
                <c:pt idx="88">
                  <c:v>10.980999999999963</c:v>
                </c:pt>
                <c:pt idx="89">
                  <c:v>11.020999999999983</c:v>
                </c:pt>
                <c:pt idx="90">
                  <c:v>11.058999999999994</c:v>
                </c:pt>
                <c:pt idx="91">
                  <c:v>11.116999999999987</c:v>
                </c:pt>
                <c:pt idx="92">
                  <c:v>11.145000000000007</c:v>
                </c:pt>
                <c:pt idx="93">
                  <c:v>11.189999999999966</c:v>
                </c:pt>
                <c:pt idx="94">
                  <c:v>11.21299999999999</c:v>
                </c:pt>
                <c:pt idx="95">
                  <c:v>11.265999999999988</c:v>
                </c:pt>
                <c:pt idx="96">
                  <c:v>11.282999999999983</c:v>
                </c:pt>
                <c:pt idx="97">
                  <c:v>11.330000000000009</c:v>
                </c:pt>
                <c:pt idx="98">
                  <c:v>11.376000000000001</c:v>
                </c:pt>
                <c:pt idx="99">
                  <c:v>11.474000000000014</c:v>
                </c:pt>
                <c:pt idx="100">
                  <c:v>11.540999999999965</c:v>
                </c:pt>
                <c:pt idx="101">
                  <c:v>11.635000000000016</c:v>
                </c:pt>
                <c:pt idx="102">
                  <c:v>11.744999999999973</c:v>
                </c:pt>
                <c:pt idx="103">
                  <c:v>11.857999999999972</c:v>
                </c:pt>
                <c:pt idx="104">
                  <c:v>11.999999999999968</c:v>
                </c:pt>
                <c:pt idx="105">
                  <c:v>12.129999999999963</c:v>
                </c:pt>
                <c:pt idx="106">
                  <c:v>12.299999999999979</c:v>
                </c:pt>
                <c:pt idx="107">
                  <c:v>12.424999999999979</c:v>
                </c:pt>
                <c:pt idx="108">
                  <c:v>12.530999999999974</c:v>
                </c:pt>
                <c:pt idx="109">
                  <c:v>12.694999999999961</c:v>
                </c:pt>
                <c:pt idx="110">
                  <c:v>12.859000000000005</c:v>
                </c:pt>
                <c:pt idx="111">
                  <c:v>12.986000000000015</c:v>
                </c:pt>
                <c:pt idx="112">
                  <c:v>13.150000000000002</c:v>
                </c:pt>
                <c:pt idx="113">
                  <c:v>13.330000000000009</c:v>
                </c:pt>
                <c:pt idx="114">
                  <c:v>13.499999999999968</c:v>
                </c:pt>
                <c:pt idx="115">
                  <c:v>13.636999999999968</c:v>
                </c:pt>
                <c:pt idx="116">
                  <c:v>13.787999999999979</c:v>
                </c:pt>
                <c:pt idx="117">
                  <c:v>13.943000000000008</c:v>
                </c:pt>
                <c:pt idx="118">
                  <c:v>14.102</c:v>
                </c:pt>
                <c:pt idx="119">
                  <c:v>14.275999999999978</c:v>
                </c:pt>
                <c:pt idx="120">
                  <c:v>14.477999999999977</c:v>
                </c:pt>
                <c:pt idx="121">
                  <c:v>14.669999999999984</c:v>
                </c:pt>
                <c:pt idx="122">
                  <c:v>14.811000000000003</c:v>
                </c:pt>
                <c:pt idx="123">
                  <c:v>15.017999999999997</c:v>
                </c:pt>
                <c:pt idx="124">
                  <c:v>15.174999999999979</c:v>
                </c:pt>
                <c:pt idx="125">
                  <c:v>15.327999999999999</c:v>
                </c:pt>
                <c:pt idx="126">
                  <c:v>15.472999999999981</c:v>
                </c:pt>
                <c:pt idx="127">
                  <c:v>15.653999999999964</c:v>
                </c:pt>
                <c:pt idx="128">
                  <c:v>15.852</c:v>
                </c:pt>
                <c:pt idx="129">
                  <c:v>16.051999999999989</c:v>
                </c:pt>
                <c:pt idx="130">
                  <c:v>16.159000000000017</c:v>
                </c:pt>
                <c:pt idx="131">
                  <c:v>16.275000000000002</c:v>
                </c:pt>
                <c:pt idx="132">
                  <c:v>16.416999999999998</c:v>
                </c:pt>
                <c:pt idx="133">
                  <c:v>16.568999999999985</c:v>
                </c:pt>
                <c:pt idx="134">
                  <c:v>16.758999999999983</c:v>
                </c:pt>
                <c:pt idx="135">
                  <c:v>16.883000000000006</c:v>
                </c:pt>
                <c:pt idx="136">
                  <c:v>17.013999999999978</c:v>
                </c:pt>
                <c:pt idx="137">
                  <c:v>17.133999999999983</c:v>
                </c:pt>
                <c:pt idx="138">
                  <c:v>17.265000000000011</c:v>
                </c:pt>
                <c:pt idx="139">
                  <c:v>17.347999999999981</c:v>
                </c:pt>
                <c:pt idx="140">
                  <c:v>17.424999999999979</c:v>
                </c:pt>
                <c:pt idx="141">
                  <c:v>17.450000000000014</c:v>
                </c:pt>
                <c:pt idx="142">
                  <c:v>17.594999999999995</c:v>
                </c:pt>
                <c:pt idx="143">
                  <c:v>17.722000000000005</c:v>
                </c:pt>
                <c:pt idx="144">
                  <c:v>17.777000000000012</c:v>
                </c:pt>
                <c:pt idx="145">
                  <c:v>17.844999999999995</c:v>
                </c:pt>
                <c:pt idx="146">
                  <c:v>17.912999999999979</c:v>
                </c:pt>
                <c:pt idx="147">
                  <c:v>17.972000000000005</c:v>
                </c:pt>
                <c:pt idx="148">
                  <c:v>18.068999999999985</c:v>
                </c:pt>
                <c:pt idx="149">
                  <c:v>18.202999999999999</c:v>
                </c:pt>
                <c:pt idx="150">
                  <c:v>18.381999999999973</c:v>
                </c:pt>
                <c:pt idx="151">
                  <c:v>18.55999999999997</c:v>
                </c:pt>
                <c:pt idx="152">
                  <c:v>18.717999999999986</c:v>
                </c:pt>
                <c:pt idx="153">
                  <c:v>18.938999999999989</c:v>
                </c:pt>
                <c:pt idx="154">
                  <c:v>19.135999999999992</c:v>
                </c:pt>
                <c:pt idx="155">
                  <c:v>19.368999999999996</c:v>
                </c:pt>
                <c:pt idx="156">
                  <c:v>19.650000000000002</c:v>
                </c:pt>
                <c:pt idx="157">
                  <c:v>19.932999999999961</c:v>
                </c:pt>
                <c:pt idx="158">
                  <c:v>20.231999999999996</c:v>
                </c:pt>
                <c:pt idx="159">
                  <c:v>20.539999999999988</c:v>
                </c:pt>
                <c:pt idx="160">
                  <c:v>20.843999999999962</c:v>
                </c:pt>
                <c:pt idx="161">
                  <c:v>21.099999999999991</c:v>
                </c:pt>
                <c:pt idx="162">
                  <c:v>21.328999999999976</c:v>
                </c:pt>
                <c:pt idx="163">
                  <c:v>21.57399999999998</c:v>
                </c:pt>
                <c:pt idx="164">
                  <c:v>21.825000000000014</c:v>
                </c:pt>
                <c:pt idx="165">
                  <c:v>22.029999999999998</c:v>
                </c:pt>
                <c:pt idx="166">
                  <c:v>22.225999999999967</c:v>
                </c:pt>
                <c:pt idx="167">
                  <c:v>22.332999999999995</c:v>
                </c:pt>
                <c:pt idx="168">
                  <c:v>22.448000000000004</c:v>
                </c:pt>
                <c:pt idx="169">
                  <c:v>22.57599999999999</c:v>
                </c:pt>
                <c:pt idx="170">
                  <c:v>22.664999999999988</c:v>
                </c:pt>
                <c:pt idx="171">
                  <c:v>22.742999999999963</c:v>
                </c:pt>
                <c:pt idx="172">
                  <c:v>22.82599999999999</c:v>
                </c:pt>
                <c:pt idx="173">
                  <c:v>22.92299999999997</c:v>
                </c:pt>
                <c:pt idx="174">
                  <c:v>23.003000000000011</c:v>
                </c:pt>
                <c:pt idx="175">
                  <c:v>23.097000000000005</c:v>
                </c:pt>
                <c:pt idx="176">
                  <c:v>23.140000000000011</c:v>
                </c:pt>
                <c:pt idx="177">
                  <c:v>23.219999999999995</c:v>
                </c:pt>
                <c:pt idx="178">
                  <c:v>23.291999999999998</c:v>
                </c:pt>
                <c:pt idx="179">
                  <c:v>23.35400000000001</c:v>
                </c:pt>
                <c:pt idx="180">
                  <c:v>23.468999999999962</c:v>
                </c:pt>
                <c:pt idx="181">
                  <c:v>23.515999999999988</c:v>
                </c:pt>
                <c:pt idx="182">
                  <c:v>23.628000000000011</c:v>
                </c:pt>
                <c:pt idx="183">
                  <c:v>23.791999999999998</c:v>
                </c:pt>
                <c:pt idx="184">
                  <c:v>23.928999999999998</c:v>
                </c:pt>
                <c:pt idx="185">
                  <c:v>24.065999999999999</c:v>
                </c:pt>
                <c:pt idx="186">
                  <c:v>24.201999999999966</c:v>
                </c:pt>
                <c:pt idx="187">
                  <c:v>24.307999999999961</c:v>
                </c:pt>
                <c:pt idx="188">
                  <c:v>24.474000000000014</c:v>
                </c:pt>
                <c:pt idx="189">
                  <c:v>24.638000000000002</c:v>
                </c:pt>
                <c:pt idx="190">
                  <c:v>24.766999999999964</c:v>
                </c:pt>
                <c:pt idx="191">
                  <c:v>24.958999999999971</c:v>
                </c:pt>
                <c:pt idx="192">
                  <c:v>25.081999999999962</c:v>
                </c:pt>
              </c:numCache>
            </c:numRef>
          </c:yVal>
        </c:ser>
        <c:ser>
          <c:idx val="2"/>
          <c:order val="3"/>
          <c:tx>
            <c:strRef>
              <c:f>[1]RSS!$BG$89</c:f>
              <c:strCache>
                <c:ptCount val="1"/>
                <c:pt idx="0">
                  <c:v>emissions_anom</c:v>
                </c:pt>
              </c:strCache>
            </c:strRef>
          </c:tx>
          <c:marker>
            <c:symbol val="none"/>
          </c:marker>
          <c:xVal>
            <c:numRef>
              <c:f>[1]RSS!$B$90:$B$282</c:f>
              <c:numCache>
                <c:formatCode>0.00</c:formatCode>
                <c:ptCount val="193"/>
                <c:pt idx="0">
                  <c:v>1985</c:v>
                </c:pt>
                <c:pt idx="1">
                  <c:v>1985.08</c:v>
                </c:pt>
                <c:pt idx="2">
                  <c:v>1985.17</c:v>
                </c:pt>
                <c:pt idx="3">
                  <c:v>1985.25</c:v>
                </c:pt>
                <c:pt idx="4">
                  <c:v>1985.33</c:v>
                </c:pt>
                <c:pt idx="5">
                  <c:v>1985.42</c:v>
                </c:pt>
                <c:pt idx="6">
                  <c:v>1985.5</c:v>
                </c:pt>
                <c:pt idx="7">
                  <c:v>1985.58</c:v>
                </c:pt>
                <c:pt idx="8">
                  <c:v>1985.67</c:v>
                </c:pt>
                <c:pt idx="9">
                  <c:v>1985.75</c:v>
                </c:pt>
                <c:pt idx="10">
                  <c:v>1985.83</c:v>
                </c:pt>
                <c:pt idx="11">
                  <c:v>1985.92</c:v>
                </c:pt>
                <c:pt idx="12">
                  <c:v>1986</c:v>
                </c:pt>
                <c:pt idx="13">
                  <c:v>1986.08</c:v>
                </c:pt>
                <c:pt idx="14">
                  <c:v>1986.17</c:v>
                </c:pt>
                <c:pt idx="15">
                  <c:v>1986.25</c:v>
                </c:pt>
                <c:pt idx="16">
                  <c:v>1986.33</c:v>
                </c:pt>
                <c:pt idx="17">
                  <c:v>1986.42</c:v>
                </c:pt>
                <c:pt idx="18">
                  <c:v>1986.5</c:v>
                </c:pt>
                <c:pt idx="19">
                  <c:v>1986.58</c:v>
                </c:pt>
                <c:pt idx="20">
                  <c:v>1986.67</c:v>
                </c:pt>
                <c:pt idx="21">
                  <c:v>1986.75</c:v>
                </c:pt>
                <c:pt idx="22">
                  <c:v>1986.83</c:v>
                </c:pt>
                <c:pt idx="23">
                  <c:v>1986.92</c:v>
                </c:pt>
                <c:pt idx="24">
                  <c:v>1987</c:v>
                </c:pt>
                <c:pt idx="25">
                  <c:v>1987.08</c:v>
                </c:pt>
                <c:pt idx="26">
                  <c:v>1987.17</c:v>
                </c:pt>
                <c:pt idx="27">
                  <c:v>1987.25</c:v>
                </c:pt>
                <c:pt idx="28">
                  <c:v>1987.33</c:v>
                </c:pt>
                <c:pt idx="29">
                  <c:v>1987.42</c:v>
                </c:pt>
                <c:pt idx="30">
                  <c:v>1987.5</c:v>
                </c:pt>
                <c:pt idx="31">
                  <c:v>1987.58</c:v>
                </c:pt>
                <c:pt idx="32">
                  <c:v>1987.67</c:v>
                </c:pt>
                <c:pt idx="33">
                  <c:v>1987.75</c:v>
                </c:pt>
                <c:pt idx="34">
                  <c:v>1987.83</c:v>
                </c:pt>
                <c:pt idx="35">
                  <c:v>1987.92</c:v>
                </c:pt>
                <c:pt idx="36">
                  <c:v>1988</c:v>
                </c:pt>
                <c:pt idx="37">
                  <c:v>1988.08</c:v>
                </c:pt>
                <c:pt idx="38">
                  <c:v>1988.17</c:v>
                </c:pt>
                <c:pt idx="39">
                  <c:v>1988.25</c:v>
                </c:pt>
                <c:pt idx="40">
                  <c:v>1988.33</c:v>
                </c:pt>
                <c:pt idx="41">
                  <c:v>1988.42</c:v>
                </c:pt>
                <c:pt idx="42">
                  <c:v>1988.5</c:v>
                </c:pt>
                <c:pt idx="43">
                  <c:v>1988.58</c:v>
                </c:pt>
                <c:pt idx="44">
                  <c:v>1988.67</c:v>
                </c:pt>
                <c:pt idx="45">
                  <c:v>1988.75</c:v>
                </c:pt>
                <c:pt idx="46">
                  <c:v>1988.83</c:v>
                </c:pt>
                <c:pt idx="47">
                  <c:v>1988.92</c:v>
                </c:pt>
                <c:pt idx="48">
                  <c:v>1989</c:v>
                </c:pt>
                <c:pt idx="49">
                  <c:v>1989.08</c:v>
                </c:pt>
                <c:pt idx="50">
                  <c:v>1989.17</c:v>
                </c:pt>
                <c:pt idx="51">
                  <c:v>1989.25</c:v>
                </c:pt>
                <c:pt idx="52">
                  <c:v>1989.33</c:v>
                </c:pt>
                <c:pt idx="53">
                  <c:v>1989.42</c:v>
                </c:pt>
                <c:pt idx="54">
                  <c:v>1989.5</c:v>
                </c:pt>
                <c:pt idx="55">
                  <c:v>1989.58</c:v>
                </c:pt>
                <c:pt idx="56">
                  <c:v>1989.67</c:v>
                </c:pt>
                <c:pt idx="57">
                  <c:v>1989.75</c:v>
                </c:pt>
                <c:pt idx="58">
                  <c:v>1989.83</c:v>
                </c:pt>
                <c:pt idx="59">
                  <c:v>1989.92</c:v>
                </c:pt>
                <c:pt idx="60">
                  <c:v>1990</c:v>
                </c:pt>
                <c:pt idx="61">
                  <c:v>1990.08</c:v>
                </c:pt>
                <c:pt idx="62">
                  <c:v>1990.17</c:v>
                </c:pt>
                <c:pt idx="63">
                  <c:v>1990.25</c:v>
                </c:pt>
                <c:pt idx="64">
                  <c:v>1990.33</c:v>
                </c:pt>
                <c:pt idx="65">
                  <c:v>1990.42</c:v>
                </c:pt>
                <c:pt idx="66">
                  <c:v>1990.5</c:v>
                </c:pt>
                <c:pt idx="67">
                  <c:v>1990.58</c:v>
                </c:pt>
                <c:pt idx="68">
                  <c:v>1990.67</c:v>
                </c:pt>
                <c:pt idx="69">
                  <c:v>1990.75</c:v>
                </c:pt>
                <c:pt idx="70">
                  <c:v>1990.83</c:v>
                </c:pt>
                <c:pt idx="71">
                  <c:v>1990.92</c:v>
                </c:pt>
                <c:pt idx="72">
                  <c:v>1991</c:v>
                </c:pt>
                <c:pt idx="73">
                  <c:v>1991.08</c:v>
                </c:pt>
                <c:pt idx="74">
                  <c:v>1991.17</c:v>
                </c:pt>
                <c:pt idx="75">
                  <c:v>1991.25</c:v>
                </c:pt>
                <c:pt idx="76">
                  <c:v>1991.33</c:v>
                </c:pt>
                <c:pt idx="77">
                  <c:v>1991.42</c:v>
                </c:pt>
                <c:pt idx="78">
                  <c:v>1991.5</c:v>
                </c:pt>
                <c:pt idx="79">
                  <c:v>1991.58</c:v>
                </c:pt>
                <c:pt idx="80">
                  <c:v>1991.67</c:v>
                </c:pt>
                <c:pt idx="81">
                  <c:v>1991.75</c:v>
                </c:pt>
                <c:pt idx="82">
                  <c:v>1991.83</c:v>
                </c:pt>
                <c:pt idx="83">
                  <c:v>1991.92</c:v>
                </c:pt>
                <c:pt idx="84">
                  <c:v>1992</c:v>
                </c:pt>
                <c:pt idx="85">
                  <c:v>1992.08</c:v>
                </c:pt>
                <c:pt idx="86">
                  <c:v>1992.17</c:v>
                </c:pt>
                <c:pt idx="87">
                  <c:v>1992.25</c:v>
                </c:pt>
                <c:pt idx="88">
                  <c:v>1992.33</c:v>
                </c:pt>
                <c:pt idx="89">
                  <c:v>1992.42</c:v>
                </c:pt>
                <c:pt idx="90">
                  <c:v>1992.5</c:v>
                </c:pt>
                <c:pt idx="91">
                  <c:v>1992.58</c:v>
                </c:pt>
                <c:pt idx="92">
                  <c:v>1992.67</c:v>
                </c:pt>
                <c:pt idx="93">
                  <c:v>1992.75</c:v>
                </c:pt>
                <c:pt idx="94">
                  <c:v>1992.83</c:v>
                </c:pt>
                <c:pt idx="95">
                  <c:v>1992.92</c:v>
                </c:pt>
                <c:pt idx="96">
                  <c:v>1993</c:v>
                </c:pt>
                <c:pt idx="97">
                  <c:v>1993.08</c:v>
                </c:pt>
                <c:pt idx="98">
                  <c:v>1993.17</c:v>
                </c:pt>
                <c:pt idx="99">
                  <c:v>1993.25</c:v>
                </c:pt>
                <c:pt idx="100">
                  <c:v>1993.33</c:v>
                </c:pt>
                <c:pt idx="101">
                  <c:v>1993.42</c:v>
                </c:pt>
                <c:pt idx="102">
                  <c:v>1993.5</c:v>
                </c:pt>
                <c:pt idx="103">
                  <c:v>1993.58</c:v>
                </c:pt>
                <c:pt idx="104">
                  <c:v>1993.67</c:v>
                </c:pt>
                <c:pt idx="105">
                  <c:v>1993.75</c:v>
                </c:pt>
                <c:pt idx="106">
                  <c:v>1993.83</c:v>
                </c:pt>
                <c:pt idx="107">
                  <c:v>1993.92</c:v>
                </c:pt>
                <c:pt idx="108">
                  <c:v>1994</c:v>
                </c:pt>
                <c:pt idx="109">
                  <c:v>1994.08</c:v>
                </c:pt>
                <c:pt idx="110">
                  <c:v>1994.17</c:v>
                </c:pt>
                <c:pt idx="111">
                  <c:v>1994.25</c:v>
                </c:pt>
                <c:pt idx="112">
                  <c:v>1994.33</c:v>
                </c:pt>
                <c:pt idx="113">
                  <c:v>1994.42</c:v>
                </c:pt>
                <c:pt idx="114">
                  <c:v>1994.5</c:v>
                </c:pt>
                <c:pt idx="115">
                  <c:v>1994.58</c:v>
                </c:pt>
                <c:pt idx="116">
                  <c:v>1994.67</c:v>
                </c:pt>
                <c:pt idx="117">
                  <c:v>1994.75</c:v>
                </c:pt>
                <c:pt idx="118">
                  <c:v>1994.83</c:v>
                </c:pt>
                <c:pt idx="119">
                  <c:v>1994.92</c:v>
                </c:pt>
                <c:pt idx="120">
                  <c:v>1995</c:v>
                </c:pt>
                <c:pt idx="121">
                  <c:v>1995.08</c:v>
                </c:pt>
                <c:pt idx="122">
                  <c:v>1995.17</c:v>
                </c:pt>
                <c:pt idx="123">
                  <c:v>1995.25</c:v>
                </c:pt>
                <c:pt idx="124">
                  <c:v>1995.33</c:v>
                </c:pt>
                <c:pt idx="125">
                  <c:v>1995.42</c:v>
                </c:pt>
                <c:pt idx="126">
                  <c:v>1995.5</c:v>
                </c:pt>
                <c:pt idx="127">
                  <c:v>1995.58</c:v>
                </c:pt>
                <c:pt idx="128">
                  <c:v>1995.67</c:v>
                </c:pt>
                <c:pt idx="129">
                  <c:v>1995.75</c:v>
                </c:pt>
                <c:pt idx="130">
                  <c:v>1995.83</c:v>
                </c:pt>
                <c:pt idx="131">
                  <c:v>1995.92</c:v>
                </c:pt>
                <c:pt idx="132">
                  <c:v>1996</c:v>
                </c:pt>
                <c:pt idx="133">
                  <c:v>1996.08</c:v>
                </c:pt>
                <c:pt idx="134">
                  <c:v>1996.17</c:v>
                </c:pt>
                <c:pt idx="135">
                  <c:v>1996.25</c:v>
                </c:pt>
                <c:pt idx="136">
                  <c:v>1996.33</c:v>
                </c:pt>
                <c:pt idx="137">
                  <c:v>1996.42</c:v>
                </c:pt>
                <c:pt idx="138">
                  <c:v>1996.5</c:v>
                </c:pt>
                <c:pt idx="139">
                  <c:v>1996.58</c:v>
                </c:pt>
                <c:pt idx="140">
                  <c:v>1996.67</c:v>
                </c:pt>
                <c:pt idx="141">
                  <c:v>1996.75</c:v>
                </c:pt>
                <c:pt idx="142">
                  <c:v>1996.83</c:v>
                </c:pt>
                <c:pt idx="143">
                  <c:v>1996.92</c:v>
                </c:pt>
                <c:pt idx="144">
                  <c:v>1997</c:v>
                </c:pt>
                <c:pt idx="145">
                  <c:v>1997.08</c:v>
                </c:pt>
                <c:pt idx="146">
                  <c:v>1997.17</c:v>
                </c:pt>
                <c:pt idx="147">
                  <c:v>1997.25</c:v>
                </c:pt>
                <c:pt idx="148">
                  <c:v>1997.33</c:v>
                </c:pt>
                <c:pt idx="149">
                  <c:v>1997.42</c:v>
                </c:pt>
                <c:pt idx="150">
                  <c:v>1997.5</c:v>
                </c:pt>
                <c:pt idx="151">
                  <c:v>1997.58</c:v>
                </c:pt>
                <c:pt idx="152">
                  <c:v>1997.67</c:v>
                </c:pt>
                <c:pt idx="153">
                  <c:v>1997.75</c:v>
                </c:pt>
                <c:pt idx="154">
                  <c:v>1997.83</c:v>
                </c:pt>
                <c:pt idx="155">
                  <c:v>1997.92</c:v>
                </c:pt>
                <c:pt idx="156">
                  <c:v>1998</c:v>
                </c:pt>
                <c:pt idx="157">
                  <c:v>1998.08</c:v>
                </c:pt>
                <c:pt idx="158">
                  <c:v>1998.17</c:v>
                </c:pt>
                <c:pt idx="159">
                  <c:v>1998.25</c:v>
                </c:pt>
                <c:pt idx="160">
                  <c:v>1998.33</c:v>
                </c:pt>
                <c:pt idx="161">
                  <c:v>1998.42</c:v>
                </c:pt>
                <c:pt idx="162">
                  <c:v>1998.5</c:v>
                </c:pt>
                <c:pt idx="163">
                  <c:v>1998.58</c:v>
                </c:pt>
                <c:pt idx="164">
                  <c:v>1998.67</c:v>
                </c:pt>
                <c:pt idx="165">
                  <c:v>1998.75</c:v>
                </c:pt>
                <c:pt idx="166">
                  <c:v>1998.83</c:v>
                </c:pt>
                <c:pt idx="167">
                  <c:v>1998.92</c:v>
                </c:pt>
                <c:pt idx="168">
                  <c:v>1999</c:v>
                </c:pt>
                <c:pt idx="169">
                  <c:v>1999.08</c:v>
                </c:pt>
                <c:pt idx="170">
                  <c:v>1999.17</c:v>
                </c:pt>
                <c:pt idx="171">
                  <c:v>1999.25</c:v>
                </c:pt>
                <c:pt idx="172">
                  <c:v>1999.33</c:v>
                </c:pt>
                <c:pt idx="173">
                  <c:v>1999.42</c:v>
                </c:pt>
                <c:pt idx="174">
                  <c:v>1999.5</c:v>
                </c:pt>
                <c:pt idx="175">
                  <c:v>1999.58</c:v>
                </c:pt>
                <c:pt idx="176">
                  <c:v>1999.67</c:v>
                </c:pt>
                <c:pt idx="177">
                  <c:v>1999.75</c:v>
                </c:pt>
                <c:pt idx="178">
                  <c:v>1999.83</c:v>
                </c:pt>
                <c:pt idx="179">
                  <c:v>1999.92</c:v>
                </c:pt>
                <c:pt idx="180">
                  <c:v>2000</c:v>
                </c:pt>
                <c:pt idx="181">
                  <c:v>2000.08</c:v>
                </c:pt>
                <c:pt idx="182">
                  <c:v>2000.17</c:v>
                </c:pt>
                <c:pt idx="183">
                  <c:v>2000.25</c:v>
                </c:pt>
                <c:pt idx="184">
                  <c:v>2000.33</c:v>
                </c:pt>
                <c:pt idx="185">
                  <c:v>2000.42</c:v>
                </c:pt>
                <c:pt idx="186">
                  <c:v>2000.5</c:v>
                </c:pt>
                <c:pt idx="187">
                  <c:v>2000.58</c:v>
                </c:pt>
                <c:pt idx="188">
                  <c:v>2000.67</c:v>
                </c:pt>
                <c:pt idx="189">
                  <c:v>2000.75</c:v>
                </c:pt>
                <c:pt idx="190">
                  <c:v>2000.83</c:v>
                </c:pt>
                <c:pt idx="191">
                  <c:v>2000.92</c:v>
                </c:pt>
                <c:pt idx="192">
                  <c:v>2001</c:v>
                </c:pt>
              </c:numCache>
            </c:numRef>
          </c:xVal>
          <c:yVal>
            <c:numRef>
              <c:f>[1]RSS!$BG$90:$BG$282</c:f>
              <c:numCache>
                <c:formatCode>0.00</c:formatCode>
                <c:ptCount val="193"/>
                <c:pt idx="0">
                  <c:v>6.1796528662327219</c:v>
                </c:pt>
                <c:pt idx="1">
                  <c:v>6.4232968179447028</c:v>
                </c:pt>
                <c:pt idx="2">
                  <c:v>6.6339514866979634</c:v>
                </c:pt>
                <c:pt idx="3">
                  <c:v>6.8451115023474163</c:v>
                </c:pt>
                <c:pt idx="4">
                  <c:v>7.0567768648930613</c:v>
                </c:pt>
                <c:pt idx="5">
                  <c:v>7.2689475743348968</c:v>
                </c:pt>
                <c:pt idx="6">
                  <c:v>7.4816236306729262</c:v>
                </c:pt>
                <c:pt idx="7">
                  <c:v>7.6948343766301495</c:v>
                </c:pt>
                <c:pt idx="8">
                  <c:v>7.90857981220657</c:v>
                </c:pt>
                <c:pt idx="9">
                  <c:v>8.1228599374021879</c:v>
                </c:pt>
                <c:pt idx="10">
                  <c:v>8.3376747522170032</c:v>
                </c:pt>
                <c:pt idx="11">
                  <c:v>8.5530242566510157</c:v>
                </c:pt>
                <c:pt idx="12">
                  <c:v>8.7689084507042221</c:v>
                </c:pt>
                <c:pt idx="13">
                  <c:v>8.9853273343766258</c:v>
                </c:pt>
                <c:pt idx="14">
                  <c:v>9.2022809076682268</c:v>
                </c:pt>
                <c:pt idx="15">
                  <c:v>9.4197691705790252</c:v>
                </c:pt>
                <c:pt idx="16">
                  <c:v>9.6377921231090209</c:v>
                </c:pt>
                <c:pt idx="17">
                  <c:v>9.8563497652582139</c:v>
                </c:pt>
                <c:pt idx="18">
                  <c:v>10.075442097026601</c:v>
                </c:pt>
                <c:pt idx="19">
                  <c:v>10.294961528429836</c:v>
                </c:pt>
                <c:pt idx="20">
                  <c:v>10.514908059467915</c:v>
                </c:pt>
                <c:pt idx="21">
                  <c:v>10.735281690140843</c:v>
                </c:pt>
                <c:pt idx="22">
                  <c:v>10.956082420448615</c:v>
                </c:pt>
                <c:pt idx="23">
                  <c:v>11.177310250391235</c:v>
                </c:pt>
                <c:pt idx="24">
                  <c:v>11.3989651799687</c:v>
                </c:pt>
                <c:pt idx="25">
                  <c:v>11.621047209181009</c:v>
                </c:pt>
                <c:pt idx="26">
                  <c:v>11.843556338028167</c:v>
                </c:pt>
                <c:pt idx="27">
                  <c:v>12.066492566510169</c:v>
                </c:pt>
                <c:pt idx="28">
                  <c:v>12.289855894627019</c:v>
                </c:pt>
                <c:pt idx="29">
                  <c:v>12.513646322378714</c:v>
                </c:pt>
                <c:pt idx="30">
                  <c:v>12.737863849765256</c:v>
                </c:pt>
                <c:pt idx="31">
                  <c:v>12.962821465832027</c:v>
                </c:pt>
                <c:pt idx="32">
                  <c:v>13.188519170579026</c:v>
                </c:pt>
                <c:pt idx="33">
                  <c:v>13.414956964006256</c:v>
                </c:pt>
                <c:pt idx="34">
                  <c:v>13.642134846113715</c:v>
                </c:pt>
                <c:pt idx="35">
                  <c:v>13.870052816901405</c:v>
                </c:pt>
                <c:pt idx="36">
                  <c:v>14.098710876369323</c:v>
                </c:pt>
                <c:pt idx="37">
                  <c:v>14.328109024517472</c:v>
                </c:pt>
                <c:pt idx="38">
                  <c:v>14.55824726134585</c:v>
                </c:pt>
                <c:pt idx="39">
                  <c:v>14.789125586854455</c:v>
                </c:pt>
                <c:pt idx="40">
                  <c:v>15.020744001043292</c:v>
                </c:pt>
                <c:pt idx="41">
                  <c:v>15.253102503912357</c:v>
                </c:pt>
                <c:pt idx="42">
                  <c:v>15.486201095461654</c:v>
                </c:pt>
                <c:pt idx="43">
                  <c:v>15.719671361502341</c:v>
                </c:pt>
                <c:pt idx="44">
                  <c:v>15.953513302034422</c:v>
                </c:pt>
                <c:pt idx="45">
                  <c:v>16.187726917057894</c:v>
                </c:pt>
                <c:pt idx="46">
                  <c:v>16.422312206572762</c:v>
                </c:pt>
                <c:pt idx="47">
                  <c:v>16.657269170579021</c:v>
                </c:pt>
                <c:pt idx="48">
                  <c:v>16.892597809076676</c:v>
                </c:pt>
                <c:pt idx="49">
                  <c:v>17.128298122065722</c:v>
                </c:pt>
                <c:pt idx="50">
                  <c:v>17.364370109546158</c:v>
                </c:pt>
                <c:pt idx="51">
                  <c:v>17.600813771517991</c:v>
                </c:pt>
                <c:pt idx="52">
                  <c:v>17.837629107981215</c:v>
                </c:pt>
                <c:pt idx="53">
                  <c:v>18.074816118935829</c:v>
                </c:pt>
                <c:pt idx="54">
                  <c:v>18.31237480438184</c:v>
                </c:pt>
                <c:pt idx="55">
                  <c:v>18.550164971309336</c:v>
                </c:pt>
                <c:pt idx="56">
                  <c:v>18.788186619718303</c:v>
                </c:pt>
                <c:pt idx="57">
                  <c:v>19.026439749608755</c:v>
                </c:pt>
                <c:pt idx="58">
                  <c:v>19.264924360980693</c:v>
                </c:pt>
                <c:pt idx="59">
                  <c:v>19.503640453834109</c:v>
                </c:pt>
                <c:pt idx="60">
                  <c:v>19.742588028169003</c:v>
                </c:pt>
                <c:pt idx="61">
                  <c:v>19.981767083985382</c:v>
                </c:pt>
                <c:pt idx="62">
                  <c:v>20.221177621283246</c:v>
                </c:pt>
                <c:pt idx="63">
                  <c:v>20.460819640062589</c:v>
                </c:pt>
                <c:pt idx="64">
                  <c:v>20.700693140323409</c:v>
                </c:pt>
                <c:pt idx="65">
                  <c:v>20.940798122065715</c:v>
                </c:pt>
                <c:pt idx="66">
                  <c:v>21.181134585289506</c:v>
                </c:pt>
                <c:pt idx="67">
                  <c:v>21.4218264214919</c:v>
                </c:pt>
                <c:pt idx="68">
                  <c:v>21.662873630672912</c:v>
                </c:pt>
                <c:pt idx="69">
                  <c:v>21.904276212832542</c:v>
                </c:pt>
                <c:pt idx="70">
                  <c:v>22.146034167970775</c:v>
                </c:pt>
                <c:pt idx="71">
                  <c:v>22.388147496087626</c:v>
                </c:pt>
                <c:pt idx="72">
                  <c:v>22.630616197183087</c:v>
                </c:pt>
                <c:pt idx="73">
                  <c:v>22.873440271257167</c:v>
                </c:pt>
                <c:pt idx="74">
                  <c:v>23.116619718309849</c:v>
                </c:pt>
                <c:pt idx="75">
                  <c:v>23.360154538341149</c:v>
                </c:pt>
                <c:pt idx="76">
                  <c:v>23.60404473135106</c:v>
                </c:pt>
                <c:pt idx="77">
                  <c:v>23.848290297339581</c:v>
                </c:pt>
                <c:pt idx="78">
                  <c:v>24.09289123630672</c:v>
                </c:pt>
                <c:pt idx="79">
                  <c:v>24.337065075639011</c:v>
                </c:pt>
                <c:pt idx="80">
                  <c:v>24.580811815336453</c:v>
                </c:pt>
                <c:pt idx="81">
                  <c:v>24.824131455399048</c:v>
                </c:pt>
                <c:pt idx="82">
                  <c:v>25.067023995826801</c:v>
                </c:pt>
                <c:pt idx="83">
                  <c:v>25.309489436619707</c:v>
                </c:pt>
                <c:pt idx="84">
                  <c:v>25.551527777777764</c:v>
                </c:pt>
                <c:pt idx="85">
                  <c:v>25.79313901930098</c:v>
                </c:pt>
                <c:pt idx="86">
                  <c:v>26.034323161189349</c:v>
                </c:pt>
                <c:pt idx="87">
                  <c:v>26.275080203442869</c:v>
                </c:pt>
                <c:pt idx="88">
                  <c:v>26.515410146061541</c:v>
                </c:pt>
                <c:pt idx="89">
                  <c:v>26.755312989045372</c:v>
                </c:pt>
                <c:pt idx="90">
                  <c:v>26.994788732394355</c:v>
                </c:pt>
                <c:pt idx="91">
                  <c:v>27.234290558163785</c:v>
                </c:pt>
                <c:pt idx="92">
                  <c:v>27.473818466353663</c:v>
                </c:pt>
                <c:pt idx="93">
                  <c:v>27.713372456963988</c:v>
                </c:pt>
                <c:pt idx="94">
                  <c:v>27.952952529994768</c:v>
                </c:pt>
                <c:pt idx="95">
                  <c:v>28.192558685445995</c:v>
                </c:pt>
                <c:pt idx="96">
                  <c:v>28.43219092331767</c:v>
                </c:pt>
                <c:pt idx="97">
                  <c:v>28.671849243609792</c:v>
                </c:pt>
                <c:pt idx="98">
                  <c:v>28.911533646322361</c:v>
                </c:pt>
                <c:pt idx="99">
                  <c:v>29.151244131455378</c:v>
                </c:pt>
                <c:pt idx="100">
                  <c:v>29.39098069900885</c:v>
                </c:pt>
                <c:pt idx="101">
                  <c:v>29.630743348982769</c:v>
                </c:pt>
                <c:pt idx="102">
                  <c:v>29.870532081377135</c:v>
                </c:pt>
                <c:pt idx="103">
                  <c:v>30.110754434011461</c:v>
                </c:pt>
                <c:pt idx="104">
                  <c:v>30.351410406885741</c:v>
                </c:pt>
                <c:pt idx="105">
                  <c:v>30.59249999999998</c:v>
                </c:pt>
                <c:pt idx="106">
                  <c:v>30.834023213354179</c:v>
                </c:pt>
                <c:pt idx="107">
                  <c:v>31.075980046948338</c:v>
                </c:pt>
                <c:pt idx="108">
                  <c:v>31.318370500782457</c:v>
                </c:pt>
                <c:pt idx="109">
                  <c:v>31.561194574856529</c:v>
                </c:pt>
                <c:pt idx="110">
                  <c:v>31.804452269170561</c:v>
                </c:pt>
                <c:pt idx="111">
                  <c:v>32.048143583724553</c:v>
                </c:pt>
                <c:pt idx="112">
                  <c:v>32.292268518518505</c:v>
                </c:pt>
                <c:pt idx="113">
                  <c:v>32.536827073552409</c:v>
                </c:pt>
                <c:pt idx="114">
                  <c:v>32.781819248826274</c:v>
                </c:pt>
                <c:pt idx="115">
                  <c:v>33.02726786645799</c:v>
                </c:pt>
                <c:pt idx="116">
                  <c:v>33.273172926447558</c:v>
                </c:pt>
                <c:pt idx="117">
                  <c:v>33.519534428794977</c:v>
                </c:pt>
                <c:pt idx="118">
                  <c:v>33.766352373500247</c:v>
                </c:pt>
                <c:pt idx="119">
                  <c:v>34.013626760563369</c:v>
                </c:pt>
                <c:pt idx="120">
                  <c:v>34.261357589984343</c:v>
                </c:pt>
                <c:pt idx="121">
                  <c:v>34.50954486176316</c:v>
                </c:pt>
                <c:pt idx="122">
                  <c:v>34.75818857589983</c:v>
                </c:pt>
                <c:pt idx="123">
                  <c:v>35.00728873239435</c:v>
                </c:pt>
                <c:pt idx="124">
                  <c:v>35.256845331246723</c:v>
                </c:pt>
                <c:pt idx="125">
                  <c:v>35.506858372456946</c:v>
                </c:pt>
                <c:pt idx="126">
                  <c:v>35.757327856025022</c:v>
                </c:pt>
                <c:pt idx="127">
                  <c:v>36.008312467396955</c:v>
                </c:pt>
                <c:pt idx="128">
                  <c:v>36.259812206572754</c:v>
                </c:pt>
                <c:pt idx="129">
                  <c:v>36.511827073552411</c:v>
                </c:pt>
                <c:pt idx="130">
                  <c:v>36.764357068335926</c:v>
                </c:pt>
                <c:pt idx="131">
                  <c:v>37.017402190923299</c:v>
                </c:pt>
                <c:pt idx="132">
                  <c:v>37.270962441314538</c:v>
                </c:pt>
                <c:pt idx="133">
                  <c:v>37.525037819509635</c:v>
                </c:pt>
                <c:pt idx="134">
                  <c:v>37.77962832550859</c:v>
                </c:pt>
                <c:pt idx="135">
                  <c:v>38.03473395931141</c:v>
                </c:pt>
                <c:pt idx="136">
                  <c:v>38.290354720918089</c:v>
                </c:pt>
                <c:pt idx="137">
                  <c:v>38.546490610328625</c:v>
                </c:pt>
                <c:pt idx="138">
                  <c:v>38.80314162754302</c:v>
                </c:pt>
                <c:pt idx="139">
                  <c:v>39.060236045905043</c:v>
                </c:pt>
                <c:pt idx="140">
                  <c:v>39.317773865414694</c:v>
                </c:pt>
                <c:pt idx="141">
                  <c:v>39.575755086071972</c:v>
                </c:pt>
                <c:pt idx="142">
                  <c:v>39.834179707876878</c:v>
                </c:pt>
                <c:pt idx="143">
                  <c:v>40.093047730829404</c:v>
                </c:pt>
                <c:pt idx="144">
                  <c:v>40.352359154929559</c:v>
                </c:pt>
                <c:pt idx="145">
                  <c:v>40.612113980177341</c:v>
                </c:pt>
                <c:pt idx="146">
                  <c:v>40.872312206572751</c:v>
                </c:pt>
                <c:pt idx="147">
                  <c:v>41.132953834115789</c:v>
                </c:pt>
                <c:pt idx="148">
                  <c:v>41.394038862806454</c:v>
                </c:pt>
                <c:pt idx="149">
                  <c:v>41.65556729264474</c:v>
                </c:pt>
                <c:pt idx="150">
                  <c:v>41.917539123630654</c:v>
                </c:pt>
                <c:pt idx="151">
                  <c:v>42.179380542514323</c:v>
                </c:pt>
                <c:pt idx="152">
                  <c:v>42.441091549295756</c:v>
                </c:pt>
                <c:pt idx="153">
                  <c:v>42.702672143974944</c:v>
                </c:pt>
                <c:pt idx="154">
                  <c:v>42.964122326551887</c:v>
                </c:pt>
                <c:pt idx="155">
                  <c:v>43.225442097026587</c:v>
                </c:pt>
                <c:pt idx="156">
                  <c:v>43.486631455399042</c:v>
                </c:pt>
                <c:pt idx="157">
                  <c:v>43.747690401669253</c:v>
                </c:pt>
                <c:pt idx="158">
                  <c:v>44.008618935837227</c:v>
                </c:pt>
                <c:pt idx="159">
                  <c:v>44.269417057902956</c:v>
                </c:pt>
                <c:pt idx="160">
                  <c:v>44.530084767866441</c:v>
                </c:pt>
                <c:pt idx="161">
                  <c:v>44.790622065727682</c:v>
                </c:pt>
                <c:pt idx="162">
                  <c:v>45.051028951486678</c:v>
                </c:pt>
                <c:pt idx="163">
                  <c:v>45.310998956703159</c:v>
                </c:pt>
                <c:pt idx="164">
                  <c:v>45.570532081377131</c:v>
                </c:pt>
                <c:pt idx="165">
                  <c:v>45.829628325508587</c:v>
                </c:pt>
                <c:pt idx="166">
                  <c:v>46.088287689097527</c:v>
                </c:pt>
                <c:pt idx="167">
                  <c:v>46.346510172143951</c:v>
                </c:pt>
                <c:pt idx="168">
                  <c:v>46.604295774647866</c:v>
                </c:pt>
                <c:pt idx="169">
                  <c:v>46.861644496609266</c:v>
                </c:pt>
                <c:pt idx="170">
                  <c:v>47.118556338028149</c:v>
                </c:pt>
                <c:pt idx="171">
                  <c:v>47.375031298904517</c:v>
                </c:pt>
                <c:pt idx="172">
                  <c:v>47.631069379238369</c:v>
                </c:pt>
                <c:pt idx="173">
                  <c:v>47.886670579029712</c:v>
                </c:pt>
                <c:pt idx="174">
                  <c:v>48.141834898278539</c:v>
                </c:pt>
                <c:pt idx="175">
                  <c:v>48.397488262910777</c:v>
                </c:pt>
                <c:pt idx="176">
                  <c:v>48.653630672926425</c:v>
                </c:pt>
                <c:pt idx="177">
                  <c:v>48.910262128325485</c:v>
                </c:pt>
                <c:pt idx="178">
                  <c:v>49.167382629107955</c:v>
                </c:pt>
                <c:pt idx="179">
                  <c:v>49.424992175273836</c:v>
                </c:pt>
                <c:pt idx="180">
                  <c:v>49.683090766823135</c:v>
                </c:pt>
                <c:pt idx="181">
                  <c:v>49.941678403755844</c:v>
                </c:pt>
                <c:pt idx="182">
                  <c:v>50.200755086071965</c:v>
                </c:pt>
                <c:pt idx="183">
                  <c:v>50.460320813771496</c:v>
                </c:pt>
                <c:pt idx="184">
                  <c:v>50.720375586854438</c:v>
                </c:pt>
                <c:pt idx="185">
                  <c:v>50.98091940532079</c:v>
                </c:pt>
                <c:pt idx="186">
                  <c:v>51.241952269170554</c:v>
                </c:pt>
                <c:pt idx="187">
                  <c:v>51.503539384454854</c:v>
                </c:pt>
                <c:pt idx="188">
                  <c:v>51.765680751173683</c:v>
                </c:pt>
                <c:pt idx="189">
                  <c:v>52.028376369327049</c:v>
                </c:pt>
                <c:pt idx="190">
                  <c:v>52.291626238914944</c:v>
                </c:pt>
                <c:pt idx="191">
                  <c:v>52.555430359937375</c:v>
                </c:pt>
                <c:pt idx="192">
                  <c:v>52.819788732394336</c:v>
                </c:pt>
              </c:numCache>
            </c:numRef>
          </c:yVal>
        </c:ser>
        <c:ser>
          <c:idx val="3"/>
          <c:order val="4"/>
          <c:tx>
            <c:strRef>
              <c:f>[1]RSS!$BE$89</c:f>
              <c:strCache>
                <c:ptCount val="1"/>
                <c:pt idx="0">
                  <c:v>bio_uptake</c:v>
                </c:pt>
              </c:strCache>
            </c:strRef>
          </c:tx>
          <c:marker>
            <c:symbol val="none"/>
          </c:marker>
          <c:xVal>
            <c:numRef>
              <c:f>[1]RSS!$B$90:$B$282</c:f>
              <c:numCache>
                <c:formatCode>0.00</c:formatCode>
                <c:ptCount val="193"/>
                <c:pt idx="0">
                  <c:v>1985</c:v>
                </c:pt>
                <c:pt idx="1">
                  <c:v>1985.08</c:v>
                </c:pt>
                <c:pt idx="2">
                  <c:v>1985.17</c:v>
                </c:pt>
                <c:pt idx="3">
                  <c:v>1985.25</c:v>
                </c:pt>
                <c:pt idx="4">
                  <c:v>1985.33</c:v>
                </c:pt>
                <c:pt idx="5">
                  <c:v>1985.42</c:v>
                </c:pt>
                <c:pt idx="6">
                  <c:v>1985.5</c:v>
                </c:pt>
                <c:pt idx="7">
                  <c:v>1985.58</c:v>
                </c:pt>
                <c:pt idx="8">
                  <c:v>1985.67</c:v>
                </c:pt>
                <c:pt idx="9">
                  <c:v>1985.75</c:v>
                </c:pt>
                <c:pt idx="10">
                  <c:v>1985.83</c:v>
                </c:pt>
                <c:pt idx="11">
                  <c:v>1985.92</c:v>
                </c:pt>
                <c:pt idx="12">
                  <c:v>1986</c:v>
                </c:pt>
                <c:pt idx="13">
                  <c:v>1986.08</c:v>
                </c:pt>
                <c:pt idx="14">
                  <c:v>1986.17</c:v>
                </c:pt>
                <c:pt idx="15">
                  <c:v>1986.25</c:v>
                </c:pt>
                <c:pt idx="16">
                  <c:v>1986.33</c:v>
                </c:pt>
                <c:pt idx="17">
                  <c:v>1986.42</c:v>
                </c:pt>
                <c:pt idx="18">
                  <c:v>1986.5</c:v>
                </c:pt>
                <c:pt idx="19">
                  <c:v>1986.58</c:v>
                </c:pt>
                <c:pt idx="20">
                  <c:v>1986.67</c:v>
                </c:pt>
                <c:pt idx="21">
                  <c:v>1986.75</c:v>
                </c:pt>
                <c:pt idx="22">
                  <c:v>1986.83</c:v>
                </c:pt>
                <c:pt idx="23">
                  <c:v>1986.92</c:v>
                </c:pt>
                <c:pt idx="24">
                  <c:v>1987</c:v>
                </c:pt>
                <c:pt idx="25">
                  <c:v>1987.08</c:v>
                </c:pt>
                <c:pt idx="26">
                  <c:v>1987.17</c:v>
                </c:pt>
                <c:pt idx="27">
                  <c:v>1987.25</c:v>
                </c:pt>
                <c:pt idx="28">
                  <c:v>1987.33</c:v>
                </c:pt>
                <c:pt idx="29">
                  <c:v>1987.42</c:v>
                </c:pt>
                <c:pt idx="30">
                  <c:v>1987.5</c:v>
                </c:pt>
                <c:pt idx="31">
                  <c:v>1987.58</c:v>
                </c:pt>
                <c:pt idx="32">
                  <c:v>1987.67</c:v>
                </c:pt>
                <c:pt idx="33">
                  <c:v>1987.75</c:v>
                </c:pt>
                <c:pt idx="34">
                  <c:v>1987.83</c:v>
                </c:pt>
                <c:pt idx="35">
                  <c:v>1987.92</c:v>
                </c:pt>
                <c:pt idx="36">
                  <c:v>1988</c:v>
                </c:pt>
                <c:pt idx="37">
                  <c:v>1988.08</c:v>
                </c:pt>
                <c:pt idx="38">
                  <c:v>1988.17</c:v>
                </c:pt>
                <c:pt idx="39">
                  <c:v>1988.25</c:v>
                </c:pt>
                <c:pt idx="40">
                  <c:v>1988.33</c:v>
                </c:pt>
                <c:pt idx="41">
                  <c:v>1988.42</c:v>
                </c:pt>
                <c:pt idx="42">
                  <c:v>1988.5</c:v>
                </c:pt>
                <c:pt idx="43">
                  <c:v>1988.58</c:v>
                </c:pt>
                <c:pt idx="44">
                  <c:v>1988.67</c:v>
                </c:pt>
                <c:pt idx="45">
                  <c:v>1988.75</c:v>
                </c:pt>
                <c:pt idx="46">
                  <c:v>1988.83</c:v>
                </c:pt>
                <c:pt idx="47">
                  <c:v>1988.92</c:v>
                </c:pt>
                <c:pt idx="48">
                  <c:v>1989</c:v>
                </c:pt>
                <c:pt idx="49">
                  <c:v>1989.08</c:v>
                </c:pt>
                <c:pt idx="50">
                  <c:v>1989.17</c:v>
                </c:pt>
                <c:pt idx="51">
                  <c:v>1989.25</c:v>
                </c:pt>
                <c:pt idx="52">
                  <c:v>1989.33</c:v>
                </c:pt>
                <c:pt idx="53">
                  <c:v>1989.42</c:v>
                </c:pt>
                <c:pt idx="54">
                  <c:v>1989.5</c:v>
                </c:pt>
                <c:pt idx="55">
                  <c:v>1989.58</c:v>
                </c:pt>
                <c:pt idx="56">
                  <c:v>1989.67</c:v>
                </c:pt>
                <c:pt idx="57">
                  <c:v>1989.75</c:v>
                </c:pt>
                <c:pt idx="58">
                  <c:v>1989.83</c:v>
                </c:pt>
                <c:pt idx="59">
                  <c:v>1989.92</c:v>
                </c:pt>
                <c:pt idx="60">
                  <c:v>1990</c:v>
                </c:pt>
                <c:pt idx="61">
                  <c:v>1990.08</c:v>
                </c:pt>
                <c:pt idx="62">
                  <c:v>1990.17</c:v>
                </c:pt>
                <c:pt idx="63">
                  <c:v>1990.25</c:v>
                </c:pt>
                <c:pt idx="64">
                  <c:v>1990.33</c:v>
                </c:pt>
                <c:pt idx="65">
                  <c:v>1990.42</c:v>
                </c:pt>
                <c:pt idx="66">
                  <c:v>1990.5</c:v>
                </c:pt>
                <c:pt idx="67">
                  <c:v>1990.58</c:v>
                </c:pt>
                <c:pt idx="68">
                  <c:v>1990.67</c:v>
                </c:pt>
                <c:pt idx="69">
                  <c:v>1990.75</c:v>
                </c:pt>
                <c:pt idx="70">
                  <c:v>1990.83</c:v>
                </c:pt>
                <c:pt idx="71">
                  <c:v>1990.92</c:v>
                </c:pt>
                <c:pt idx="72">
                  <c:v>1991</c:v>
                </c:pt>
                <c:pt idx="73">
                  <c:v>1991.08</c:v>
                </c:pt>
                <c:pt idx="74">
                  <c:v>1991.17</c:v>
                </c:pt>
                <c:pt idx="75">
                  <c:v>1991.25</c:v>
                </c:pt>
                <c:pt idx="76">
                  <c:v>1991.33</c:v>
                </c:pt>
                <c:pt idx="77">
                  <c:v>1991.42</c:v>
                </c:pt>
                <c:pt idx="78">
                  <c:v>1991.5</c:v>
                </c:pt>
                <c:pt idx="79">
                  <c:v>1991.58</c:v>
                </c:pt>
                <c:pt idx="80">
                  <c:v>1991.67</c:v>
                </c:pt>
                <c:pt idx="81">
                  <c:v>1991.75</c:v>
                </c:pt>
                <c:pt idx="82">
                  <c:v>1991.83</c:v>
                </c:pt>
                <c:pt idx="83">
                  <c:v>1991.92</c:v>
                </c:pt>
                <c:pt idx="84">
                  <c:v>1992</c:v>
                </c:pt>
                <c:pt idx="85">
                  <c:v>1992.08</c:v>
                </c:pt>
                <c:pt idx="86">
                  <c:v>1992.17</c:v>
                </c:pt>
                <c:pt idx="87">
                  <c:v>1992.25</c:v>
                </c:pt>
                <c:pt idx="88">
                  <c:v>1992.33</c:v>
                </c:pt>
                <c:pt idx="89">
                  <c:v>1992.42</c:v>
                </c:pt>
                <c:pt idx="90">
                  <c:v>1992.5</c:v>
                </c:pt>
                <c:pt idx="91">
                  <c:v>1992.58</c:v>
                </c:pt>
                <c:pt idx="92">
                  <c:v>1992.67</c:v>
                </c:pt>
                <c:pt idx="93">
                  <c:v>1992.75</c:v>
                </c:pt>
                <c:pt idx="94">
                  <c:v>1992.83</c:v>
                </c:pt>
                <c:pt idx="95">
                  <c:v>1992.92</c:v>
                </c:pt>
                <c:pt idx="96">
                  <c:v>1993</c:v>
                </c:pt>
                <c:pt idx="97">
                  <c:v>1993.08</c:v>
                </c:pt>
                <c:pt idx="98">
                  <c:v>1993.17</c:v>
                </c:pt>
                <c:pt idx="99">
                  <c:v>1993.25</c:v>
                </c:pt>
                <c:pt idx="100">
                  <c:v>1993.33</c:v>
                </c:pt>
                <c:pt idx="101">
                  <c:v>1993.42</c:v>
                </c:pt>
                <c:pt idx="102">
                  <c:v>1993.5</c:v>
                </c:pt>
                <c:pt idx="103">
                  <c:v>1993.58</c:v>
                </c:pt>
                <c:pt idx="104">
                  <c:v>1993.67</c:v>
                </c:pt>
                <c:pt idx="105">
                  <c:v>1993.75</c:v>
                </c:pt>
                <c:pt idx="106">
                  <c:v>1993.83</c:v>
                </c:pt>
                <c:pt idx="107">
                  <c:v>1993.92</c:v>
                </c:pt>
                <c:pt idx="108">
                  <c:v>1994</c:v>
                </c:pt>
                <c:pt idx="109">
                  <c:v>1994.08</c:v>
                </c:pt>
                <c:pt idx="110">
                  <c:v>1994.17</c:v>
                </c:pt>
                <c:pt idx="111">
                  <c:v>1994.25</c:v>
                </c:pt>
                <c:pt idx="112">
                  <c:v>1994.33</c:v>
                </c:pt>
                <c:pt idx="113">
                  <c:v>1994.42</c:v>
                </c:pt>
                <c:pt idx="114">
                  <c:v>1994.5</c:v>
                </c:pt>
                <c:pt idx="115">
                  <c:v>1994.58</c:v>
                </c:pt>
                <c:pt idx="116">
                  <c:v>1994.67</c:v>
                </c:pt>
                <c:pt idx="117">
                  <c:v>1994.75</c:v>
                </c:pt>
                <c:pt idx="118">
                  <c:v>1994.83</c:v>
                </c:pt>
                <c:pt idx="119">
                  <c:v>1994.92</c:v>
                </c:pt>
                <c:pt idx="120">
                  <c:v>1995</c:v>
                </c:pt>
                <c:pt idx="121">
                  <c:v>1995.08</c:v>
                </c:pt>
                <c:pt idx="122">
                  <c:v>1995.17</c:v>
                </c:pt>
                <c:pt idx="123">
                  <c:v>1995.25</c:v>
                </c:pt>
                <c:pt idx="124">
                  <c:v>1995.33</c:v>
                </c:pt>
                <c:pt idx="125">
                  <c:v>1995.42</c:v>
                </c:pt>
                <c:pt idx="126">
                  <c:v>1995.5</c:v>
                </c:pt>
                <c:pt idx="127">
                  <c:v>1995.58</c:v>
                </c:pt>
                <c:pt idx="128">
                  <c:v>1995.67</c:v>
                </c:pt>
                <c:pt idx="129">
                  <c:v>1995.75</c:v>
                </c:pt>
                <c:pt idx="130">
                  <c:v>1995.83</c:v>
                </c:pt>
                <c:pt idx="131">
                  <c:v>1995.92</c:v>
                </c:pt>
                <c:pt idx="132">
                  <c:v>1996</c:v>
                </c:pt>
                <c:pt idx="133">
                  <c:v>1996.08</c:v>
                </c:pt>
                <c:pt idx="134">
                  <c:v>1996.17</c:v>
                </c:pt>
                <c:pt idx="135">
                  <c:v>1996.25</c:v>
                </c:pt>
                <c:pt idx="136">
                  <c:v>1996.33</c:v>
                </c:pt>
                <c:pt idx="137">
                  <c:v>1996.42</c:v>
                </c:pt>
                <c:pt idx="138">
                  <c:v>1996.5</c:v>
                </c:pt>
                <c:pt idx="139">
                  <c:v>1996.58</c:v>
                </c:pt>
                <c:pt idx="140">
                  <c:v>1996.67</c:v>
                </c:pt>
                <c:pt idx="141">
                  <c:v>1996.75</c:v>
                </c:pt>
                <c:pt idx="142">
                  <c:v>1996.83</c:v>
                </c:pt>
                <c:pt idx="143">
                  <c:v>1996.92</c:v>
                </c:pt>
                <c:pt idx="144">
                  <c:v>1997</c:v>
                </c:pt>
                <c:pt idx="145">
                  <c:v>1997.08</c:v>
                </c:pt>
                <c:pt idx="146">
                  <c:v>1997.17</c:v>
                </c:pt>
                <c:pt idx="147">
                  <c:v>1997.25</c:v>
                </c:pt>
                <c:pt idx="148">
                  <c:v>1997.33</c:v>
                </c:pt>
                <c:pt idx="149">
                  <c:v>1997.42</c:v>
                </c:pt>
                <c:pt idx="150">
                  <c:v>1997.5</c:v>
                </c:pt>
                <c:pt idx="151">
                  <c:v>1997.58</c:v>
                </c:pt>
                <c:pt idx="152">
                  <c:v>1997.67</c:v>
                </c:pt>
                <c:pt idx="153">
                  <c:v>1997.75</c:v>
                </c:pt>
                <c:pt idx="154">
                  <c:v>1997.83</c:v>
                </c:pt>
                <c:pt idx="155">
                  <c:v>1997.92</c:v>
                </c:pt>
                <c:pt idx="156">
                  <c:v>1998</c:v>
                </c:pt>
                <c:pt idx="157">
                  <c:v>1998.08</c:v>
                </c:pt>
                <c:pt idx="158">
                  <c:v>1998.17</c:v>
                </c:pt>
                <c:pt idx="159">
                  <c:v>1998.25</c:v>
                </c:pt>
                <c:pt idx="160">
                  <c:v>1998.33</c:v>
                </c:pt>
                <c:pt idx="161">
                  <c:v>1998.42</c:v>
                </c:pt>
                <c:pt idx="162">
                  <c:v>1998.5</c:v>
                </c:pt>
                <c:pt idx="163">
                  <c:v>1998.58</c:v>
                </c:pt>
                <c:pt idx="164">
                  <c:v>1998.67</c:v>
                </c:pt>
                <c:pt idx="165">
                  <c:v>1998.75</c:v>
                </c:pt>
                <c:pt idx="166">
                  <c:v>1998.83</c:v>
                </c:pt>
                <c:pt idx="167">
                  <c:v>1998.92</c:v>
                </c:pt>
                <c:pt idx="168">
                  <c:v>1999</c:v>
                </c:pt>
                <c:pt idx="169">
                  <c:v>1999.08</c:v>
                </c:pt>
                <c:pt idx="170">
                  <c:v>1999.17</c:v>
                </c:pt>
                <c:pt idx="171">
                  <c:v>1999.25</c:v>
                </c:pt>
                <c:pt idx="172">
                  <c:v>1999.33</c:v>
                </c:pt>
                <c:pt idx="173">
                  <c:v>1999.42</c:v>
                </c:pt>
                <c:pt idx="174">
                  <c:v>1999.5</c:v>
                </c:pt>
                <c:pt idx="175">
                  <c:v>1999.58</c:v>
                </c:pt>
                <c:pt idx="176">
                  <c:v>1999.67</c:v>
                </c:pt>
                <c:pt idx="177">
                  <c:v>1999.75</c:v>
                </c:pt>
                <c:pt idx="178">
                  <c:v>1999.83</c:v>
                </c:pt>
                <c:pt idx="179">
                  <c:v>1999.92</c:v>
                </c:pt>
                <c:pt idx="180">
                  <c:v>2000</c:v>
                </c:pt>
                <c:pt idx="181">
                  <c:v>2000.08</c:v>
                </c:pt>
                <c:pt idx="182">
                  <c:v>2000.17</c:v>
                </c:pt>
                <c:pt idx="183">
                  <c:v>2000.25</c:v>
                </c:pt>
                <c:pt idx="184">
                  <c:v>2000.33</c:v>
                </c:pt>
                <c:pt idx="185">
                  <c:v>2000.42</c:v>
                </c:pt>
                <c:pt idx="186">
                  <c:v>2000.5</c:v>
                </c:pt>
                <c:pt idx="187">
                  <c:v>2000.58</c:v>
                </c:pt>
                <c:pt idx="188">
                  <c:v>2000.67</c:v>
                </c:pt>
                <c:pt idx="189">
                  <c:v>2000.75</c:v>
                </c:pt>
                <c:pt idx="190">
                  <c:v>2000.83</c:v>
                </c:pt>
                <c:pt idx="191">
                  <c:v>2000.92</c:v>
                </c:pt>
                <c:pt idx="192">
                  <c:v>2001</c:v>
                </c:pt>
              </c:numCache>
            </c:numRef>
          </c:xVal>
          <c:yVal>
            <c:numRef>
              <c:f>[1]RSS!$BE$90:$BE$282</c:f>
              <c:numCache>
                <c:formatCode>0.00</c:formatCode>
                <c:ptCount val="193"/>
                <c:pt idx="0">
                  <c:v>0</c:v>
                </c:pt>
                <c:pt idx="1">
                  <c:v>-7.5483333333347516E-2</c:v>
                </c:pt>
                <c:pt idx="2">
                  <c:v>-0.10696666666668034</c:v>
                </c:pt>
                <c:pt idx="3">
                  <c:v>-0.12145000000001727</c:v>
                </c:pt>
                <c:pt idx="4">
                  <c:v>-0.17293333333333188</c:v>
                </c:pt>
                <c:pt idx="5">
                  <c:v>-0.2294166666666988</c:v>
                </c:pt>
                <c:pt idx="6">
                  <c:v>-0.29190000000003757</c:v>
                </c:pt>
                <c:pt idx="7">
                  <c:v>-0.3533833333333431</c:v>
                </c:pt>
                <c:pt idx="8">
                  <c:v>-0.43286666666667772</c:v>
                </c:pt>
                <c:pt idx="9">
                  <c:v>-0.56834999999999547</c:v>
                </c:pt>
                <c:pt idx="10">
                  <c:v>-0.60583333333335698</c:v>
                </c:pt>
                <c:pt idx="11">
                  <c:v>-0.64031666666667575</c:v>
                </c:pt>
                <c:pt idx="12">
                  <c:v>-0.68380000000000907</c:v>
                </c:pt>
                <c:pt idx="13">
                  <c:v>-0.73128333333336137</c:v>
                </c:pt>
                <c:pt idx="14">
                  <c:v>-0.79676666666668605</c:v>
                </c:pt>
                <c:pt idx="15">
                  <c:v>-0.8142500000000088</c:v>
                </c:pt>
                <c:pt idx="16">
                  <c:v>-0.86673333333335667</c:v>
                </c:pt>
                <c:pt idx="17">
                  <c:v>-0.91421666666665224</c:v>
                </c:pt>
                <c:pt idx="18">
                  <c:v>-0.97169999999999546</c:v>
                </c:pt>
                <c:pt idx="19">
                  <c:v>-0.98618333333333241</c:v>
                </c:pt>
                <c:pt idx="20">
                  <c:v>-1.0246666666666702</c:v>
                </c:pt>
                <c:pt idx="21">
                  <c:v>-1.0531500000000171</c:v>
                </c:pt>
                <c:pt idx="22">
                  <c:v>-1.0926333333333313</c:v>
                </c:pt>
                <c:pt idx="23">
                  <c:v>-1.1271166666666499</c:v>
                </c:pt>
                <c:pt idx="24">
                  <c:v>-1.1535999999999875</c:v>
                </c:pt>
                <c:pt idx="25">
                  <c:v>-1.1720833333333451</c:v>
                </c:pt>
                <c:pt idx="26">
                  <c:v>-1.1945666666666617</c:v>
                </c:pt>
                <c:pt idx="27">
                  <c:v>-1.2370500000000204</c:v>
                </c:pt>
                <c:pt idx="28">
                  <c:v>-1.2235333333333374</c:v>
                </c:pt>
                <c:pt idx="29">
                  <c:v>-1.2180166666666907</c:v>
                </c:pt>
                <c:pt idx="30">
                  <c:v>-1.217499999999986</c:v>
                </c:pt>
                <c:pt idx="31">
                  <c:v>-1.2189833333333444</c:v>
                </c:pt>
                <c:pt idx="32">
                  <c:v>-1.1394666666666891</c:v>
                </c:pt>
                <c:pt idx="33">
                  <c:v>-1.097949999999986</c:v>
                </c:pt>
                <c:pt idx="34">
                  <c:v>-1.0714333333333261</c:v>
                </c:pt>
                <c:pt idx="35">
                  <c:v>-1.0699166666667002</c:v>
                </c:pt>
                <c:pt idx="36">
                  <c:v>-1.0664000000000062</c:v>
                </c:pt>
                <c:pt idx="37">
                  <c:v>-1.0118833333333281</c:v>
                </c:pt>
                <c:pt idx="38">
                  <c:v>-0.94536666666670466</c:v>
                </c:pt>
                <c:pt idx="39">
                  <c:v>-0.90485000000003479</c:v>
                </c:pt>
                <c:pt idx="40">
                  <c:v>-0.87033333333333651</c:v>
                </c:pt>
                <c:pt idx="41">
                  <c:v>-0.85581666666667711</c:v>
                </c:pt>
                <c:pt idx="42">
                  <c:v>-0.83630000000002225</c:v>
                </c:pt>
                <c:pt idx="43">
                  <c:v>-0.79478333333331919</c:v>
                </c:pt>
                <c:pt idx="44">
                  <c:v>-0.83426666666669025</c:v>
                </c:pt>
                <c:pt idx="45">
                  <c:v>-0.87174999999999492</c:v>
                </c:pt>
                <c:pt idx="46">
                  <c:v>-0.88023333333335985</c:v>
                </c:pt>
                <c:pt idx="47">
                  <c:v>-0.90571666666666406</c:v>
                </c:pt>
                <c:pt idx="48">
                  <c:v>-0.9392000000000067</c:v>
                </c:pt>
                <c:pt idx="49">
                  <c:v>-0.99068333333332292</c:v>
                </c:pt>
                <c:pt idx="50">
                  <c:v>-1.0871666666666533</c:v>
                </c:pt>
                <c:pt idx="51">
                  <c:v>-1.1726500000000151</c:v>
                </c:pt>
                <c:pt idx="52">
                  <c:v>-1.2411333333333254</c:v>
                </c:pt>
                <c:pt idx="53">
                  <c:v>-1.3016166666666567</c:v>
                </c:pt>
                <c:pt idx="54">
                  <c:v>-1.3531000000000279</c:v>
                </c:pt>
                <c:pt idx="55">
                  <c:v>-1.447583333333347</c:v>
                </c:pt>
                <c:pt idx="56">
                  <c:v>-1.4790666666666819</c:v>
                </c:pt>
                <c:pt idx="57">
                  <c:v>-1.4935500000000186</c:v>
                </c:pt>
                <c:pt idx="58">
                  <c:v>-1.6040333333333576</c:v>
                </c:pt>
                <c:pt idx="59">
                  <c:v>-1.6555166666666739</c:v>
                </c:pt>
                <c:pt idx="60">
                  <c:v>-1.7400000000000038</c:v>
                </c:pt>
                <c:pt idx="61">
                  <c:v>-1.8324833333333723</c:v>
                </c:pt>
                <c:pt idx="62">
                  <c:v>-1.8869666666666709</c:v>
                </c:pt>
                <c:pt idx="63">
                  <c:v>-1.950449999999988</c:v>
                </c:pt>
                <c:pt idx="64">
                  <c:v>-2.010933333333317</c:v>
                </c:pt>
                <c:pt idx="65">
                  <c:v>-2.0454166666666906</c:v>
                </c:pt>
                <c:pt idx="66">
                  <c:v>-2.0948999999999978</c:v>
                </c:pt>
                <c:pt idx="67">
                  <c:v>-2.1733833333333559</c:v>
                </c:pt>
                <c:pt idx="68">
                  <c:v>-2.2748666666666821</c:v>
                </c:pt>
                <c:pt idx="69">
                  <c:v>-2.3253500000000185</c:v>
                </c:pt>
                <c:pt idx="70">
                  <c:v>-2.3088333333333511</c:v>
                </c:pt>
                <c:pt idx="71">
                  <c:v>-2.3273166666666505</c:v>
                </c:pt>
                <c:pt idx="72">
                  <c:v>-2.3467999999999809</c:v>
                </c:pt>
                <c:pt idx="73">
                  <c:v>-2.4132833333333408</c:v>
                </c:pt>
                <c:pt idx="74">
                  <c:v>-2.4987666666667039</c:v>
                </c:pt>
                <c:pt idx="75">
                  <c:v>-2.5822500000000006</c:v>
                </c:pt>
                <c:pt idx="76">
                  <c:v>-2.6897333333333555</c:v>
                </c:pt>
                <c:pt idx="77">
                  <c:v>-2.7962166666666768</c:v>
                </c:pt>
                <c:pt idx="78">
                  <c:v>-2.8977000000000031</c:v>
                </c:pt>
                <c:pt idx="79">
                  <c:v>-2.9581833333333321</c:v>
                </c:pt>
                <c:pt idx="80">
                  <c:v>-3.0226666666666802</c:v>
                </c:pt>
                <c:pt idx="81">
                  <c:v>-3.1281500000000255</c:v>
                </c:pt>
                <c:pt idx="82">
                  <c:v>-3.2556333333333618</c:v>
                </c:pt>
                <c:pt idx="83">
                  <c:v>-3.3851166666666512</c:v>
                </c:pt>
                <c:pt idx="84">
                  <c:v>-3.4525999999999852</c:v>
                </c:pt>
                <c:pt idx="85">
                  <c:v>-3.5600833333333401</c:v>
                </c:pt>
                <c:pt idx="86">
                  <c:v>-3.6435666666666937</c:v>
                </c:pt>
                <c:pt idx="87">
                  <c:v>-3.7590500000000295</c:v>
                </c:pt>
                <c:pt idx="88">
                  <c:v>-3.8455333333333694</c:v>
                </c:pt>
                <c:pt idx="89">
                  <c:v>-3.9740166666666821</c:v>
                </c:pt>
                <c:pt idx="90">
                  <c:v>-4.1045000000000051</c:v>
                </c:pt>
                <c:pt idx="91">
                  <c:v>-4.2149833333333451</c:v>
                </c:pt>
                <c:pt idx="92">
                  <c:v>-4.3554666666666577</c:v>
                </c:pt>
                <c:pt idx="93">
                  <c:v>-4.4789500000000348</c:v>
                </c:pt>
                <c:pt idx="94">
                  <c:v>-4.6244333333333412</c:v>
                </c:pt>
                <c:pt idx="95">
                  <c:v>-4.7399166666666774</c:v>
                </c:pt>
                <c:pt idx="96">
                  <c:v>-4.8914000000000151</c:v>
                </c:pt>
                <c:pt idx="97">
                  <c:v>-5.012883333333324</c:v>
                </c:pt>
                <c:pt idx="98">
                  <c:v>-5.1353666666666653</c:v>
                </c:pt>
                <c:pt idx="99">
                  <c:v>-5.2058499999999839</c:v>
                </c:pt>
                <c:pt idx="100">
                  <c:v>-5.3073333333333679</c:v>
                </c:pt>
                <c:pt idx="101">
                  <c:v>-5.3818166666666487</c:v>
                </c:pt>
                <c:pt idx="102">
                  <c:v>-5.4403000000000254</c:v>
                </c:pt>
                <c:pt idx="103">
                  <c:v>-5.4957833333333603</c:v>
                </c:pt>
                <c:pt idx="104">
                  <c:v>-5.5222666666666962</c:v>
                </c:pt>
                <c:pt idx="105">
                  <c:v>-5.5607500000000343</c:v>
                </c:pt>
                <c:pt idx="106">
                  <c:v>-5.5592333333333537</c:v>
                </c:pt>
                <c:pt idx="107">
                  <c:v>-5.6027166666666846</c:v>
                </c:pt>
                <c:pt idx="108">
                  <c:v>-5.6652000000000253</c:v>
                </c:pt>
                <c:pt idx="109">
                  <c:v>-5.6696833333333716</c:v>
                </c:pt>
                <c:pt idx="110">
                  <c:v>-5.6741666666666584</c:v>
                </c:pt>
                <c:pt idx="111">
                  <c:v>-5.7156499999999841</c:v>
                </c:pt>
                <c:pt idx="112">
                  <c:v>-5.7201333333333304</c:v>
                </c:pt>
                <c:pt idx="113">
                  <c:v>-5.7086166666666545</c:v>
                </c:pt>
                <c:pt idx="114">
                  <c:v>-5.7071000000000307</c:v>
                </c:pt>
                <c:pt idx="115">
                  <c:v>-5.7385833333333638</c:v>
                </c:pt>
                <c:pt idx="116">
                  <c:v>-5.7560666666666851</c:v>
                </c:pt>
                <c:pt idx="117">
                  <c:v>-5.76954999999999</c:v>
                </c:pt>
                <c:pt idx="118">
                  <c:v>-5.7790333333333335</c:v>
                </c:pt>
                <c:pt idx="119">
                  <c:v>-5.7735166666666871</c:v>
                </c:pt>
                <c:pt idx="120">
                  <c:v>-5.7400000000000215</c:v>
                </c:pt>
                <c:pt idx="121">
                  <c:v>-5.716483333333346</c:v>
                </c:pt>
                <c:pt idx="122">
                  <c:v>-5.7439666666666618</c:v>
                </c:pt>
                <c:pt idx="123">
                  <c:v>-5.7054500000000008</c:v>
                </c:pt>
                <c:pt idx="124">
                  <c:v>-5.7169333333333503</c:v>
                </c:pt>
                <c:pt idx="125">
                  <c:v>-5.7324166666666656</c:v>
                </c:pt>
                <c:pt idx="126">
                  <c:v>-5.7559000000000191</c:v>
                </c:pt>
                <c:pt idx="127">
                  <c:v>-5.743383333333365</c:v>
                </c:pt>
                <c:pt idx="128">
                  <c:v>-5.7138666666666662</c:v>
                </c:pt>
                <c:pt idx="129">
                  <c:v>-5.6823500000000111</c:v>
                </c:pt>
                <c:pt idx="130">
                  <c:v>-5.7438333333333125</c:v>
                </c:pt>
                <c:pt idx="131">
                  <c:v>-5.7963166666666641</c:v>
                </c:pt>
                <c:pt idx="132">
                  <c:v>-5.8228000000000018</c:v>
                </c:pt>
                <c:pt idx="133">
                  <c:v>-5.8392833333333449</c:v>
                </c:pt>
                <c:pt idx="134">
                  <c:v>-5.8177666666666834</c:v>
                </c:pt>
                <c:pt idx="135">
                  <c:v>-5.8622499999999933</c:v>
                </c:pt>
                <c:pt idx="136">
                  <c:v>-5.899733333333355</c:v>
                </c:pt>
                <c:pt idx="137">
                  <c:v>-5.9482166666666831</c:v>
                </c:pt>
                <c:pt idx="138">
                  <c:v>-5.9856999999999845</c:v>
                </c:pt>
                <c:pt idx="139">
                  <c:v>-6.0711833333333516</c:v>
                </c:pt>
                <c:pt idx="140">
                  <c:v>-6.1626666666666861</c:v>
                </c:pt>
                <c:pt idx="141">
                  <c:v>-6.3061499999999819</c:v>
                </c:pt>
                <c:pt idx="142">
                  <c:v>-6.3296333333333372</c:v>
                </c:pt>
                <c:pt idx="143">
                  <c:v>-6.3711166666666612</c:v>
                </c:pt>
                <c:pt idx="144">
                  <c:v>-6.4845999999999835</c:v>
                </c:pt>
                <c:pt idx="145">
                  <c:v>-6.585083333333337</c:v>
                </c:pt>
                <c:pt idx="146">
                  <c:v>-6.6855666666666869</c:v>
                </c:pt>
                <c:pt idx="147">
                  <c:v>-6.7950499999999936</c:v>
                </c:pt>
                <c:pt idx="148">
                  <c:v>-6.8665333333333471</c:v>
                </c:pt>
                <c:pt idx="149">
                  <c:v>-6.9010166666666661</c:v>
                </c:pt>
                <c:pt idx="150">
                  <c:v>-6.8905000000000252</c:v>
                </c:pt>
                <c:pt idx="151">
                  <c:v>-6.8809833333333614</c:v>
                </c:pt>
                <c:pt idx="152">
                  <c:v>-6.8914666666666795</c:v>
                </c:pt>
                <c:pt idx="153">
                  <c:v>-6.8389500000000094</c:v>
                </c:pt>
                <c:pt idx="154">
                  <c:v>-6.8104333333333393</c:v>
                </c:pt>
                <c:pt idx="155">
                  <c:v>-6.7459166666666688</c:v>
                </c:pt>
                <c:pt idx="156">
                  <c:v>-6.6333999999999964</c:v>
                </c:pt>
                <c:pt idx="157">
                  <c:v>-6.5188833333333704</c:v>
                </c:pt>
                <c:pt idx="158">
                  <c:v>-6.388366666666669</c:v>
                </c:pt>
                <c:pt idx="159">
                  <c:v>-6.2488500000000098</c:v>
                </c:pt>
                <c:pt idx="160">
                  <c:v>-6.1133333333333688</c:v>
                </c:pt>
                <c:pt idx="161">
                  <c:v>-6.0258166666666737</c:v>
                </c:pt>
                <c:pt idx="162">
                  <c:v>-5.9653000000000223</c:v>
                </c:pt>
                <c:pt idx="163">
                  <c:v>-5.8887833333333512</c:v>
                </c:pt>
                <c:pt idx="164">
                  <c:v>-5.8062666666666507</c:v>
                </c:pt>
                <c:pt idx="165">
                  <c:v>-5.7697500000000002</c:v>
                </c:pt>
                <c:pt idx="166">
                  <c:v>-5.7422333333333642</c:v>
                </c:pt>
                <c:pt idx="167">
                  <c:v>-5.8037166666666691</c:v>
                </c:pt>
                <c:pt idx="168">
                  <c:v>-5.8571999999999935</c:v>
                </c:pt>
                <c:pt idx="169">
                  <c:v>-5.8976833333333412</c:v>
                </c:pt>
                <c:pt idx="170">
                  <c:v>-5.9771666666666761</c:v>
                </c:pt>
                <c:pt idx="171">
                  <c:v>-6.0676500000000342</c:v>
                </c:pt>
                <c:pt idx="172">
                  <c:v>-6.1531333333333409</c:v>
                </c:pt>
                <c:pt idx="173">
                  <c:v>-6.2246166666666944</c:v>
                </c:pt>
                <c:pt idx="174">
                  <c:v>-6.3130999999999862</c:v>
                </c:pt>
                <c:pt idx="175">
                  <c:v>-6.3875833333333256</c:v>
                </c:pt>
                <c:pt idx="176">
                  <c:v>-6.5130666666666528</c:v>
                </c:pt>
                <c:pt idx="177">
                  <c:v>-6.6015500000000014</c:v>
                </c:pt>
                <c:pt idx="178">
                  <c:v>-6.6980333333333322</c:v>
                </c:pt>
                <c:pt idx="179">
                  <c:v>-6.8045166666666539</c:v>
                </c:pt>
                <c:pt idx="180">
                  <c:v>-6.8580000000000352</c:v>
                </c:pt>
                <c:pt idx="181">
                  <c:v>-6.9794833333333033</c:v>
                </c:pt>
                <c:pt idx="182">
                  <c:v>-7.0359666666667131</c:v>
                </c:pt>
                <c:pt idx="183">
                  <c:v>-7.0404500000000096</c:v>
                </c:pt>
                <c:pt idx="184">
                  <c:v>-7.0719333333332921</c:v>
                </c:pt>
                <c:pt idx="185">
                  <c:v>-7.1034166666665719</c:v>
                </c:pt>
                <c:pt idx="186">
                  <c:v>-7.1359000000000412</c:v>
                </c:pt>
                <c:pt idx="187">
                  <c:v>-7.1983833333333296</c:v>
                </c:pt>
                <c:pt idx="188">
                  <c:v>-7.2008666666665562</c:v>
                </c:pt>
                <c:pt idx="189">
                  <c:v>-7.2053500000000055</c:v>
                </c:pt>
                <c:pt idx="190">
                  <c:v>-7.244833333333327</c:v>
                </c:pt>
                <c:pt idx="191">
                  <c:v>-7.2213166666666027</c:v>
                </c:pt>
                <c:pt idx="192">
                  <c:v>-7.2668000000000461</c:v>
                </c:pt>
              </c:numCache>
            </c:numRef>
          </c:yVal>
        </c:ser>
        <c:axId val="147988864"/>
        <c:axId val="147908864"/>
      </c:scatterChart>
      <c:valAx>
        <c:axId val="147888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numFmt formatCode="0" sourceLinked="0"/>
        <c:tickLblPos val="nextTo"/>
        <c:crossAx val="147906944"/>
        <c:crossesAt val="-1.5"/>
        <c:crossBetween val="midCat"/>
      </c:valAx>
      <c:valAx>
        <c:axId val="147906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 </a:t>
                </a:r>
                <a:r>
                  <a:rPr lang="nl-BE" sz="1000" b="1" i="0" u="none" strike="noStrike" baseline="0"/>
                  <a:t>°C</a:t>
                </a:r>
                <a:r>
                  <a:rPr lang="en-US"/>
                  <a:t> </a:t>
                </a:r>
              </a:p>
            </c:rich>
          </c:tx>
          <c:layout/>
        </c:title>
        <c:numFmt formatCode="0.0" sourceLinked="0"/>
        <c:tickLblPos val="nextTo"/>
        <c:crossAx val="147888384"/>
        <c:crosses val="autoZero"/>
        <c:crossBetween val="midCat"/>
      </c:valAx>
      <c:valAx>
        <c:axId val="147908864"/>
        <c:scaling>
          <c:orientation val="minMax"/>
          <c:min val="-2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CO2 ppmv</a:t>
                </a:r>
              </a:p>
            </c:rich>
          </c:tx>
          <c:layout/>
        </c:title>
        <c:numFmt formatCode="0" sourceLinked="0"/>
        <c:tickLblPos val="nextTo"/>
        <c:crossAx val="147988864"/>
        <c:crosses val="max"/>
        <c:crossBetween val="midCat"/>
      </c:valAx>
      <c:valAx>
        <c:axId val="147988864"/>
        <c:scaling>
          <c:orientation val="minMax"/>
        </c:scaling>
        <c:delete val="1"/>
        <c:axPos val="b"/>
        <c:numFmt formatCode="General" sourceLinked="1"/>
        <c:tickLblPos val="none"/>
        <c:crossAx val="147908864"/>
        <c:crosses val="autoZero"/>
        <c:crossBetween val="midCat"/>
      </c:valAx>
    </c:plotArea>
    <c:legend>
      <c:legendPos val="b"/>
      <c:layout/>
    </c:legend>
    <c:plotVisOnly val="1"/>
  </c:chart>
  <c:spPr>
    <a:ln w="19050"/>
  </c:sp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HAD_T_SH - transient</a:t>
            </a:r>
            <a:r>
              <a:rPr lang="nl-BE" sz="1200" baseline="0"/>
              <a:t> CO2 responses</a:t>
            </a:r>
            <a:endParaRPr lang="nl-BE" sz="1200"/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HadCRUT4!$C$17</c:f>
              <c:strCache>
                <c:ptCount val="1"/>
                <c:pt idx="0">
                  <c:v>HAD_T</c:v>
                </c:pt>
              </c:strCache>
            </c:strRef>
          </c:tx>
          <c:spPr>
            <a:ln w="19050"/>
          </c:spPr>
          <c:marker>
            <c:symbol val="diamond"/>
            <c:size val="2"/>
          </c:marker>
          <c:xVal>
            <c:numRef>
              <c:f>HadCRUT4!$B$18:$B$694</c:f>
              <c:numCache>
                <c:formatCode>0.00</c:formatCode>
                <c:ptCount val="677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  <c:pt idx="649">
                  <c:v>2012.58</c:v>
                </c:pt>
                <c:pt idx="650">
                  <c:v>2012.67</c:v>
                </c:pt>
                <c:pt idx="651">
                  <c:v>2012.75</c:v>
                </c:pt>
                <c:pt idx="652">
                  <c:v>2012.83</c:v>
                </c:pt>
                <c:pt idx="653">
                  <c:v>2012.92</c:v>
                </c:pt>
                <c:pt idx="654">
                  <c:v>2013</c:v>
                </c:pt>
                <c:pt idx="655">
                  <c:v>2013.08</c:v>
                </c:pt>
                <c:pt idx="656">
                  <c:v>2013.17</c:v>
                </c:pt>
                <c:pt idx="657">
                  <c:v>2013.25</c:v>
                </c:pt>
                <c:pt idx="658">
                  <c:v>2013.33</c:v>
                </c:pt>
                <c:pt idx="659">
                  <c:v>2013.42</c:v>
                </c:pt>
                <c:pt idx="660">
                  <c:v>2013.5</c:v>
                </c:pt>
                <c:pt idx="661">
                  <c:v>2013.58</c:v>
                </c:pt>
                <c:pt idx="662">
                  <c:v>2013.67</c:v>
                </c:pt>
                <c:pt idx="663">
                  <c:v>2013.75</c:v>
                </c:pt>
                <c:pt idx="664">
                  <c:v>2013.83</c:v>
                </c:pt>
                <c:pt idx="665">
                  <c:v>2013.92</c:v>
                </c:pt>
                <c:pt idx="666">
                  <c:v>2014</c:v>
                </c:pt>
                <c:pt idx="667">
                  <c:v>2014.08</c:v>
                </c:pt>
                <c:pt idx="668">
                  <c:v>2014.17</c:v>
                </c:pt>
                <c:pt idx="669">
                  <c:v>2014.25</c:v>
                </c:pt>
                <c:pt idx="670">
                  <c:v>2014.33</c:v>
                </c:pt>
                <c:pt idx="671">
                  <c:v>2014.42</c:v>
                </c:pt>
                <c:pt idx="672">
                  <c:v>2014.5</c:v>
                </c:pt>
                <c:pt idx="673">
                  <c:v>2014.58</c:v>
                </c:pt>
                <c:pt idx="674">
                  <c:v>2014.67</c:v>
                </c:pt>
                <c:pt idx="675">
                  <c:v>2014.75</c:v>
                </c:pt>
                <c:pt idx="676">
                  <c:v>2014.83</c:v>
                </c:pt>
              </c:numCache>
            </c:numRef>
          </c:xVal>
          <c:yVal>
            <c:numRef>
              <c:f>HadCRUT4!$C$18:$C$694</c:f>
              <c:numCache>
                <c:formatCode>0.00</c:formatCode>
                <c:ptCount val="677"/>
                <c:pt idx="0">
                  <c:v>-1.7000000000000001E-2</c:v>
                </c:pt>
                <c:pt idx="1">
                  <c:v>-2.4750000000000001E-2</c:v>
                </c:pt>
                <c:pt idx="2">
                  <c:v>-3.5749999999999997E-2</c:v>
                </c:pt>
                <c:pt idx="3">
                  <c:v>-3.5749999999999997E-2</c:v>
                </c:pt>
                <c:pt idx="4">
                  <c:v>-4.1000000000000002E-2</c:v>
                </c:pt>
                <c:pt idx="5">
                  <c:v>-4.6249999999999999E-2</c:v>
                </c:pt>
                <c:pt idx="6">
                  <c:v>-4.0250000000000001E-2</c:v>
                </c:pt>
                <c:pt idx="7">
                  <c:v>-4.58333E-2</c:v>
                </c:pt>
                <c:pt idx="8">
                  <c:v>-3.6249999999999998E-2</c:v>
                </c:pt>
                <c:pt idx="9">
                  <c:v>-2.9916700000000001E-2</c:v>
                </c:pt>
                <c:pt idx="10">
                  <c:v>-2.6166700000000001E-2</c:v>
                </c:pt>
                <c:pt idx="11">
                  <c:v>-2.6666700000000002E-2</c:v>
                </c:pt>
                <c:pt idx="12">
                  <c:v>-3.3083300000000003E-2</c:v>
                </c:pt>
                <c:pt idx="13">
                  <c:v>-3.5666700000000003E-2</c:v>
                </c:pt>
                <c:pt idx="14">
                  <c:v>-4.1083300000000003E-2</c:v>
                </c:pt>
                <c:pt idx="15">
                  <c:v>-5.0916700000000002E-2</c:v>
                </c:pt>
                <c:pt idx="16">
                  <c:v>-6.4500000000000002E-2</c:v>
                </c:pt>
                <c:pt idx="17">
                  <c:v>-7.8E-2</c:v>
                </c:pt>
                <c:pt idx="18">
                  <c:v>-9.2249999999999999E-2</c:v>
                </c:pt>
                <c:pt idx="19">
                  <c:v>-0.10333299999999999</c:v>
                </c:pt>
                <c:pt idx="20">
                  <c:v>-0.10975</c:v>
                </c:pt>
                <c:pt idx="21">
                  <c:v>-0.104917</c:v>
                </c:pt>
                <c:pt idx="22">
                  <c:v>-0.109083</c:v>
                </c:pt>
                <c:pt idx="23">
                  <c:v>-0.11766699999999999</c:v>
                </c:pt>
                <c:pt idx="24">
                  <c:v>-0.107833</c:v>
                </c:pt>
                <c:pt idx="25">
                  <c:v>-0.104</c:v>
                </c:pt>
                <c:pt idx="26">
                  <c:v>-8.8749999999999996E-2</c:v>
                </c:pt>
                <c:pt idx="27">
                  <c:v>-7.5916700000000004E-2</c:v>
                </c:pt>
                <c:pt idx="28">
                  <c:v>-5.30833E-2</c:v>
                </c:pt>
                <c:pt idx="29">
                  <c:v>-2.8500000000000001E-2</c:v>
                </c:pt>
                <c:pt idx="30">
                  <c:v>-8.0000000000000002E-3</c:v>
                </c:pt>
                <c:pt idx="31">
                  <c:v>-2.5000000000000001E-4</c:v>
                </c:pt>
                <c:pt idx="32">
                  <c:v>5.7499999999999999E-3</c:v>
                </c:pt>
                <c:pt idx="33">
                  <c:v>4.4999999999999997E-3</c:v>
                </c:pt>
                <c:pt idx="34">
                  <c:v>1.0500000000000001E-2</c:v>
                </c:pt>
                <c:pt idx="35">
                  <c:v>2.0750000000000001E-2</c:v>
                </c:pt>
                <c:pt idx="36">
                  <c:v>1.25833E-2</c:v>
                </c:pt>
                <c:pt idx="37">
                  <c:v>6.5833300000000001E-3</c:v>
                </c:pt>
                <c:pt idx="38">
                  <c:v>-2.2499999999999998E-3</c:v>
                </c:pt>
                <c:pt idx="39">
                  <c:v>-6.8333300000000003E-3</c:v>
                </c:pt>
                <c:pt idx="40">
                  <c:v>-2.1749999999999999E-2</c:v>
                </c:pt>
                <c:pt idx="41">
                  <c:v>-4.1000000000000002E-2</c:v>
                </c:pt>
                <c:pt idx="42">
                  <c:v>-4.5166699999999997E-2</c:v>
                </c:pt>
                <c:pt idx="43">
                  <c:v>-4.9250000000000002E-2</c:v>
                </c:pt>
                <c:pt idx="44">
                  <c:v>-5.3666699999999998E-2</c:v>
                </c:pt>
                <c:pt idx="45">
                  <c:v>-5.5750000000000001E-2</c:v>
                </c:pt>
                <c:pt idx="46">
                  <c:v>-5.7916700000000002E-2</c:v>
                </c:pt>
                <c:pt idx="47">
                  <c:v>-5.5833300000000002E-2</c:v>
                </c:pt>
                <c:pt idx="48">
                  <c:v>-5.7166700000000001E-2</c:v>
                </c:pt>
                <c:pt idx="49">
                  <c:v>-6.2916700000000006E-2</c:v>
                </c:pt>
                <c:pt idx="50">
                  <c:v>-7.1333300000000002E-2</c:v>
                </c:pt>
                <c:pt idx="51">
                  <c:v>-7.8166700000000006E-2</c:v>
                </c:pt>
                <c:pt idx="52">
                  <c:v>-7.7666700000000005E-2</c:v>
                </c:pt>
                <c:pt idx="53">
                  <c:v>-6.5833299999999997E-2</c:v>
                </c:pt>
                <c:pt idx="54">
                  <c:v>-7.1249999999999994E-2</c:v>
                </c:pt>
                <c:pt idx="55">
                  <c:v>-5.8999999999999997E-2</c:v>
                </c:pt>
                <c:pt idx="56">
                  <c:v>-0.05</c:v>
                </c:pt>
                <c:pt idx="57">
                  <c:v>-4.3499999999999997E-2</c:v>
                </c:pt>
                <c:pt idx="58">
                  <c:v>-4.4916699999999997E-2</c:v>
                </c:pt>
                <c:pt idx="59">
                  <c:v>-5.3916699999999998E-2</c:v>
                </c:pt>
                <c:pt idx="60">
                  <c:v>-4.8833300000000003E-2</c:v>
                </c:pt>
                <c:pt idx="61">
                  <c:v>-4.9750000000000003E-2</c:v>
                </c:pt>
                <c:pt idx="62">
                  <c:v>-4.9916700000000001E-2</c:v>
                </c:pt>
                <c:pt idx="63">
                  <c:v>-5.5E-2</c:v>
                </c:pt>
                <c:pt idx="64">
                  <c:v>-6.5833299999999997E-2</c:v>
                </c:pt>
                <c:pt idx="65">
                  <c:v>-9.0999999999999998E-2</c:v>
                </c:pt>
                <c:pt idx="66">
                  <c:v>-0.108583</c:v>
                </c:pt>
                <c:pt idx="67">
                  <c:v>-0.13566700000000001</c:v>
                </c:pt>
                <c:pt idx="68">
                  <c:v>-0.16550000000000001</c:v>
                </c:pt>
                <c:pt idx="69">
                  <c:v>-0.19491700000000001</c:v>
                </c:pt>
                <c:pt idx="70">
                  <c:v>-0.217</c:v>
                </c:pt>
                <c:pt idx="71">
                  <c:v>-0.24191699999999999</c:v>
                </c:pt>
                <c:pt idx="72">
                  <c:v>-0.27433299999999999</c:v>
                </c:pt>
                <c:pt idx="73">
                  <c:v>-0.27575</c:v>
                </c:pt>
                <c:pt idx="74">
                  <c:v>-0.27108300000000002</c:v>
                </c:pt>
                <c:pt idx="75">
                  <c:v>-0.27891700000000003</c:v>
                </c:pt>
                <c:pt idx="76">
                  <c:v>-0.278167</c:v>
                </c:pt>
                <c:pt idx="77">
                  <c:v>-0.26724999999999999</c:v>
                </c:pt>
                <c:pt idx="78">
                  <c:v>-0.25066699999999997</c:v>
                </c:pt>
                <c:pt idx="79">
                  <c:v>-0.246167</c:v>
                </c:pt>
                <c:pt idx="80">
                  <c:v>-0.22691700000000001</c:v>
                </c:pt>
                <c:pt idx="81">
                  <c:v>-0.20608299999999999</c:v>
                </c:pt>
                <c:pt idx="82">
                  <c:v>-0.192167</c:v>
                </c:pt>
                <c:pt idx="83">
                  <c:v>-0.17366699999999999</c:v>
                </c:pt>
                <c:pt idx="84">
                  <c:v>-0.14808299999999999</c:v>
                </c:pt>
                <c:pt idx="85">
                  <c:v>-0.14141699999999999</c:v>
                </c:pt>
                <c:pt idx="86">
                  <c:v>-0.15</c:v>
                </c:pt>
                <c:pt idx="87">
                  <c:v>-0.14074999999999999</c:v>
                </c:pt>
                <c:pt idx="88">
                  <c:v>-0.127583</c:v>
                </c:pt>
                <c:pt idx="89">
                  <c:v>-0.13200000000000001</c:v>
                </c:pt>
                <c:pt idx="90">
                  <c:v>-0.127667</c:v>
                </c:pt>
                <c:pt idx="91">
                  <c:v>-0.11325</c:v>
                </c:pt>
                <c:pt idx="92">
                  <c:v>-0.124417</c:v>
                </c:pt>
                <c:pt idx="93">
                  <c:v>-0.13558300000000001</c:v>
                </c:pt>
                <c:pt idx="94">
                  <c:v>-0.14833299999999999</c:v>
                </c:pt>
                <c:pt idx="95">
                  <c:v>-0.14708299999999999</c:v>
                </c:pt>
                <c:pt idx="96">
                  <c:v>-0.14466699999999999</c:v>
                </c:pt>
                <c:pt idx="97">
                  <c:v>-0.14791699999999999</c:v>
                </c:pt>
                <c:pt idx="98">
                  <c:v>-0.14958299999999999</c:v>
                </c:pt>
                <c:pt idx="99">
                  <c:v>-0.15125</c:v>
                </c:pt>
                <c:pt idx="100">
                  <c:v>-0.161833</c:v>
                </c:pt>
                <c:pt idx="101">
                  <c:v>-0.14483299999999999</c:v>
                </c:pt>
                <c:pt idx="102">
                  <c:v>-0.159083</c:v>
                </c:pt>
                <c:pt idx="103">
                  <c:v>-0.17075000000000001</c:v>
                </c:pt>
                <c:pt idx="104">
                  <c:v>-0.17158300000000001</c:v>
                </c:pt>
                <c:pt idx="105">
                  <c:v>-0.17166699999999999</c:v>
                </c:pt>
                <c:pt idx="106">
                  <c:v>-0.16225000000000001</c:v>
                </c:pt>
                <c:pt idx="107">
                  <c:v>-0.162083</c:v>
                </c:pt>
                <c:pt idx="108">
                  <c:v>-0.17599999999999999</c:v>
                </c:pt>
                <c:pt idx="109">
                  <c:v>-0.18074999999999999</c:v>
                </c:pt>
                <c:pt idx="110">
                  <c:v>-0.187667</c:v>
                </c:pt>
                <c:pt idx="111">
                  <c:v>-0.19508300000000001</c:v>
                </c:pt>
                <c:pt idx="112">
                  <c:v>-0.20316699999999999</c:v>
                </c:pt>
                <c:pt idx="113">
                  <c:v>-0.23458300000000001</c:v>
                </c:pt>
                <c:pt idx="114">
                  <c:v>-0.23549999999999999</c:v>
                </c:pt>
                <c:pt idx="115">
                  <c:v>-0.23300000000000001</c:v>
                </c:pt>
                <c:pt idx="116">
                  <c:v>-0.221</c:v>
                </c:pt>
                <c:pt idx="117">
                  <c:v>-0.216083</c:v>
                </c:pt>
                <c:pt idx="118">
                  <c:v>-0.20533299999999999</c:v>
                </c:pt>
                <c:pt idx="119">
                  <c:v>-0.1905</c:v>
                </c:pt>
                <c:pt idx="120">
                  <c:v>-0.16250000000000001</c:v>
                </c:pt>
                <c:pt idx="121">
                  <c:v>-0.13341700000000001</c:v>
                </c:pt>
                <c:pt idx="122">
                  <c:v>-9.6166699999999994E-2</c:v>
                </c:pt>
                <c:pt idx="123">
                  <c:v>-6.0166699999999997E-2</c:v>
                </c:pt>
                <c:pt idx="124">
                  <c:v>-2.3083300000000001E-2</c:v>
                </c:pt>
                <c:pt idx="125">
                  <c:v>2.6916699999999998E-2</c:v>
                </c:pt>
                <c:pt idx="126">
                  <c:v>5.0666700000000002E-2</c:v>
                </c:pt>
                <c:pt idx="127">
                  <c:v>6.5916699999999995E-2</c:v>
                </c:pt>
                <c:pt idx="128">
                  <c:v>7.9750000000000001E-2</c:v>
                </c:pt>
                <c:pt idx="129">
                  <c:v>9.2333299999999993E-2</c:v>
                </c:pt>
                <c:pt idx="130">
                  <c:v>0.10191699999999999</c:v>
                </c:pt>
                <c:pt idx="131">
                  <c:v>0.10975</c:v>
                </c:pt>
                <c:pt idx="132">
                  <c:v>0.11600000000000001</c:v>
                </c:pt>
                <c:pt idx="133">
                  <c:v>0.11816699999999999</c:v>
                </c:pt>
                <c:pt idx="134">
                  <c:v>0.114</c:v>
                </c:pt>
                <c:pt idx="135">
                  <c:v>0.10283299999999999</c:v>
                </c:pt>
                <c:pt idx="136">
                  <c:v>9.5750000000000002E-2</c:v>
                </c:pt>
                <c:pt idx="137">
                  <c:v>7.6916700000000005E-2</c:v>
                </c:pt>
                <c:pt idx="138">
                  <c:v>6.7083299999999998E-2</c:v>
                </c:pt>
                <c:pt idx="139">
                  <c:v>6.0249999999999998E-2</c:v>
                </c:pt>
                <c:pt idx="140">
                  <c:v>4.01667E-2</c:v>
                </c:pt>
                <c:pt idx="141">
                  <c:v>3.5416700000000002E-2</c:v>
                </c:pt>
                <c:pt idx="142">
                  <c:v>2.94167E-2</c:v>
                </c:pt>
                <c:pt idx="143">
                  <c:v>1.7749999999999998E-2</c:v>
                </c:pt>
                <c:pt idx="144">
                  <c:v>1.58333E-3</c:v>
                </c:pt>
                <c:pt idx="145">
                  <c:v>-2.4583299999999999E-2</c:v>
                </c:pt>
                <c:pt idx="146">
                  <c:v>-5.2249999999999998E-2</c:v>
                </c:pt>
                <c:pt idx="147">
                  <c:v>-7.0166699999999999E-2</c:v>
                </c:pt>
                <c:pt idx="148">
                  <c:v>-9.5666699999999993E-2</c:v>
                </c:pt>
                <c:pt idx="149">
                  <c:v>-0.112833</c:v>
                </c:pt>
                <c:pt idx="150">
                  <c:v>-0.13333300000000001</c:v>
                </c:pt>
                <c:pt idx="151">
                  <c:v>-0.13483300000000001</c:v>
                </c:pt>
                <c:pt idx="152">
                  <c:v>-0.13358300000000001</c:v>
                </c:pt>
                <c:pt idx="153">
                  <c:v>-0.13441700000000001</c:v>
                </c:pt>
                <c:pt idx="154">
                  <c:v>-0.14691699999999999</c:v>
                </c:pt>
                <c:pt idx="155">
                  <c:v>-0.1575</c:v>
                </c:pt>
                <c:pt idx="156">
                  <c:v>-0.17449999999999999</c:v>
                </c:pt>
                <c:pt idx="157">
                  <c:v>-0.16516700000000001</c:v>
                </c:pt>
                <c:pt idx="158">
                  <c:v>-0.14708299999999999</c:v>
                </c:pt>
                <c:pt idx="159">
                  <c:v>-0.13541700000000001</c:v>
                </c:pt>
                <c:pt idx="160">
                  <c:v>-0.121</c:v>
                </c:pt>
                <c:pt idx="161">
                  <c:v>-9.8250000000000004E-2</c:v>
                </c:pt>
                <c:pt idx="162">
                  <c:v>-6.8500000000000005E-2</c:v>
                </c:pt>
                <c:pt idx="163">
                  <c:v>-6.0499999999999998E-2</c:v>
                </c:pt>
                <c:pt idx="164">
                  <c:v>-4.1333300000000003E-2</c:v>
                </c:pt>
                <c:pt idx="165">
                  <c:v>-2.4583299999999999E-2</c:v>
                </c:pt>
                <c:pt idx="166">
                  <c:v>-5.9166699999999997E-3</c:v>
                </c:pt>
                <c:pt idx="167">
                  <c:v>2.7583300000000002E-2</c:v>
                </c:pt>
                <c:pt idx="168">
                  <c:v>8.7249999999999994E-2</c:v>
                </c:pt>
                <c:pt idx="169">
                  <c:v>0.114417</c:v>
                </c:pt>
                <c:pt idx="170">
                  <c:v>0.13158300000000001</c:v>
                </c:pt>
                <c:pt idx="171">
                  <c:v>0.15675</c:v>
                </c:pt>
                <c:pt idx="172">
                  <c:v>0.17808299999999999</c:v>
                </c:pt>
                <c:pt idx="173">
                  <c:v>0.1835</c:v>
                </c:pt>
                <c:pt idx="174">
                  <c:v>0.1875</c:v>
                </c:pt>
                <c:pt idx="175">
                  <c:v>0.192167</c:v>
                </c:pt>
                <c:pt idx="176">
                  <c:v>0.188833</c:v>
                </c:pt>
                <c:pt idx="177">
                  <c:v>0.17924999999999999</c:v>
                </c:pt>
                <c:pt idx="178">
                  <c:v>0.17541699999999999</c:v>
                </c:pt>
                <c:pt idx="179">
                  <c:v>0.14974999999999999</c:v>
                </c:pt>
                <c:pt idx="180">
                  <c:v>0.10075000000000001</c:v>
                </c:pt>
                <c:pt idx="181">
                  <c:v>5.3833300000000001E-2</c:v>
                </c:pt>
                <c:pt idx="182">
                  <c:v>8.9166699999999998E-3</c:v>
                </c:pt>
                <c:pt idx="183">
                  <c:v>-3.4666700000000002E-2</c:v>
                </c:pt>
                <c:pt idx="184">
                  <c:v>-6.7500000000000004E-2</c:v>
                </c:pt>
                <c:pt idx="185">
                  <c:v>-8.71667E-2</c:v>
                </c:pt>
                <c:pt idx="186">
                  <c:v>-0.107583</c:v>
                </c:pt>
                <c:pt idx="187">
                  <c:v>-0.12275</c:v>
                </c:pt>
                <c:pt idx="188">
                  <c:v>-0.130333</c:v>
                </c:pt>
                <c:pt idx="189">
                  <c:v>-0.14091699999999999</c:v>
                </c:pt>
                <c:pt idx="190">
                  <c:v>-0.156</c:v>
                </c:pt>
                <c:pt idx="191">
                  <c:v>-0.16075</c:v>
                </c:pt>
                <c:pt idx="192">
                  <c:v>-0.16350000000000001</c:v>
                </c:pt>
                <c:pt idx="193">
                  <c:v>-0.16191700000000001</c:v>
                </c:pt>
                <c:pt idx="194">
                  <c:v>-0.14749999999999999</c:v>
                </c:pt>
                <c:pt idx="195">
                  <c:v>-0.13891700000000001</c:v>
                </c:pt>
                <c:pt idx="196">
                  <c:v>-0.13383300000000001</c:v>
                </c:pt>
                <c:pt idx="197">
                  <c:v>-0.129833</c:v>
                </c:pt>
                <c:pt idx="198">
                  <c:v>-0.12375</c:v>
                </c:pt>
                <c:pt idx="199">
                  <c:v>-0.1235</c:v>
                </c:pt>
                <c:pt idx="200">
                  <c:v>-0.13733300000000001</c:v>
                </c:pt>
                <c:pt idx="201">
                  <c:v>-0.14025000000000001</c:v>
                </c:pt>
                <c:pt idx="202">
                  <c:v>-0.14699999999999999</c:v>
                </c:pt>
                <c:pt idx="203">
                  <c:v>-0.159083</c:v>
                </c:pt>
                <c:pt idx="204">
                  <c:v>-0.17091700000000001</c:v>
                </c:pt>
                <c:pt idx="205">
                  <c:v>-0.1825</c:v>
                </c:pt>
                <c:pt idx="206">
                  <c:v>-0.19500000000000001</c:v>
                </c:pt>
                <c:pt idx="207">
                  <c:v>-0.20916699999999999</c:v>
                </c:pt>
                <c:pt idx="208">
                  <c:v>-0.221667</c:v>
                </c:pt>
                <c:pt idx="209">
                  <c:v>-0.24308299999999999</c:v>
                </c:pt>
                <c:pt idx="210">
                  <c:v>-0.26</c:v>
                </c:pt>
                <c:pt idx="211">
                  <c:v>-0.25724999999999998</c:v>
                </c:pt>
                <c:pt idx="212">
                  <c:v>-0.25574999999999998</c:v>
                </c:pt>
                <c:pt idx="213">
                  <c:v>-0.25841700000000001</c:v>
                </c:pt>
                <c:pt idx="214">
                  <c:v>-0.250083</c:v>
                </c:pt>
                <c:pt idx="215">
                  <c:v>-0.22683300000000001</c:v>
                </c:pt>
                <c:pt idx="216">
                  <c:v>-0.187417</c:v>
                </c:pt>
                <c:pt idx="217">
                  <c:v>-0.13466700000000001</c:v>
                </c:pt>
                <c:pt idx="218">
                  <c:v>-9.3083299999999994E-2</c:v>
                </c:pt>
                <c:pt idx="219">
                  <c:v>-6.0333299999999999E-2</c:v>
                </c:pt>
                <c:pt idx="220">
                  <c:v>-3.4666700000000002E-2</c:v>
                </c:pt>
                <c:pt idx="221">
                  <c:v>-4.8333300000000003E-3</c:v>
                </c:pt>
                <c:pt idx="222">
                  <c:v>1.925E-2</c:v>
                </c:pt>
                <c:pt idx="223">
                  <c:v>3.1916699999999999E-2</c:v>
                </c:pt>
                <c:pt idx="224">
                  <c:v>4.7833300000000002E-2</c:v>
                </c:pt>
                <c:pt idx="225">
                  <c:v>5.6583300000000003E-2</c:v>
                </c:pt>
                <c:pt idx="226">
                  <c:v>7.2916700000000001E-2</c:v>
                </c:pt>
                <c:pt idx="227">
                  <c:v>7.5749999999999998E-2</c:v>
                </c:pt>
                <c:pt idx="228">
                  <c:v>5.8250000000000003E-2</c:v>
                </c:pt>
                <c:pt idx="229">
                  <c:v>3.5583299999999998E-2</c:v>
                </c:pt>
                <c:pt idx="230">
                  <c:v>1.8499999999999999E-2</c:v>
                </c:pt>
                <c:pt idx="231">
                  <c:v>1.35833E-2</c:v>
                </c:pt>
                <c:pt idx="232">
                  <c:v>1.5E-3</c:v>
                </c:pt>
                <c:pt idx="233">
                  <c:v>-3.0000000000000001E-3</c:v>
                </c:pt>
                <c:pt idx="234">
                  <c:v>-1.55833E-2</c:v>
                </c:pt>
                <c:pt idx="235">
                  <c:v>-2.2833300000000001E-2</c:v>
                </c:pt>
                <c:pt idx="236">
                  <c:v>-3.9083300000000001E-2</c:v>
                </c:pt>
                <c:pt idx="237">
                  <c:v>-3.95E-2</c:v>
                </c:pt>
                <c:pt idx="238">
                  <c:v>-6.1249999999999999E-2</c:v>
                </c:pt>
                <c:pt idx="239">
                  <c:v>-6.7250000000000004E-2</c:v>
                </c:pt>
                <c:pt idx="240">
                  <c:v>-6.6083299999999998E-2</c:v>
                </c:pt>
                <c:pt idx="241">
                  <c:v>-5.7250000000000002E-2</c:v>
                </c:pt>
                <c:pt idx="242">
                  <c:v>-5.3166699999999997E-2</c:v>
                </c:pt>
                <c:pt idx="243">
                  <c:v>-4.9000000000000002E-2</c:v>
                </c:pt>
                <c:pt idx="244">
                  <c:v>-2.9749999999999999E-2</c:v>
                </c:pt>
                <c:pt idx="245">
                  <c:v>-2.7583300000000002E-2</c:v>
                </c:pt>
                <c:pt idx="246">
                  <c:v>-1.4500000000000001E-2</c:v>
                </c:pt>
                <c:pt idx="247">
                  <c:v>-6.6666700000000004E-3</c:v>
                </c:pt>
                <c:pt idx="248">
                  <c:v>2.3416699999999999E-2</c:v>
                </c:pt>
                <c:pt idx="249">
                  <c:v>3.4000000000000002E-2</c:v>
                </c:pt>
                <c:pt idx="250">
                  <c:v>6.0416699999999997E-2</c:v>
                </c:pt>
                <c:pt idx="251">
                  <c:v>8.1083299999999997E-2</c:v>
                </c:pt>
                <c:pt idx="252">
                  <c:v>0.105333</c:v>
                </c:pt>
                <c:pt idx="253">
                  <c:v>0.11550000000000001</c:v>
                </c:pt>
                <c:pt idx="254">
                  <c:v>0.13325000000000001</c:v>
                </c:pt>
                <c:pt idx="255">
                  <c:v>0.155167</c:v>
                </c:pt>
                <c:pt idx="256">
                  <c:v>0.16250000000000001</c:v>
                </c:pt>
                <c:pt idx="257">
                  <c:v>0.17466699999999999</c:v>
                </c:pt>
                <c:pt idx="258">
                  <c:v>0.17100000000000001</c:v>
                </c:pt>
                <c:pt idx="259">
                  <c:v>0.16525000000000001</c:v>
                </c:pt>
                <c:pt idx="260">
                  <c:v>0.152833</c:v>
                </c:pt>
                <c:pt idx="261">
                  <c:v>0.150667</c:v>
                </c:pt>
                <c:pt idx="262">
                  <c:v>0.13966700000000001</c:v>
                </c:pt>
                <c:pt idx="263">
                  <c:v>0.130167</c:v>
                </c:pt>
                <c:pt idx="264">
                  <c:v>0.11550000000000001</c:v>
                </c:pt>
                <c:pt idx="265">
                  <c:v>0.103667</c:v>
                </c:pt>
                <c:pt idx="266">
                  <c:v>8.1583299999999997E-2</c:v>
                </c:pt>
                <c:pt idx="267">
                  <c:v>5.6333300000000003E-2</c:v>
                </c:pt>
                <c:pt idx="268">
                  <c:v>4.1916700000000001E-2</c:v>
                </c:pt>
                <c:pt idx="269">
                  <c:v>3.6249999999999998E-2</c:v>
                </c:pt>
                <c:pt idx="270">
                  <c:v>4.01667E-2</c:v>
                </c:pt>
                <c:pt idx="271">
                  <c:v>4.6333300000000001E-2</c:v>
                </c:pt>
                <c:pt idx="272">
                  <c:v>5.4083300000000001E-2</c:v>
                </c:pt>
                <c:pt idx="273">
                  <c:v>5.64167E-2</c:v>
                </c:pt>
                <c:pt idx="274">
                  <c:v>4.9416700000000001E-2</c:v>
                </c:pt>
                <c:pt idx="275">
                  <c:v>3.8833300000000001E-2</c:v>
                </c:pt>
                <c:pt idx="276">
                  <c:v>4.48333E-2</c:v>
                </c:pt>
                <c:pt idx="277">
                  <c:v>4.9083300000000003E-2</c:v>
                </c:pt>
                <c:pt idx="278">
                  <c:v>4.8083300000000002E-2</c:v>
                </c:pt>
                <c:pt idx="279">
                  <c:v>4.0500000000000001E-2</c:v>
                </c:pt>
                <c:pt idx="280">
                  <c:v>3.5749999999999997E-2</c:v>
                </c:pt>
                <c:pt idx="281">
                  <c:v>3.3250000000000002E-2</c:v>
                </c:pt>
                <c:pt idx="282">
                  <c:v>2.2666700000000001E-2</c:v>
                </c:pt>
                <c:pt idx="283">
                  <c:v>1.23333E-2</c:v>
                </c:pt>
                <c:pt idx="284">
                  <c:v>8.6666699999999996E-3</c:v>
                </c:pt>
                <c:pt idx="285">
                  <c:v>1.18333E-2</c:v>
                </c:pt>
                <c:pt idx="286">
                  <c:v>2.4250000000000001E-2</c:v>
                </c:pt>
                <c:pt idx="287">
                  <c:v>3.9083300000000001E-2</c:v>
                </c:pt>
                <c:pt idx="288">
                  <c:v>4.7333300000000002E-2</c:v>
                </c:pt>
                <c:pt idx="289">
                  <c:v>6.9250000000000006E-2</c:v>
                </c:pt>
                <c:pt idx="290">
                  <c:v>0.10425</c:v>
                </c:pt>
                <c:pt idx="291">
                  <c:v>0.130833</c:v>
                </c:pt>
                <c:pt idx="292">
                  <c:v>0.153667</c:v>
                </c:pt>
                <c:pt idx="293">
                  <c:v>0.17116700000000001</c:v>
                </c:pt>
                <c:pt idx="294">
                  <c:v>0.191833</c:v>
                </c:pt>
                <c:pt idx="295">
                  <c:v>0.20383299999999999</c:v>
                </c:pt>
                <c:pt idx="296">
                  <c:v>0.213667</c:v>
                </c:pt>
                <c:pt idx="297">
                  <c:v>0.218167</c:v>
                </c:pt>
                <c:pt idx="298">
                  <c:v>0.222583</c:v>
                </c:pt>
                <c:pt idx="299">
                  <c:v>0.219583</c:v>
                </c:pt>
                <c:pt idx="300">
                  <c:v>0.21024999999999999</c:v>
                </c:pt>
                <c:pt idx="301">
                  <c:v>0.187583</c:v>
                </c:pt>
                <c:pt idx="302">
                  <c:v>0.16700000000000001</c:v>
                </c:pt>
                <c:pt idx="303">
                  <c:v>0.14991699999999999</c:v>
                </c:pt>
                <c:pt idx="304">
                  <c:v>0.13100000000000001</c:v>
                </c:pt>
                <c:pt idx="305">
                  <c:v>0.113417</c:v>
                </c:pt>
                <c:pt idx="306">
                  <c:v>9.8500000000000004E-2</c:v>
                </c:pt>
                <c:pt idx="307">
                  <c:v>8.1333299999999997E-2</c:v>
                </c:pt>
                <c:pt idx="308">
                  <c:v>7.0583300000000002E-2</c:v>
                </c:pt>
                <c:pt idx="309">
                  <c:v>6.9583300000000001E-2</c:v>
                </c:pt>
                <c:pt idx="310">
                  <c:v>6.4416699999999993E-2</c:v>
                </c:pt>
                <c:pt idx="311">
                  <c:v>5.8749999999999997E-2</c:v>
                </c:pt>
                <c:pt idx="312">
                  <c:v>5.3499999999999999E-2</c:v>
                </c:pt>
                <c:pt idx="313">
                  <c:v>5.7000000000000002E-2</c:v>
                </c:pt>
                <c:pt idx="314">
                  <c:v>5.9583299999999999E-2</c:v>
                </c:pt>
                <c:pt idx="315">
                  <c:v>7.0083300000000001E-2</c:v>
                </c:pt>
                <c:pt idx="316">
                  <c:v>7.2499999999999995E-2</c:v>
                </c:pt>
                <c:pt idx="317">
                  <c:v>7.4749999999999997E-2</c:v>
                </c:pt>
                <c:pt idx="318">
                  <c:v>7.0333300000000001E-2</c:v>
                </c:pt>
                <c:pt idx="319">
                  <c:v>8.2916699999999996E-2</c:v>
                </c:pt>
                <c:pt idx="320">
                  <c:v>8.6499999999999994E-2</c:v>
                </c:pt>
                <c:pt idx="321">
                  <c:v>7.5583300000000006E-2</c:v>
                </c:pt>
                <c:pt idx="322">
                  <c:v>7.8833299999999995E-2</c:v>
                </c:pt>
                <c:pt idx="323">
                  <c:v>7.1999999999999995E-2</c:v>
                </c:pt>
                <c:pt idx="324">
                  <c:v>7.19167E-2</c:v>
                </c:pt>
                <c:pt idx="325">
                  <c:v>6.2333300000000001E-2</c:v>
                </c:pt>
                <c:pt idx="326">
                  <c:v>5.7000000000000002E-2</c:v>
                </c:pt>
                <c:pt idx="327">
                  <c:v>5.2083299999999999E-2</c:v>
                </c:pt>
                <c:pt idx="328">
                  <c:v>5.425E-2</c:v>
                </c:pt>
                <c:pt idx="329">
                  <c:v>5.1083299999999998E-2</c:v>
                </c:pt>
                <c:pt idx="330">
                  <c:v>5.7833299999999997E-2</c:v>
                </c:pt>
                <c:pt idx="331">
                  <c:v>5.66667E-2</c:v>
                </c:pt>
                <c:pt idx="332">
                  <c:v>5.0250000000000003E-2</c:v>
                </c:pt>
                <c:pt idx="333">
                  <c:v>5.4583300000000001E-2</c:v>
                </c:pt>
                <c:pt idx="334">
                  <c:v>5.7166700000000001E-2</c:v>
                </c:pt>
                <c:pt idx="335">
                  <c:v>6.6583299999999998E-2</c:v>
                </c:pt>
                <c:pt idx="336">
                  <c:v>6.7833299999999999E-2</c:v>
                </c:pt>
                <c:pt idx="337">
                  <c:v>8.1333299999999997E-2</c:v>
                </c:pt>
                <c:pt idx="338">
                  <c:v>8.8749999999999996E-2</c:v>
                </c:pt>
                <c:pt idx="339">
                  <c:v>9.5583299999999996E-2</c:v>
                </c:pt>
                <c:pt idx="340">
                  <c:v>0.107917</c:v>
                </c:pt>
                <c:pt idx="341">
                  <c:v>0.11516700000000001</c:v>
                </c:pt>
                <c:pt idx="342">
                  <c:v>0.126</c:v>
                </c:pt>
                <c:pt idx="343">
                  <c:v>0.14974999999999999</c:v>
                </c:pt>
                <c:pt idx="344">
                  <c:v>0.16483300000000001</c:v>
                </c:pt>
                <c:pt idx="345">
                  <c:v>0.17841699999999999</c:v>
                </c:pt>
                <c:pt idx="346">
                  <c:v>0.19</c:v>
                </c:pt>
                <c:pt idx="347">
                  <c:v>0.21183299999999999</c:v>
                </c:pt>
                <c:pt idx="348">
                  <c:v>0.22416700000000001</c:v>
                </c:pt>
                <c:pt idx="349">
                  <c:v>0.23766699999999999</c:v>
                </c:pt>
                <c:pt idx="350">
                  <c:v>0.245917</c:v>
                </c:pt>
                <c:pt idx="351">
                  <c:v>0.253583</c:v>
                </c:pt>
                <c:pt idx="352">
                  <c:v>0.24975</c:v>
                </c:pt>
                <c:pt idx="353">
                  <c:v>0.25624999999999998</c:v>
                </c:pt>
                <c:pt idx="354">
                  <c:v>0.254417</c:v>
                </c:pt>
                <c:pt idx="355">
                  <c:v>0.23066700000000001</c:v>
                </c:pt>
                <c:pt idx="356">
                  <c:v>0.22583300000000001</c:v>
                </c:pt>
                <c:pt idx="357">
                  <c:v>0.221333</c:v>
                </c:pt>
                <c:pt idx="358">
                  <c:v>0.21166699999999999</c:v>
                </c:pt>
                <c:pt idx="359">
                  <c:v>0.18675</c:v>
                </c:pt>
                <c:pt idx="360">
                  <c:v>0.16691700000000001</c:v>
                </c:pt>
                <c:pt idx="361">
                  <c:v>0.14349999999999999</c:v>
                </c:pt>
                <c:pt idx="362">
                  <c:v>0.125667</c:v>
                </c:pt>
                <c:pt idx="363">
                  <c:v>0.107167</c:v>
                </c:pt>
                <c:pt idx="364">
                  <c:v>9.5500000000000002E-2</c:v>
                </c:pt>
                <c:pt idx="365">
                  <c:v>8.0083299999999996E-2</c:v>
                </c:pt>
                <c:pt idx="366">
                  <c:v>6.8083299999999999E-2</c:v>
                </c:pt>
                <c:pt idx="367">
                  <c:v>6.9666699999999998E-2</c:v>
                </c:pt>
                <c:pt idx="368">
                  <c:v>6.9250000000000006E-2</c:v>
                </c:pt>
                <c:pt idx="369">
                  <c:v>6.3833299999999996E-2</c:v>
                </c:pt>
                <c:pt idx="370">
                  <c:v>6.0416699999999997E-2</c:v>
                </c:pt>
                <c:pt idx="371">
                  <c:v>6.4583299999999996E-2</c:v>
                </c:pt>
                <c:pt idx="372">
                  <c:v>7.7666700000000005E-2</c:v>
                </c:pt>
                <c:pt idx="373">
                  <c:v>8.71667E-2</c:v>
                </c:pt>
                <c:pt idx="374">
                  <c:v>9.8333299999999998E-2</c:v>
                </c:pt>
                <c:pt idx="375">
                  <c:v>0.110333</c:v>
                </c:pt>
                <c:pt idx="376">
                  <c:v>0.127417</c:v>
                </c:pt>
                <c:pt idx="377">
                  <c:v>0.14274999999999999</c:v>
                </c:pt>
                <c:pt idx="378">
                  <c:v>0.156667</c:v>
                </c:pt>
                <c:pt idx="379">
                  <c:v>0.16733300000000001</c:v>
                </c:pt>
                <c:pt idx="380">
                  <c:v>0.16791700000000001</c:v>
                </c:pt>
                <c:pt idx="381">
                  <c:v>0.158333</c:v>
                </c:pt>
                <c:pt idx="382">
                  <c:v>0.16958300000000001</c:v>
                </c:pt>
                <c:pt idx="383">
                  <c:v>0.17883299999999999</c:v>
                </c:pt>
                <c:pt idx="384">
                  <c:v>0.18066699999999999</c:v>
                </c:pt>
                <c:pt idx="385">
                  <c:v>0.17599999999999999</c:v>
                </c:pt>
                <c:pt idx="386">
                  <c:v>0.17058300000000001</c:v>
                </c:pt>
                <c:pt idx="387">
                  <c:v>0.17199999999999999</c:v>
                </c:pt>
                <c:pt idx="388">
                  <c:v>0.17449999999999999</c:v>
                </c:pt>
                <c:pt idx="389">
                  <c:v>0.18575</c:v>
                </c:pt>
                <c:pt idx="390">
                  <c:v>0.188917</c:v>
                </c:pt>
                <c:pt idx="391">
                  <c:v>0.190833</c:v>
                </c:pt>
                <c:pt idx="392">
                  <c:v>0.19566700000000001</c:v>
                </c:pt>
                <c:pt idx="393">
                  <c:v>0.214917</c:v>
                </c:pt>
                <c:pt idx="394">
                  <c:v>0.20599999999999999</c:v>
                </c:pt>
                <c:pt idx="395">
                  <c:v>0.19700000000000001</c:v>
                </c:pt>
                <c:pt idx="396">
                  <c:v>0.192667</c:v>
                </c:pt>
                <c:pt idx="397">
                  <c:v>0.19941700000000001</c:v>
                </c:pt>
                <c:pt idx="398">
                  <c:v>0.20275000000000001</c:v>
                </c:pt>
                <c:pt idx="399">
                  <c:v>0.20333300000000001</c:v>
                </c:pt>
                <c:pt idx="400">
                  <c:v>0.20058300000000001</c:v>
                </c:pt>
                <c:pt idx="401">
                  <c:v>0.192583</c:v>
                </c:pt>
                <c:pt idx="402">
                  <c:v>0.19500000000000001</c:v>
                </c:pt>
                <c:pt idx="403">
                  <c:v>0.182667</c:v>
                </c:pt>
                <c:pt idx="404">
                  <c:v>0.17466699999999999</c:v>
                </c:pt>
                <c:pt idx="405">
                  <c:v>0.160667</c:v>
                </c:pt>
                <c:pt idx="406">
                  <c:v>0.150917</c:v>
                </c:pt>
                <c:pt idx="407">
                  <c:v>0.13991700000000001</c:v>
                </c:pt>
                <c:pt idx="408">
                  <c:v>0.13208300000000001</c:v>
                </c:pt>
                <c:pt idx="409">
                  <c:v>0.13575000000000001</c:v>
                </c:pt>
                <c:pt idx="410">
                  <c:v>0.1265</c:v>
                </c:pt>
                <c:pt idx="411">
                  <c:v>0.125333</c:v>
                </c:pt>
                <c:pt idx="412">
                  <c:v>0.11774999999999999</c:v>
                </c:pt>
                <c:pt idx="413">
                  <c:v>0.112167</c:v>
                </c:pt>
                <c:pt idx="414">
                  <c:v>0.107333</c:v>
                </c:pt>
                <c:pt idx="415">
                  <c:v>0.11466700000000001</c:v>
                </c:pt>
                <c:pt idx="416">
                  <c:v>0.11749999999999999</c:v>
                </c:pt>
                <c:pt idx="417">
                  <c:v>0.128583</c:v>
                </c:pt>
                <c:pt idx="418">
                  <c:v>0.13891700000000001</c:v>
                </c:pt>
                <c:pt idx="419">
                  <c:v>0.16025</c:v>
                </c:pt>
                <c:pt idx="420">
                  <c:v>0.16216700000000001</c:v>
                </c:pt>
                <c:pt idx="421">
                  <c:v>0.152833</c:v>
                </c:pt>
                <c:pt idx="422">
                  <c:v>0.14766699999999999</c:v>
                </c:pt>
                <c:pt idx="423">
                  <c:v>0.14091699999999999</c:v>
                </c:pt>
                <c:pt idx="424">
                  <c:v>0.13383300000000001</c:v>
                </c:pt>
                <c:pt idx="425">
                  <c:v>0.14183299999999999</c:v>
                </c:pt>
                <c:pt idx="426">
                  <c:v>0.14324999999999999</c:v>
                </c:pt>
                <c:pt idx="427">
                  <c:v>0.13858300000000001</c:v>
                </c:pt>
                <c:pt idx="428">
                  <c:v>0.13325000000000001</c:v>
                </c:pt>
                <c:pt idx="429">
                  <c:v>0.12375</c:v>
                </c:pt>
                <c:pt idx="430">
                  <c:v>0.123</c:v>
                </c:pt>
                <c:pt idx="431">
                  <c:v>0.1225</c:v>
                </c:pt>
                <c:pt idx="432">
                  <c:v>0.13775000000000001</c:v>
                </c:pt>
                <c:pt idx="433">
                  <c:v>0.14308299999999999</c:v>
                </c:pt>
                <c:pt idx="434">
                  <c:v>0.159</c:v>
                </c:pt>
                <c:pt idx="435">
                  <c:v>0.16525000000000001</c:v>
                </c:pt>
                <c:pt idx="436">
                  <c:v>0.16916700000000001</c:v>
                </c:pt>
                <c:pt idx="437">
                  <c:v>0.15925</c:v>
                </c:pt>
                <c:pt idx="438">
                  <c:v>0.156583</c:v>
                </c:pt>
                <c:pt idx="439">
                  <c:v>0.17283299999999999</c:v>
                </c:pt>
                <c:pt idx="440">
                  <c:v>0.1825</c:v>
                </c:pt>
                <c:pt idx="441">
                  <c:v>0.189167</c:v>
                </c:pt>
                <c:pt idx="442">
                  <c:v>0.192167</c:v>
                </c:pt>
                <c:pt idx="443">
                  <c:v>0.19075</c:v>
                </c:pt>
                <c:pt idx="444">
                  <c:v>0.17433299999999999</c:v>
                </c:pt>
                <c:pt idx="445">
                  <c:v>0.16691700000000001</c:v>
                </c:pt>
                <c:pt idx="446">
                  <c:v>0.17158300000000001</c:v>
                </c:pt>
                <c:pt idx="447">
                  <c:v>0.17816699999999999</c:v>
                </c:pt>
                <c:pt idx="448">
                  <c:v>0.187833</c:v>
                </c:pt>
                <c:pt idx="449">
                  <c:v>0.190917</c:v>
                </c:pt>
                <c:pt idx="450">
                  <c:v>0.185417</c:v>
                </c:pt>
                <c:pt idx="451">
                  <c:v>0.17499999999999999</c:v>
                </c:pt>
                <c:pt idx="452">
                  <c:v>0.17741699999999999</c:v>
                </c:pt>
                <c:pt idx="453">
                  <c:v>0.17358299999999999</c:v>
                </c:pt>
                <c:pt idx="454">
                  <c:v>0.17499999999999999</c:v>
                </c:pt>
                <c:pt idx="455">
                  <c:v>0.17249999999999999</c:v>
                </c:pt>
                <c:pt idx="456">
                  <c:v>0.1875</c:v>
                </c:pt>
                <c:pt idx="457">
                  <c:v>0.187917</c:v>
                </c:pt>
                <c:pt idx="458">
                  <c:v>0.17899999999999999</c:v>
                </c:pt>
                <c:pt idx="459">
                  <c:v>0.17091700000000001</c:v>
                </c:pt>
                <c:pt idx="460">
                  <c:v>0.16491700000000001</c:v>
                </c:pt>
                <c:pt idx="461">
                  <c:v>0.16533300000000001</c:v>
                </c:pt>
                <c:pt idx="462">
                  <c:v>0.18425</c:v>
                </c:pt>
                <c:pt idx="463">
                  <c:v>0.19591700000000001</c:v>
                </c:pt>
                <c:pt idx="464">
                  <c:v>0.20774999999999999</c:v>
                </c:pt>
                <c:pt idx="465">
                  <c:v>0.23883299999999999</c:v>
                </c:pt>
                <c:pt idx="466">
                  <c:v>0.26391700000000001</c:v>
                </c:pt>
                <c:pt idx="467">
                  <c:v>0.29533300000000001</c:v>
                </c:pt>
                <c:pt idx="468">
                  <c:v>0.32450000000000001</c:v>
                </c:pt>
                <c:pt idx="469">
                  <c:v>0.35416700000000001</c:v>
                </c:pt>
                <c:pt idx="470">
                  <c:v>0.38824999999999998</c:v>
                </c:pt>
                <c:pt idx="471">
                  <c:v>0.42083300000000001</c:v>
                </c:pt>
                <c:pt idx="472">
                  <c:v>0.45441700000000002</c:v>
                </c:pt>
                <c:pt idx="473">
                  <c:v>0.48583300000000001</c:v>
                </c:pt>
                <c:pt idx="474">
                  <c:v>0.502</c:v>
                </c:pt>
                <c:pt idx="475">
                  <c:v>0.52516700000000005</c:v>
                </c:pt>
                <c:pt idx="476">
                  <c:v>0.53458300000000003</c:v>
                </c:pt>
                <c:pt idx="477">
                  <c:v>0.51724999999999999</c:v>
                </c:pt>
                <c:pt idx="478">
                  <c:v>0.503</c:v>
                </c:pt>
                <c:pt idx="479">
                  <c:v>0.48249999999999998</c:v>
                </c:pt>
                <c:pt idx="480">
                  <c:v>0.46041700000000002</c:v>
                </c:pt>
                <c:pt idx="481">
                  <c:v>0.43816699999999997</c:v>
                </c:pt>
                <c:pt idx="482">
                  <c:v>0.41258299999999998</c:v>
                </c:pt>
                <c:pt idx="483">
                  <c:v>0.39233299999999999</c:v>
                </c:pt>
                <c:pt idx="484">
                  <c:v>0.36191699999999999</c:v>
                </c:pt>
                <c:pt idx="485">
                  <c:v>0.33108300000000002</c:v>
                </c:pt>
                <c:pt idx="486">
                  <c:v>0.31</c:v>
                </c:pt>
                <c:pt idx="487">
                  <c:v>0.28125</c:v>
                </c:pt>
                <c:pt idx="488">
                  <c:v>0.25374999999999998</c:v>
                </c:pt>
                <c:pt idx="489">
                  <c:v>0.252</c:v>
                </c:pt>
                <c:pt idx="490">
                  <c:v>0.23491699999999999</c:v>
                </c:pt>
                <c:pt idx="491">
                  <c:v>0.221417</c:v>
                </c:pt>
                <c:pt idx="492">
                  <c:v>0.20708299999999999</c:v>
                </c:pt>
                <c:pt idx="493">
                  <c:v>0.20458299999999999</c:v>
                </c:pt>
                <c:pt idx="494">
                  <c:v>0.19908300000000001</c:v>
                </c:pt>
                <c:pt idx="495">
                  <c:v>0.182833</c:v>
                </c:pt>
                <c:pt idx="496">
                  <c:v>0.1865</c:v>
                </c:pt>
                <c:pt idx="497">
                  <c:v>0.17524999999999999</c:v>
                </c:pt>
                <c:pt idx="498">
                  <c:v>0.16958300000000001</c:v>
                </c:pt>
                <c:pt idx="499">
                  <c:v>0.159917</c:v>
                </c:pt>
                <c:pt idx="500">
                  <c:v>0.16566700000000001</c:v>
                </c:pt>
                <c:pt idx="501">
                  <c:v>0.16625000000000001</c:v>
                </c:pt>
                <c:pt idx="502">
                  <c:v>0.17574999999999999</c:v>
                </c:pt>
                <c:pt idx="503">
                  <c:v>0.18375</c:v>
                </c:pt>
                <c:pt idx="504">
                  <c:v>0.186583</c:v>
                </c:pt>
                <c:pt idx="505">
                  <c:v>0.19458300000000001</c:v>
                </c:pt>
                <c:pt idx="506">
                  <c:v>0.20541699999999999</c:v>
                </c:pt>
                <c:pt idx="507">
                  <c:v>0.22600000000000001</c:v>
                </c:pt>
                <c:pt idx="508">
                  <c:v>0.23658299999999999</c:v>
                </c:pt>
                <c:pt idx="509">
                  <c:v>0.249167</c:v>
                </c:pt>
                <c:pt idx="510">
                  <c:v>0.26291700000000001</c:v>
                </c:pt>
                <c:pt idx="511">
                  <c:v>0.28025</c:v>
                </c:pt>
                <c:pt idx="512">
                  <c:v>0.29158299999999998</c:v>
                </c:pt>
                <c:pt idx="513">
                  <c:v>0.29883300000000002</c:v>
                </c:pt>
                <c:pt idx="514">
                  <c:v>0.30349999999999999</c:v>
                </c:pt>
                <c:pt idx="515">
                  <c:v>0.31324999999999997</c:v>
                </c:pt>
                <c:pt idx="516">
                  <c:v>0.32174999999999998</c:v>
                </c:pt>
                <c:pt idx="517">
                  <c:v>0.33416699999999999</c:v>
                </c:pt>
                <c:pt idx="518">
                  <c:v>0.33600000000000002</c:v>
                </c:pt>
                <c:pt idx="519">
                  <c:v>0.34791699999999998</c:v>
                </c:pt>
                <c:pt idx="520">
                  <c:v>0.35549999999999998</c:v>
                </c:pt>
                <c:pt idx="521">
                  <c:v>0.37383300000000003</c:v>
                </c:pt>
                <c:pt idx="522">
                  <c:v>0.37233300000000003</c:v>
                </c:pt>
                <c:pt idx="523">
                  <c:v>0.37524999999999997</c:v>
                </c:pt>
                <c:pt idx="524">
                  <c:v>0.37983299999999998</c:v>
                </c:pt>
                <c:pt idx="525">
                  <c:v>0.376917</c:v>
                </c:pt>
                <c:pt idx="526">
                  <c:v>0.38958300000000001</c:v>
                </c:pt>
                <c:pt idx="527">
                  <c:v>0.38700000000000001</c:v>
                </c:pt>
                <c:pt idx="528">
                  <c:v>0.39808300000000002</c:v>
                </c:pt>
                <c:pt idx="529">
                  <c:v>0.39916699999999999</c:v>
                </c:pt>
                <c:pt idx="530">
                  <c:v>0.40941699999999998</c:v>
                </c:pt>
                <c:pt idx="531">
                  <c:v>0.400667</c:v>
                </c:pt>
                <c:pt idx="532">
                  <c:v>0.39450000000000002</c:v>
                </c:pt>
                <c:pt idx="533">
                  <c:v>0.38674999999999998</c:v>
                </c:pt>
                <c:pt idx="534">
                  <c:v>0.39258300000000002</c:v>
                </c:pt>
                <c:pt idx="535">
                  <c:v>0.39174999999999999</c:v>
                </c:pt>
                <c:pt idx="536">
                  <c:v>0.38416699999999998</c:v>
                </c:pt>
                <c:pt idx="537">
                  <c:v>0.38600000000000001</c:v>
                </c:pt>
                <c:pt idx="538">
                  <c:v>0.37833299999999997</c:v>
                </c:pt>
                <c:pt idx="539">
                  <c:v>0.38083299999999998</c:v>
                </c:pt>
                <c:pt idx="540">
                  <c:v>0.372917</c:v>
                </c:pt>
                <c:pt idx="541">
                  <c:v>0.36691699999999999</c:v>
                </c:pt>
                <c:pt idx="542">
                  <c:v>0.35791699999999999</c:v>
                </c:pt>
                <c:pt idx="543">
                  <c:v>0.34899999999999998</c:v>
                </c:pt>
                <c:pt idx="544">
                  <c:v>0.34691699999999998</c:v>
                </c:pt>
                <c:pt idx="545">
                  <c:v>0.33566699999999999</c:v>
                </c:pt>
                <c:pt idx="546">
                  <c:v>0.31958300000000001</c:v>
                </c:pt>
                <c:pt idx="547">
                  <c:v>0.30675000000000002</c:v>
                </c:pt>
                <c:pt idx="548">
                  <c:v>0.30083300000000002</c:v>
                </c:pt>
                <c:pt idx="549">
                  <c:v>0.29516700000000001</c:v>
                </c:pt>
                <c:pt idx="550">
                  <c:v>0.29408299999999998</c:v>
                </c:pt>
                <c:pt idx="551">
                  <c:v>0.28933300000000001</c:v>
                </c:pt>
                <c:pt idx="552">
                  <c:v>0.28791699999999998</c:v>
                </c:pt>
                <c:pt idx="553">
                  <c:v>0.28841699999999998</c:v>
                </c:pt>
                <c:pt idx="554">
                  <c:v>0.28925000000000001</c:v>
                </c:pt>
                <c:pt idx="555">
                  <c:v>0.29975000000000002</c:v>
                </c:pt>
                <c:pt idx="556">
                  <c:v>0.30475000000000002</c:v>
                </c:pt>
                <c:pt idx="557">
                  <c:v>0.315583</c:v>
                </c:pt>
                <c:pt idx="558">
                  <c:v>0.32766699999999999</c:v>
                </c:pt>
                <c:pt idx="559">
                  <c:v>0.339833</c:v>
                </c:pt>
                <c:pt idx="560">
                  <c:v>0.35225000000000001</c:v>
                </c:pt>
                <c:pt idx="561">
                  <c:v>0.35408299999999998</c:v>
                </c:pt>
                <c:pt idx="562">
                  <c:v>0.35891699999999999</c:v>
                </c:pt>
                <c:pt idx="563">
                  <c:v>0.36191699999999999</c:v>
                </c:pt>
                <c:pt idx="564">
                  <c:v>0.36241699999999999</c:v>
                </c:pt>
                <c:pt idx="565">
                  <c:v>0.36466700000000002</c:v>
                </c:pt>
                <c:pt idx="566">
                  <c:v>0.369917</c:v>
                </c:pt>
                <c:pt idx="567">
                  <c:v>0.36225000000000002</c:v>
                </c:pt>
                <c:pt idx="568">
                  <c:v>0.35408299999999998</c:v>
                </c:pt>
                <c:pt idx="569">
                  <c:v>0.34608299999999997</c:v>
                </c:pt>
                <c:pt idx="570">
                  <c:v>0.34</c:v>
                </c:pt>
                <c:pt idx="571">
                  <c:v>0.34075</c:v>
                </c:pt>
                <c:pt idx="572">
                  <c:v>0.33758300000000002</c:v>
                </c:pt>
                <c:pt idx="573">
                  <c:v>0.33683299999999999</c:v>
                </c:pt>
                <c:pt idx="574">
                  <c:v>0.33083299999999999</c:v>
                </c:pt>
                <c:pt idx="575">
                  <c:v>0.32974999999999999</c:v>
                </c:pt>
                <c:pt idx="576">
                  <c:v>0.33400000000000002</c:v>
                </c:pt>
                <c:pt idx="577">
                  <c:v>0.33250000000000002</c:v>
                </c:pt>
                <c:pt idx="578">
                  <c:v>0.33</c:v>
                </c:pt>
                <c:pt idx="579">
                  <c:v>0.32533299999999998</c:v>
                </c:pt>
                <c:pt idx="580">
                  <c:v>0.32616699999999998</c:v>
                </c:pt>
                <c:pt idx="581">
                  <c:v>0.32833299999999999</c:v>
                </c:pt>
                <c:pt idx="582">
                  <c:v>0.32500000000000001</c:v>
                </c:pt>
                <c:pt idx="583">
                  <c:v>0.31774999999999998</c:v>
                </c:pt>
                <c:pt idx="584">
                  <c:v>0.30358299999999999</c:v>
                </c:pt>
                <c:pt idx="585">
                  <c:v>0.30658299999999999</c:v>
                </c:pt>
                <c:pt idx="586">
                  <c:v>0.30266700000000002</c:v>
                </c:pt>
                <c:pt idx="587">
                  <c:v>0.29016700000000001</c:v>
                </c:pt>
                <c:pt idx="588">
                  <c:v>0.26658300000000001</c:v>
                </c:pt>
                <c:pt idx="589">
                  <c:v>0.2465</c:v>
                </c:pt>
                <c:pt idx="590">
                  <c:v>0.222083</c:v>
                </c:pt>
                <c:pt idx="591">
                  <c:v>0.21041699999999999</c:v>
                </c:pt>
                <c:pt idx="592">
                  <c:v>0.19400000000000001</c:v>
                </c:pt>
                <c:pt idx="593">
                  <c:v>0.187417</c:v>
                </c:pt>
                <c:pt idx="594">
                  <c:v>0.18</c:v>
                </c:pt>
                <c:pt idx="595">
                  <c:v>0.18325</c:v>
                </c:pt>
                <c:pt idx="596">
                  <c:v>0.190917</c:v>
                </c:pt>
                <c:pt idx="597">
                  <c:v>0.188667</c:v>
                </c:pt>
                <c:pt idx="598">
                  <c:v>0.19416700000000001</c:v>
                </c:pt>
                <c:pt idx="599">
                  <c:v>0.20108300000000001</c:v>
                </c:pt>
                <c:pt idx="600">
                  <c:v>0.219167</c:v>
                </c:pt>
                <c:pt idx="601">
                  <c:v>0.23699999999999999</c:v>
                </c:pt>
                <c:pt idx="602">
                  <c:v>0.252917</c:v>
                </c:pt>
                <c:pt idx="603">
                  <c:v>0.26824999999999999</c:v>
                </c:pt>
                <c:pt idx="604">
                  <c:v>0.29266700000000001</c:v>
                </c:pt>
                <c:pt idx="605">
                  <c:v>0.31075000000000003</c:v>
                </c:pt>
                <c:pt idx="606">
                  <c:v>0.33408300000000002</c:v>
                </c:pt>
                <c:pt idx="607">
                  <c:v>0.34241700000000003</c:v>
                </c:pt>
                <c:pt idx="608">
                  <c:v>0.36166700000000002</c:v>
                </c:pt>
                <c:pt idx="609">
                  <c:v>0.36658299999999999</c:v>
                </c:pt>
                <c:pt idx="610">
                  <c:v>0.3705</c:v>
                </c:pt>
                <c:pt idx="611">
                  <c:v>0.39274999999999999</c:v>
                </c:pt>
                <c:pt idx="612">
                  <c:v>0.41208299999999998</c:v>
                </c:pt>
                <c:pt idx="613">
                  <c:v>0.42475000000000002</c:v>
                </c:pt>
                <c:pt idx="614">
                  <c:v>0.443</c:v>
                </c:pt>
                <c:pt idx="615">
                  <c:v>0.45883299999999999</c:v>
                </c:pt>
                <c:pt idx="616">
                  <c:v>0.46675</c:v>
                </c:pt>
                <c:pt idx="617">
                  <c:v>0.46908300000000003</c:v>
                </c:pt>
                <c:pt idx="618">
                  <c:v>0.464167</c:v>
                </c:pt>
                <c:pt idx="619">
                  <c:v>0.46016699999999999</c:v>
                </c:pt>
                <c:pt idx="620">
                  <c:v>0.44033299999999997</c:v>
                </c:pt>
                <c:pt idx="621">
                  <c:v>0.434583</c:v>
                </c:pt>
                <c:pt idx="622">
                  <c:v>0.42558299999999999</c:v>
                </c:pt>
                <c:pt idx="623">
                  <c:v>0.39966699999999999</c:v>
                </c:pt>
                <c:pt idx="624">
                  <c:v>0.37833299999999997</c:v>
                </c:pt>
                <c:pt idx="625">
                  <c:v>0.36249999999999999</c:v>
                </c:pt>
                <c:pt idx="626">
                  <c:v>0.343667</c:v>
                </c:pt>
                <c:pt idx="627">
                  <c:v>0.32616699999999998</c:v>
                </c:pt>
                <c:pt idx="628">
                  <c:v>0.308</c:v>
                </c:pt>
                <c:pt idx="629">
                  <c:v>0.29249999999999998</c:v>
                </c:pt>
                <c:pt idx="630">
                  <c:v>0.28649999999999998</c:v>
                </c:pt>
                <c:pt idx="631">
                  <c:v>0.285333</c:v>
                </c:pt>
                <c:pt idx="632">
                  <c:v>0.28833300000000001</c:v>
                </c:pt>
                <c:pt idx="633">
                  <c:v>0.28575</c:v>
                </c:pt>
                <c:pt idx="634">
                  <c:v>0.278833</c:v>
                </c:pt>
                <c:pt idx="635">
                  <c:v>0.28225</c:v>
                </c:pt>
                <c:pt idx="636">
                  <c:v>0.27274999999999999</c:v>
                </c:pt>
                <c:pt idx="637">
                  <c:v>0.26050000000000001</c:v>
                </c:pt>
                <c:pt idx="638">
                  <c:v>0.25824999999999998</c:v>
                </c:pt>
                <c:pt idx="639">
                  <c:v>0.25316699999999998</c:v>
                </c:pt>
                <c:pt idx="640">
                  <c:v>0.25374999999999998</c:v>
                </c:pt>
                <c:pt idx="641">
                  <c:v>0.25983299999999998</c:v>
                </c:pt>
                <c:pt idx="642">
                  <c:v>0.25891700000000001</c:v>
                </c:pt>
                <c:pt idx="643">
                  <c:v>0.249083</c:v>
                </c:pt>
                <c:pt idx="644">
                  <c:v>0.25274999999999997</c:v>
                </c:pt>
                <c:pt idx="645">
                  <c:v>0.26083299999999998</c:v>
                </c:pt>
                <c:pt idx="646">
                  <c:v>0.280333</c:v>
                </c:pt>
                <c:pt idx="647">
                  <c:v>0.29399999999999998</c:v>
                </c:pt>
                <c:pt idx="648">
                  <c:v>0.30933300000000002</c:v>
                </c:pt>
                <c:pt idx="649">
                  <c:v>0.32616699999999998</c:v>
                </c:pt>
                <c:pt idx="650">
                  <c:v>0.33033299999999999</c:v>
                </c:pt>
                <c:pt idx="651">
                  <c:v>0.33441700000000002</c:v>
                </c:pt>
                <c:pt idx="652">
                  <c:v>0.34</c:v>
                </c:pt>
                <c:pt idx="653">
                  <c:v>0.34341699999999997</c:v>
                </c:pt>
                <c:pt idx="654">
                  <c:v>0.343833</c:v>
                </c:pt>
                <c:pt idx="655">
                  <c:v>0.35491699999999998</c:v>
                </c:pt>
                <c:pt idx="656">
                  <c:v>0.35366700000000001</c:v>
                </c:pt>
                <c:pt idx="657">
                  <c:v>0.35899999999999999</c:v>
                </c:pt>
                <c:pt idx="658">
                  <c:v>0.35149999999999998</c:v>
                </c:pt>
                <c:pt idx="659">
                  <c:v>0.347833</c:v>
                </c:pt>
                <c:pt idx="660">
                  <c:v>0.35158299999999998</c:v>
                </c:pt>
                <c:pt idx="661">
                  <c:v>0.35099999999999998</c:v>
                </c:pt>
                <c:pt idx="662">
                  <c:v>0.34491699999999997</c:v>
                </c:pt>
                <c:pt idx="663">
                  <c:v>0.34641699999999997</c:v>
                </c:pt>
                <c:pt idx="664">
                  <c:v>0.35366700000000001</c:v>
                </c:pt>
                <c:pt idx="665">
                  <c:v>0.36099999999999999</c:v>
                </c:pt>
                <c:pt idx="666">
                  <c:v>0.370083</c:v>
                </c:pt>
                <c:pt idx="667">
                  <c:v>0.36458299999999999</c:v>
                </c:pt>
                <c:pt idx="668">
                  <c:v>0.36966700000000002</c:v>
                </c:pt>
                <c:pt idx="669">
                  <c:v>0.36575000000000002</c:v>
                </c:pt>
                <c:pt idx="670">
                  <c:v>0.375417</c:v>
                </c:pt>
                <c:pt idx="671">
                  <c:v>0.37666699999999997</c:v>
                </c:pt>
                <c:pt idx="672">
                  <c:v>0.37833299999999997</c:v>
                </c:pt>
                <c:pt idx="673">
                  <c:v>0.38150000000000001</c:v>
                </c:pt>
                <c:pt idx="674">
                  <c:v>0.39241700000000002</c:v>
                </c:pt>
                <c:pt idx="675">
                  <c:v>0.39991700000000002</c:v>
                </c:pt>
                <c:pt idx="676">
                  <c:v>0.40083299999999999</c:v>
                </c:pt>
              </c:numCache>
            </c:numRef>
          </c:yVal>
        </c:ser>
        <c:axId val="151233664"/>
        <c:axId val="151235584"/>
      </c:scatterChart>
      <c:scatterChart>
        <c:scatterStyle val="lineMarker"/>
        <c:ser>
          <c:idx val="1"/>
          <c:order val="1"/>
          <c:tx>
            <c:strRef>
              <c:f>HadCRUT4!$E$17</c:f>
              <c:strCache>
                <c:ptCount val="1"/>
                <c:pt idx="0">
                  <c:v>bio-CO2</c:v>
                </c:pt>
              </c:strCache>
            </c:strRef>
          </c:tx>
          <c:spPr>
            <a:ln w="19050"/>
          </c:spPr>
          <c:marker>
            <c:symbol val="square"/>
            <c:size val="2"/>
          </c:marker>
          <c:xVal>
            <c:numRef>
              <c:f>HadCRUT4!$B$18:$B$694</c:f>
              <c:numCache>
                <c:formatCode>0.00</c:formatCode>
                <c:ptCount val="677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  <c:pt idx="649">
                  <c:v>2012.58</c:v>
                </c:pt>
                <c:pt idx="650">
                  <c:v>2012.67</c:v>
                </c:pt>
                <c:pt idx="651">
                  <c:v>2012.75</c:v>
                </c:pt>
                <c:pt idx="652">
                  <c:v>2012.83</c:v>
                </c:pt>
                <c:pt idx="653">
                  <c:v>2012.92</c:v>
                </c:pt>
                <c:pt idx="654">
                  <c:v>2013</c:v>
                </c:pt>
                <c:pt idx="655">
                  <c:v>2013.08</c:v>
                </c:pt>
                <c:pt idx="656">
                  <c:v>2013.17</c:v>
                </c:pt>
                <c:pt idx="657">
                  <c:v>2013.25</c:v>
                </c:pt>
                <c:pt idx="658">
                  <c:v>2013.33</c:v>
                </c:pt>
                <c:pt idx="659">
                  <c:v>2013.42</c:v>
                </c:pt>
                <c:pt idx="660">
                  <c:v>2013.5</c:v>
                </c:pt>
                <c:pt idx="661">
                  <c:v>2013.58</c:v>
                </c:pt>
                <c:pt idx="662">
                  <c:v>2013.67</c:v>
                </c:pt>
                <c:pt idx="663">
                  <c:v>2013.75</c:v>
                </c:pt>
                <c:pt idx="664">
                  <c:v>2013.83</c:v>
                </c:pt>
                <c:pt idx="665">
                  <c:v>2013.92</c:v>
                </c:pt>
                <c:pt idx="666">
                  <c:v>2014</c:v>
                </c:pt>
                <c:pt idx="667">
                  <c:v>2014.08</c:v>
                </c:pt>
                <c:pt idx="668">
                  <c:v>2014.17</c:v>
                </c:pt>
                <c:pt idx="669">
                  <c:v>2014.25</c:v>
                </c:pt>
                <c:pt idx="670">
                  <c:v>2014.33</c:v>
                </c:pt>
                <c:pt idx="671">
                  <c:v>2014.42</c:v>
                </c:pt>
                <c:pt idx="672">
                  <c:v>2014.5</c:v>
                </c:pt>
                <c:pt idx="673">
                  <c:v>2014.58</c:v>
                </c:pt>
                <c:pt idx="674">
                  <c:v>2014.67</c:v>
                </c:pt>
                <c:pt idx="675">
                  <c:v>2014.75</c:v>
                </c:pt>
                <c:pt idx="676">
                  <c:v>2014.83</c:v>
                </c:pt>
              </c:numCache>
            </c:numRef>
          </c:xVal>
          <c:yVal>
            <c:numRef>
              <c:f>HadCRUT4!$E$18:$E$694</c:f>
              <c:numCache>
                <c:formatCode>0.00</c:formatCode>
                <c:ptCount val="677"/>
                <c:pt idx="0">
                  <c:v>0</c:v>
                </c:pt>
                <c:pt idx="1">
                  <c:v>-7.9156029516969945E-3</c:v>
                </c:pt>
                <c:pt idx="2">
                  <c:v>-1.8716354992138973E-2</c:v>
                </c:pt>
                <c:pt idx="3">
                  <c:v>-2.8653526580743882E-2</c:v>
                </c:pt>
                <c:pt idx="4">
                  <c:v>-3.9475233090837239E-2</c:v>
                </c:pt>
                <c:pt idx="5">
                  <c:v>-5.111075101499063E-2</c:v>
                </c:pt>
                <c:pt idx="6">
                  <c:v>-5.9897010243531099E-2</c:v>
                </c:pt>
                <c:pt idx="7">
                  <c:v>-6.9766423051435503E-2</c:v>
                </c:pt>
                <c:pt idx="8">
                  <c:v>-7.5781767735887823E-2</c:v>
                </c:pt>
                <c:pt idx="9">
                  <c:v>-7.9290621179575943E-2</c:v>
                </c:pt>
                <c:pt idx="10">
                  <c:v>-8.131958841163392E-2</c:v>
                </c:pt>
                <c:pt idx="11">
                  <c:v>-8.3346239551696136E-2</c:v>
                </c:pt>
                <c:pt idx="12">
                  <c:v>-8.726302064987046E-2</c:v>
                </c:pt>
                <c:pt idx="13">
                  <c:v>-9.1692862259557875E-2</c:v>
                </c:pt>
                <c:pt idx="14">
                  <c:v>-9.7500862985118592E-2</c:v>
                </c:pt>
                <c:pt idx="15">
                  <c:v>-0.10598942262556983</c:v>
                </c:pt>
                <c:pt idx="16">
                  <c:v>-0.11814351732207694</c:v>
                </c:pt>
                <c:pt idx="17">
                  <c:v>-0.13364342587249073</c:v>
                </c:pt>
                <c:pt idx="18">
                  <c:v>-0.15246149852769281</c:v>
                </c:pt>
                <c:pt idx="19">
                  <c:v>-0.17331955217885311</c:v>
                </c:pt>
                <c:pt idx="20">
                  <c:v>-0.19456218790593643</c:v>
                </c:pt>
                <c:pt idx="21">
                  <c:v>-0.21256065488225884</c:v>
                </c:pt>
                <c:pt idx="22">
                  <c:v>-0.23045242377033154</c:v>
                </c:pt>
                <c:pt idx="23">
                  <c:v>-0.2496590007829291</c:v>
                </c:pt>
                <c:pt idx="24">
                  <c:v>-0.2641847717813765</c:v>
                </c:pt>
                <c:pt idx="25">
                  <c:v>-0.27632324722177942</c:v>
                </c:pt>
                <c:pt idx="26">
                  <c:v>-0.28261389304522605</c:v>
                </c:pt>
                <c:pt idx="27">
                  <c:v>-0.28429719054454938</c:v>
                </c:pt>
                <c:pt idx="28">
                  <c:v>-0.27854326755495007</c:v>
                </c:pt>
                <c:pt idx="29">
                  <c:v>-0.26538711427879014</c:v>
                </c:pt>
                <c:pt idx="30">
                  <c:v>-0.24672651093865644</c:v>
                </c:pt>
                <c:pt idx="31">
                  <c:v>-0.22707930391546216</c:v>
                </c:pt>
                <c:pt idx="32">
                  <c:v>-0.20708406678181002</c:v>
                </c:pt>
                <c:pt idx="33">
                  <c:v>-0.18908733846465792</c:v>
                </c:pt>
                <c:pt idx="34">
                  <c:v>-0.1706106150459645</c:v>
                </c:pt>
                <c:pt idx="35">
                  <c:v>-0.15033302986374705</c:v>
                </c:pt>
                <c:pt idx="36">
                  <c:v>-0.13428864399086438</c:v>
                </c:pt>
                <c:pt idx="37">
                  <c:v>-0.12144602083658707</c:v>
                </c:pt>
                <c:pt idx="38">
                  <c:v>-0.11245533341799444</c:v>
                </c:pt>
                <c:pt idx="39">
                  <c:v>-0.10564935300722809</c:v>
                </c:pt>
                <c:pt idx="40">
                  <c:v>-0.10415823307075078</c:v>
                </c:pt>
                <c:pt idx="41">
                  <c:v>-0.1089429165751945</c:v>
                </c:pt>
                <c:pt idx="42">
                  <c:v>-0.11467764165948301</c:v>
                </c:pt>
                <c:pt idx="43">
                  <c:v>-0.12125977400969365</c:v>
                </c:pt>
                <c:pt idx="44">
                  <c:v>-0.12872818745048262</c:v>
                </c:pt>
                <c:pt idx="45">
                  <c:v>-0.13626574540683398</c:v>
                </c:pt>
                <c:pt idx="46">
                  <c:v>-0.14389359257181045</c:v>
                </c:pt>
                <c:pt idx="47">
                  <c:v>-0.15024523288534811</c:v>
                </c:pt>
                <c:pt idx="48">
                  <c:v>-0.15651547518968592</c:v>
                </c:pt>
                <c:pt idx="49">
                  <c:v>-0.16412335506368997</c:v>
                </c:pt>
                <c:pt idx="50">
                  <c:v>-0.17381475916826158</c:v>
                </c:pt>
                <c:pt idx="51">
                  <c:v>-0.18491675537287633</c:v>
                </c:pt>
                <c:pt idx="52">
                  <c:v>-0.19497117380142673</c:v>
                </c:pt>
                <c:pt idx="53">
                  <c:v>-0.2004370996232592</c:v>
                </c:pt>
                <c:pt idx="54">
                  <c:v>-0.20719837582352374</c:v>
                </c:pt>
                <c:pt idx="55">
                  <c:v>-0.20950122654418013</c:v>
                </c:pt>
                <c:pt idx="56">
                  <c:v>-0.20874155041410081</c:v>
                </c:pt>
                <c:pt idx="57">
                  <c:v>-0.2059637694140565</c:v>
                </c:pt>
                <c:pt idx="58">
                  <c:v>-0.20386117983108082</c:v>
                </c:pt>
                <c:pt idx="59">
                  <c:v>-0.20480510510235062</c:v>
                </c:pt>
                <c:pt idx="60">
                  <c:v>-0.20404777338531668</c:v>
                </c:pt>
                <c:pt idx="61">
                  <c:v>-0.20364417570947516</c:v>
                </c:pt>
                <c:pt idx="62">
                  <c:v>-0.20332616230638495</c:v>
                </c:pt>
                <c:pt idx="63">
                  <c:v>-0.20465932875955359</c:v>
                </c:pt>
                <c:pt idx="64">
                  <c:v>-0.20935063248054719</c:v>
                </c:pt>
                <c:pt idx="65">
                  <c:v>-0.22171571318776995</c:v>
                </c:pt>
                <c:pt idx="66">
                  <c:v>-0.23871557285918149</c:v>
                </c:pt>
                <c:pt idx="67">
                  <c:v>-0.26301826709606357</c:v>
                </c:pt>
                <c:pt idx="68">
                  <c:v>-0.29491908510260478</c:v>
                </c:pt>
                <c:pt idx="69">
                  <c:v>-0.33367746835102635</c:v>
                </c:pt>
                <c:pt idx="70">
                  <c:v>-0.37639953914576196</c:v>
                </c:pt>
                <c:pt idx="71">
                  <c:v>-0.42367475504458163</c:v>
                </c:pt>
                <c:pt idx="72">
                  <c:v>-0.47753741440418945</c:v>
                </c:pt>
                <c:pt idx="73">
                  <c:v>-0.5275466415629595</c:v>
                </c:pt>
                <c:pt idx="74">
                  <c:v>-0.57206474082261516</c:v>
                </c:pt>
                <c:pt idx="75">
                  <c:v>-0.61552885761955067</c:v>
                </c:pt>
                <c:pt idx="76">
                  <c:v>-0.65527790875925573</c:v>
                </c:pt>
                <c:pt idx="77">
                  <c:v>-0.68835730074518997</c:v>
                </c:pt>
                <c:pt idx="78">
                  <c:v>-0.71348819669237507</c:v>
                </c:pt>
                <c:pt idx="79">
                  <c:v>-0.73517053660654119</c:v>
                </c:pt>
                <c:pt idx="80">
                  <c:v>-0.7489626722671221</c:v>
                </c:pt>
                <c:pt idx="81">
                  <c:v>-0.75498887098499867</c:v>
                </c:pt>
                <c:pt idx="82">
                  <c:v>-0.75608259375275411</c:v>
                </c:pt>
                <c:pt idx="83">
                  <c:v>-0.75117215395895032</c:v>
                </c:pt>
                <c:pt idx="84">
                  <c:v>-0.73847199646879402</c:v>
                </c:pt>
                <c:pt idx="85">
                  <c:v>-0.72465535177673923</c:v>
                </c:pt>
                <c:pt idx="86">
                  <c:v>-0.71468846015584242</c:v>
                </c:pt>
                <c:pt idx="87">
                  <c:v>-0.70256012053010541</c:v>
                </c:pt>
                <c:pt idx="88">
                  <c:v>-0.68719040862841585</c:v>
                </c:pt>
                <c:pt idx="89">
                  <c:v>-0.67446224632113361</c:v>
                </c:pt>
                <c:pt idx="90">
                  <c:v>-0.66136598147617853</c:v>
                </c:pt>
                <c:pt idx="91">
                  <c:v>-0.64470595745591508</c:v>
                </c:pt>
                <c:pt idx="92">
                  <c:v>-0.63294945149581872</c:v>
                </c:pt>
                <c:pt idx="93">
                  <c:v>-0.62570408011667167</c:v>
                </c:pt>
                <c:pt idx="94">
                  <c:v>-0.62311575150127674</c:v>
                </c:pt>
                <c:pt idx="95">
                  <c:v>-0.62033459628860399</c:v>
                </c:pt>
                <c:pt idx="96">
                  <c:v>-0.61700311919194495</c:v>
                </c:pt>
                <c:pt idx="97">
                  <c:v>-0.61497743490651713</c:v>
                </c:pt>
                <c:pt idx="98">
                  <c:v>-0.61364653941481706</c:v>
                </c:pt>
                <c:pt idx="99">
                  <c:v>-0.6129552002944747</c:v>
                </c:pt>
                <c:pt idx="100">
                  <c:v>-0.61570381743810043</c:v>
                </c:pt>
                <c:pt idx="101">
                  <c:v>-0.61279568748384172</c:v>
                </c:pt>
                <c:pt idx="102">
                  <c:v>-0.61467754712853839</c:v>
                </c:pt>
                <c:pt idx="103">
                  <c:v>-0.62014030884183657</c:v>
                </c:pt>
                <c:pt idx="104">
                  <c:v>-0.62543270425506259</c:v>
                </c:pt>
                <c:pt idx="105">
                  <c:v>-0.63032880817169556</c:v>
                </c:pt>
                <c:pt idx="106">
                  <c:v>-0.63182167424389579</c:v>
                </c:pt>
                <c:pt idx="107">
                  <c:v>-0.63314176700438562</c:v>
                </c:pt>
                <c:pt idx="108">
                  <c:v>-0.63880727850188179</c:v>
                </c:pt>
                <c:pt idx="109">
                  <c:v>-0.64553895683321416</c:v>
                </c:pt>
                <c:pt idx="110">
                  <c:v>-0.65394461101907364</c:v>
                </c:pt>
                <c:pt idx="111">
                  <c:v>-0.66404998868851506</c:v>
                </c:pt>
                <c:pt idx="112">
                  <c:v>-0.67593282877955063</c:v>
                </c:pt>
                <c:pt idx="113">
                  <c:v>-0.69691310811526208</c:v>
                </c:pt>
                <c:pt idx="114">
                  <c:v>-0.71650917402258607</c:v>
                </c:pt>
                <c:pt idx="115">
                  <c:v>-0.73373886915562081</c:v>
                </c:pt>
                <c:pt idx="116">
                  <c:v>-0.74575308583074296</c:v>
                </c:pt>
                <c:pt idx="117">
                  <c:v>-0.75523413232576508</c:v>
                </c:pt>
                <c:pt idx="118">
                  <c:v>-0.76051902602741206</c:v>
                </c:pt>
                <c:pt idx="119">
                  <c:v>-0.76063743816830909</c:v>
                </c:pt>
                <c:pt idx="120">
                  <c:v>-0.75179135703564992</c:v>
                </c:pt>
                <c:pt idx="121">
                  <c:v>-0.73435117634084746</c:v>
                </c:pt>
                <c:pt idx="122">
                  <c:v>-0.70639195733553495</c:v>
                </c:pt>
                <c:pt idx="123">
                  <c:v>-0.6691546297589217</c:v>
                </c:pt>
                <c:pt idx="124">
                  <c:v>-0.62303453468819647</c:v>
                </c:pt>
                <c:pt idx="125">
                  <c:v>-0.56461088174206697</c:v>
                </c:pt>
                <c:pt idx="126">
                  <c:v>-0.50326274555652417</c:v>
                </c:pt>
                <c:pt idx="127">
                  <c:v>-0.44194244480348521</c:v>
                </c:pt>
                <c:pt idx="128">
                  <c:v>-0.38110084619582874</c:v>
                </c:pt>
                <c:pt idx="129">
                  <c:v>-0.32109945275015578</c:v>
                </c:pt>
                <c:pt idx="130">
                  <c:v>-0.26283042446642008</c:v>
                </c:pt>
                <c:pt idx="131">
                  <c:v>-0.20671516204725696</c:v>
                </c:pt>
                <c:pt idx="132">
                  <c:v>-0.15308773864878022</c:v>
                </c:pt>
                <c:pt idx="133">
                  <c:v>-0.10305507226605681</c:v>
                </c:pt>
                <c:pt idx="134">
                  <c:v>-5.8355496708578272E-2</c:v>
                </c:pt>
                <c:pt idx="135">
                  <c:v>-2.0801357967956111E-2</c:v>
                </c:pt>
                <c:pt idx="136">
                  <c:v>1.1484815981845989E-2</c:v>
                </c:pt>
                <c:pt idx="137">
                  <c:v>3.5166219890265908E-2</c:v>
                </c:pt>
                <c:pt idx="138">
                  <c:v>5.3809222274052632E-2</c:v>
                </c:pt>
                <c:pt idx="139">
                  <c:v>6.8776170483122984E-2</c:v>
                </c:pt>
                <c:pt idx="140">
                  <c:v>7.612333955622487E-2</c:v>
                </c:pt>
                <c:pt idx="141">
                  <c:v>8.1363905303226708E-2</c:v>
                </c:pt>
                <c:pt idx="142">
                  <c:v>8.4266524499357245E-2</c:v>
                </c:pt>
                <c:pt idx="143">
                  <c:v>8.3205791767176712E-2</c:v>
                </c:pt>
                <c:pt idx="144">
                  <c:v>7.7059408288141285E-2</c:v>
                </c:pt>
                <c:pt idx="145">
                  <c:v>6.3035789622773147E-2</c:v>
                </c:pt>
                <c:pt idx="146">
                  <c:v>4.1285008821710059E-2</c:v>
                </c:pt>
                <c:pt idx="147">
                  <c:v>1.5543163486222037E-2</c:v>
                </c:pt>
                <c:pt idx="148">
                  <c:v>-1.6295947244754642E-2</c:v>
                </c:pt>
                <c:pt idx="149">
                  <c:v>-5.1079509500148876E-2</c:v>
                </c:pt>
                <c:pt idx="150">
                  <c:v>-8.9638289674531191E-2</c:v>
                </c:pt>
                <c:pt idx="151">
                  <c:v>-0.12559381352111557</c:v>
                </c:pt>
                <c:pt idx="152">
                  <c:v>-0.1582747144843836</c:v>
                </c:pt>
                <c:pt idx="153">
                  <c:v>-0.18860932671348898</c:v>
                </c:pt>
                <c:pt idx="154">
                  <c:v>-0.22051629653335761</c:v>
                </c:pt>
                <c:pt idx="155">
                  <c:v>-0.25325680574378562</c:v>
                </c:pt>
                <c:pt idx="156">
                  <c:v>-0.2888165081801658</c:v>
                </c:pt>
                <c:pt idx="157">
                  <c:v>-0.31854811187958004</c:v>
                </c:pt>
                <c:pt idx="158">
                  <c:v>-0.34011884057782538</c:v>
                </c:pt>
                <c:pt idx="159">
                  <c:v>-0.35623382160039319</c:v>
                </c:pt>
                <c:pt idx="160">
                  <c:v>-0.36644944118490808</c:v>
                </c:pt>
                <c:pt idx="161">
                  <c:v>-0.36857230665688734</c:v>
                </c:pt>
                <c:pt idx="162">
                  <c:v>-0.36101072251828076</c:v>
                </c:pt>
                <c:pt idx="163">
                  <c:v>-0.35149515053394442</c:v>
                </c:pt>
                <c:pt idx="164">
                  <c:v>-0.33661046280525592</c:v>
                </c:pt>
                <c:pt idx="165">
                  <c:v>-0.31755886477713913</c:v>
                </c:pt>
                <c:pt idx="166">
                  <c:v>-0.29406054310741586</c:v>
                </c:pt>
                <c:pt idx="167">
                  <c:v>-0.26172700465702337</c:v>
                </c:pt>
                <c:pt idx="168">
                  <c:v>-0.21289596949799106</c:v>
                </c:pt>
                <c:pt idx="169">
                  <c:v>-0.15928063478829457</c:v>
                </c:pt>
                <c:pt idx="170">
                  <c:v>-0.1044620752362645</c:v>
                </c:pt>
                <c:pt idx="171">
                  <c:v>-4.5977596834299E-2</c:v>
                </c:pt>
                <c:pt idx="172">
                  <c:v>1.4653490872789228E-2</c:v>
                </c:pt>
                <c:pt idx="173">
                  <c:v>7.2169262094408201E-2</c:v>
                </c:pt>
                <c:pt idx="174">
                  <c:v>0.12636561552588754</c:v>
                </c:pt>
                <c:pt idx="175">
                  <c:v>0.17772127866149665</c:v>
                </c:pt>
                <c:pt idx="176">
                  <c:v>0.22390448200249552</c:v>
                </c:pt>
                <c:pt idx="177">
                  <c:v>0.26333022278764306</c:v>
                </c:pt>
                <c:pt idx="178">
                  <c:v>0.29837777635473833</c:v>
                </c:pt>
                <c:pt idx="179">
                  <c:v>0.32241420222172973</c:v>
                </c:pt>
                <c:pt idx="180">
                  <c:v>0.3288574868556543</c:v>
                </c:pt>
                <c:pt idx="181">
                  <c:v>0.31978058604632187</c:v>
                </c:pt>
                <c:pt idx="182">
                  <c:v>0.29706409237643877</c:v>
                </c:pt>
                <c:pt idx="183">
                  <c:v>0.26222497381239329</c:v>
                </c:pt>
                <c:pt idx="184">
                  <c:v>0.2196706144823303</c:v>
                </c:pt>
                <c:pt idx="185">
                  <c:v>0.17422886381933866</c:v>
                </c:pt>
                <c:pt idx="186">
                  <c:v>0.12589084606046147</c:v>
                </c:pt>
                <c:pt idx="187">
                  <c:v>7.6566977353885263E-2</c:v>
                </c:pt>
                <c:pt idx="188">
                  <c:v>2.8761614627026387E-2</c:v>
                </c:pt>
                <c:pt idx="189">
                  <c:v>-1.8606442001401921E-2</c:v>
                </c:pt>
                <c:pt idx="190">
                  <c:v>-6.7011038310816548E-2</c:v>
                </c:pt>
                <c:pt idx="191">
                  <c:v>-0.11306457290972349</c:v>
                </c:pt>
                <c:pt idx="192">
                  <c:v>-0.15631538163046357</c:v>
                </c:pt>
                <c:pt idx="193">
                  <c:v>-0.19560176785561459</c:v>
                </c:pt>
                <c:pt idx="194">
                  <c:v>-0.22713610937587897</c:v>
                </c:pt>
                <c:pt idx="195">
                  <c:v>-0.25340406900366569</c:v>
                </c:pt>
                <c:pt idx="196">
                  <c:v>-0.27594578175882134</c:v>
                </c:pt>
                <c:pt idx="197">
                  <c:v>-0.29540586930945006</c:v>
                </c:pt>
                <c:pt idx="198">
                  <c:v>-0.31136453486536431</c:v>
                </c:pt>
                <c:pt idx="199">
                  <c:v>-0.3259672603896499</c:v>
                </c:pt>
                <c:pt idx="200">
                  <c:v>-0.34382651889636423</c:v>
                </c:pt>
                <c:pt idx="201">
                  <c:v>-0.36119075170499304</c:v>
                </c:pt>
                <c:pt idx="202">
                  <c:v>-0.37932541791990348</c:v>
                </c:pt>
                <c:pt idx="203">
                  <c:v>-0.39987452963423448</c:v>
                </c:pt>
                <c:pt idx="204">
                  <c:v>-0.42256540268170506</c:v>
                </c:pt>
                <c:pt idx="205">
                  <c:v>-0.44714651587348758</c:v>
                </c:pt>
                <c:pt idx="206">
                  <c:v>-0.47376001103949211</c:v>
                </c:pt>
                <c:pt idx="207">
                  <c:v>-0.50277653173252457</c:v>
                </c:pt>
                <c:pt idx="208">
                  <c:v>-0.53347079879665915</c:v>
                </c:pt>
                <c:pt idx="209">
                  <c:v>-0.5685602030353506</c:v>
                </c:pt>
                <c:pt idx="210">
                  <c:v>-0.6062544479686921</c:v>
                </c:pt>
                <c:pt idx="211">
                  <c:v>-0.64005531604420518</c:v>
                </c:pt>
                <c:pt idx="212">
                  <c:v>-0.67067388241447956</c:v>
                </c:pt>
                <c:pt idx="213">
                  <c:v>-0.69969728957214206</c:v>
                </c:pt>
                <c:pt idx="214">
                  <c:v>-0.72373471382714527</c:v>
                </c:pt>
                <c:pt idx="215">
                  <c:v>-0.73841434231556358</c:v>
                </c:pt>
                <c:pt idx="216">
                  <c:v>-0.73931413510328392</c:v>
                </c:pt>
                <c:pt idx="217">
                  <c:v>-0.72327135591873692</c:v>
                </c:pt>
                <c:pt idx="218">
                  <c:v>-0.69521189023334851</c:v>
                </c:pt>
                <c:pt idx="219">
                  <c:v>-0.65892175386846508</c:v>
                </c:pt>
                <c:pt idx="220">
                  <c:v>-0.61732446448991751</c:v>
                </c:pt>
                <c:pt idx="221">
                  <c:v>-0.56951173248574527</c:v>
                </c:pt>
                <c:pt idx="222">
                  <c:v>-0.51781950846583713</c:v>
                </c:pt>
                <c:pt idx="223">
                  <c:v>-0.46620927282369395</c:v>
                </c:pt>
                <c:pt idx="224">
                  <c:v>-0.41363507950299322</c:v>
                </c:pt>
                <c:pt idx="225">
                  <c:v>-0.36246604109666652</c:v>
                </c:pt>
                <c:pt idx="226">
                  <c:v>-0.31016446687659871</c:v>
                </c:pt>
                <c:pt idx="227">
                  <c:v>-0.26113854299898137</c:v>
                </c:pt>
                <c:pt idx="228">
                  <c:v>-0.22162940653928451</c:v>
                </c:pt>
                <c:pt idx="229">
                  <c:v>-0.19252856328039875</c:v>
                </c:pt>
                <c:pt idx="230">
                  <c:v>-0.17121811598530901</c:v>
                </c:pt>
                <c:pt idx="231">
                  <c:v>-0.15318402848457716</c:v>
                </c:pt>
                <c:pt idx="232">
                  <c:v>-0.14045637630543031</c:v>
                </c:pt>
                <c:pt idx="233">
                  <c:v>-0.13018557154333371</c:v>
                </c:pt>
                <c:pt idx="234">
                  <c:v>-0.12476039545779782</c:v>
                </c:pt>
                <c:pt idx="235">
                  <c:v>-0.12208770447766958</c:v>
                </c:pt>
                <c:pt idx="236">
                  <c:v>-0.12482582311846639</c:v>
                </c:pt>
                <c:pt idx="237">
                  <c:v>-0.12747828385021978</c:v>
                </c:pt>
                <c:pt idx="238">
                  <c:v>-0.13687480145874198</c:v>
                </c:pt>
                <c:pt idx="239">
                  <c:v>-0.14743894905032515</c:v>
                </c:pt>
                <c:pt idx="240">
                  <c:v>-0.15678529731147317</c:v>
                </c:pt>
                <c:pt idx="241">
                  <c:v>-0.1625592661373037</c:v>
                </c:pt>
                <c:pt idx="242">
                  <c:v>-0.1665656433387766</c:v>
                </c:pt>
                <c:pt idx="243">
                  <c:v>-0.16891908455563401</c:v>
                </c:pt>
                <c:pt idx="244">
                  <c:v>-0.16492777492881999</c:v>
                </c:pt>
                <c:pt idx="245">
                  <c:v>-0.16056263373232291</c:v>
                </c:pt>
                <c:pt idx="246">
                  <c:v>-0.15236217831509671</c:v>
                </c:pt>
                <c:pt idx="247">
                  <c:v>-0.14231212116885425</c:v>
                </c:pt>
                <c:pt idx="248">
                  <c:v>-0.12344428839165773</c:v>
                </c:pt>
                <c:pt idx="249">
                  <c:v>-0.10270026844222407</c:v>
                </c:pt>
                <c:pt idx="250">
                  <c:v>-7.5166197902542156E-2</c:v>
                </c:pt>
                <c:pt idx="251">
                  <c:v>-4.3223989688011506E-2</c:v>
                </c:pt>
                <c:pt idx="252">
                  <c:v>-6.0801435950524965E-3</c:v>
                </c:pt>
                <c:pt idx="253">
                  <c:v>3.1345478286480336E-2</c:v>
                </c:pt>
                <c:pt idx="254">
                  <c:v>7.1455559223931653E-2</c:v>
                </c:pt>
                <c:pt idx="255">
                  <c:v>0.11536816141904031</c:v>
                </c:pt>
                <c:pt idx="256">
                  <c:v>0.15811496303058209</c:v>
                </c:pt>
                <c:pt idx="257">
                  <c:v>0.20133519752536894</c:v>
                </c:pt>
                <c:pt idx="258">
                  <c:v>0.23992694434505013</c:v>
                </c:pt>
                <c:pt idx="259">
                  <c:v>0.2735940869937612</c:v>
                </c:pt>
                <c:pt idx="260">
                  <c:v>0.30059811953004573</c:v>
                </c:pt>
                <c:pt idx="261">
                  <c:v>0.32475029364587127</c:v>
                </c:pt>
                <c:pt idx="262">
                  <c:v>0.34345332078598168</c:v>
                </c:pt>
                <c:pt idx="263">
                  <c:v>0.35762262419881519</c:v>
                </c:pt>
                <c:pt idx="264">
                  <c:v>0.36596817838045403</c:v>
                </c:pt>
                <c:pt idx="265">
                  <c:v>0.36986200112549239</c:v>
                </c:pt>
                <c:pt idx="266">
                  <c:v>0.36638163035101989</c:v>
                </c:pt>
                <c:pt idx="267">
                  <c:v>0.35510402053668899</c:v>
                </c:pt>
                <c:pt idx="268">
                  <c:v>0.34011736784842539</c:v>
                </c:pt>
                <c:pt idx="269">
                  <c:v>0.32451664448611889</c:v>
                </c:pt>
                <c:pt idx="270">
                  <c:v>0.31141593425733693</c:v>
                </c:pt>
                <c:pt idx="271">
                  <c:v>0.30133491543465607</c:v>
                </c:pt>
                <c:pt idx="272">
                  <c:v>0.29453855351956648</c:v>
                </c:pt>
                <c:pt idx="273">
                  <c:v>0.28903187215140458</c:v>
                </c:pt>
                <c:pt idx="274">
                  <c:v>0.28172672432510493</c:v>
                </c:pt>
                <c:pt idx="275">
                  <c:v>0.27162085610062831</c:v>
                </c:pt>
                <c:pt idx="276">
                  <c:v>0.26424194253461486</c:v>
                </c:pt>
                <c:pt idx="277">
                  <c:v>0.25881225927347318</c:v>
                </c:pt>
                <c:pt idx="278">
                  <c:v>0.25349688717437069</c:v>
                </c:pt>
                <c:pt idx="279">
                  <c:v>0.24618120000074911</c:v>
                </c:pt>
                <c:pt idx="280">
                  <c:v>0.23793128675544034</c:v>
                </c:pt>
                <c:pt idx="281">
                  <c:v>0.22954144429921078</c:v>
                </c:pt>
                <c:pt idx="282">
                  <c:v>0.21843764082112288</c:v>
                </c:pt>
                <c:pt idx="283">
                  <c:v>0.20491679626648904</c:v>
                </c:pt>
                <c:pt idx="284">
                  <c:v>0.19130434856097614</c:v>
                </c:pt>
                <c:pt idx="285">
                  <c:v>0.17979305110129462</c:v>
                </c:pt>
                <c:pt idx="286">
                  <c:v>0.17317328423586625</c:v>
                </c:pt>
                <c:pt idx="287">
                  <c:v>0.17182682544309608</c:v>
                </c:pt>
                <c:pt idx="288">
                  <c:v>0.17322655786851165</c:v>
                </c:pt>
                <c:pt idx="289">
                  <c:v>0.18152382418006485</c:v>
                </c:pt>
                <c:pt idx="290">
                  <c:v>0.20035145965859616</c:v>
                </c:pt>
                <c:pt idx="291">
                  <c:v>0.22617555782493057</c:v>
                </c:pt>
                <c:pt idx="292">
                  <c:v>0.25723769845112199</c:v>
                </c:pt>
                <c:pt idx="293">
                  <c:v>0.29141313841662742</c:v>
                </c:pt>
                <c:pt idx="294">
                  <c:v>0.32946550958347204</c:v>
                </c:pt>
                <c:pt idx="295">
                  <c:v>0.36831324923672182</c:v>
                </c:pt>
                <c:pt idx="296">
                  <c:v>0.40720002803180932</c:v>
                </c:pt>
                <c:pt idx="297">
                  <c:v>0.44441679220182773</c:v>
                </c:pt>
                <c:pt idx="298">
                  <c:v>0.48007020366701753</c:v>
                </c:pt>
                <c:pt idx="299">
                  <c:v>0.51191345872359839</c:v>
                </c:pt>
                <c:pt idx="300">
                  <c:v>0.53822576576896441</c:v>
                </c:pt>
                <c:pt idx="301">
                  <c:v>0.55518484388767675</c:v>
                </c:pt>
                <c:pt idx="302">
                  <c:v>0.56420504573332186</c:v>
                </c:pt>
                <c:pt idx="303">
                  <c:v>0.56704050700068764</c:v>
                </c:pt>
                <c:pt idx="304">
                  <c:v>0.563599178068797</c:v>
                </c:pt>
                <c:pt idx="305">
                  <c:v>0.55480956637581824</c:v>
                </c:pt>
                <c:pt idx="306">
                  <c:v>0.54195194336303498</c:v>
                </c:pt>
                <c:pt idx="307">
                  <c:v>0.52463206493518311</c:v>
                </c:pt>
                <c:pt idx="308">
                  <c:v>0.50525891735464001</c:v>
                </c:pt>
                <c:pt idx="309">
                  <c:v>0.48711493878788903</c:v>
                </c:pt>
                <c:pt idx="310">
                  <c:v>0.46876927853889111</c:v>
                </c:pt>
                <c:pt idx="311">
                  <c:v>0.45007811903163331</c:v>
                </c:pt>
                <c:pt idx="312">
                  <c:v>0.4312023548312508</c:v>
                </c:pt>
                <c:pt idx="313">
                  <c:v>0.41495519160201821</c:v>
                </c:pt>
                <c:pt idx="314">
                  <c:v>0.40083327687414411</c:v>
                </c:pt>
                <c:pt idx="315">
                  <c:v>0.39119862269046035</c:v>
                </c:pt>
                <c:pt idx="316">
                  <c:v>0.38310722757453836</c:v>
                </c:pt>
                <c:pt idx="317">
                  <c:v>0.37638238495991144</c:v>
                </c:pt>
                <c:pt idx="318">
                  <c:v>0.36878267173743601</c:v>
                </c:pt>
                <c:pt idx="319">
                  <c:v>0.36581505048612634</c:v>
                </c:pt>
                <c:pt idx="320">
                  <c:v>0.36423072652535859</c:v>
                </c:pt>
                <c:pt idx="321">
                  <c:v>0.35928167355902657</c:v>
                </c:pt>
                <c:pt idx="322">
                  <c:v>0.35576774762946689</c:v>
                </c:pt>
                <c:pt idx="323">
                  <c:v>0.35034933769850057</c:v>
                </c:pt>
                <c:pt idx="324">
                  <c:v>0.34533751870429746</c:v>
                </c:pt>
                <c:pt idx="325">
                  <c:v>0.33766143720418235</c:v>
                </c:pt>
                <c:pt idx="326">
                  <c:v>0.32889339279993224</c:v>
                </c:pt>
                <c:pt idx="327">
                  <c:v>0.31925393201221203</c:v>
                </c:pt>
                <c:pt idx="328">
                  <c:v>0.31107815902172226</c:v>
                </c:pt>
                <c:pt idx="329">
                  <c:v>0.30254330333777157</c:v>
                </c:pt>
                <c:pt idx="330">
                  <c:v>0.29684965784109368</c:v>
                </c:pt>
                <c:pt idx="331">
                  <c:v>0.29123814635942202</c:v>
                </c:pt>
                <c:pt idx="332">
                  <c:v>0.28402310254448965</c:v>
                </c:pt>
                <c:pt idx="333">
                  <c:v>0.27877082793360225</c:v>
                </c:pt>
                <c:pt idx="334">
                  <c:v>0.27476473105074234</c:v>
                </c:pt>
                <c:pt idx="335">
                  <c:v>0.27409058305000922</c:v>
                </c:pt>
                <c:pt idx="336">
                  <c:v>0.27387011487415452</c:v>
                </c:pt>
                <c:pt idx="337">
                  <c:v>0.27798487597037247</c:v>
                </c:pt>
                <c:pt idx="338">
                  <c:v>0.28414266529455662</c:v>
                </c:pt>
                <c:pt idx="339">
                  <c:v>0.29199354697479007</c:v>
                </c:pt>
                <c:pt idx="340">
                  <c:v>0.30316129962774985</c:v>
                </c:pt>
                <c:pt idx="341">
                  <c:v>0.31575484005581689</c:v>
                </c:pt>
                <c:pt idx="342">
                  <c:v>0.33080609201235073</c:v>
                </c:pt>
                <c:pt idx="343">
                  <c:v>0.35224969291835262</c:v>
                </c:pt>
                <c:pt idx="344">
                  <c:v>0.37680263853804363</c:v>
                </c:pt>
                <c:pt idx="345">
                  <c:v>0.40373690570483894</c:v>
                </c:pt>
                <c:pt idx="346">
                  <c:v>0.43222212995517711</c:v>
                </c:pt>
                <c:pt idx="347">
                  <c:v>0.46541248260775647</c:v>
                </c:pt>
                <c:pt idx="348">
                  <c:v>0.49989376994518736</c:v>
                </c:pt>
                <c:pt idx="349">
                  <c:v>0.53593568737923603</c:v>
                </c:pt>
                <c:pt idx="350">
                  <c:v>0.57173438652419606</c:v>
                </c:pt>
                <c:pt idx="351">
                  <c:v>0.60712253779331848</c:v>
                </c:pt>
                <c:pt idx="352">
                  <c:v>0.63845532967762897</c:v>
                </c:pt>
                <c:pt idx="353">
                  <c:v>0.66936173506516938</c:v>
                </c:pt>
                <c:pt idx="354">
                  <c:v>0.69721076636630774</c:v>
                </c:pt>
                <c:pt idx="355">
                  <c:v>0.71523733145754298</c:v>
                </c:pt>
                <c:pt idx="356">
                  <c:v>0.73027655078595854</c:v>
                </c:pt>
                <c:pt idx="357">
                  <c:v>0.74267409999278045</c:v>
                </c:pt>
                <c:pt idx="358">
                  <c:v>0.75098899314283729</c:v>
                </c:pt>
                <c:pt idx="359">
                  <c:v>0.75067005086106209</c:v>
                </c:pt>
                <c:pt idx="360">
                  <c:v>0.7440335732974992</c:v>
                </c:pt>
                <c:pt idx="361">
                  <c:v>0.73043843941182973</c:v>
                </c:pt>
                <c:pt idx="362">
                  <c:v>0.71222692059852066</c:v>
                </c:pt>
                <c:pt idx="363">
                  <c:v>0.68955480111498868</c:v>
                </c:pt>
                <c:pt idx="364">
                  <c:v>0.66496407695827775</c:v>
                </c:pt>
                <c:pt idx="365">
                  <c:v>0.63740891345426898</c:v>
                </c:pt>
                <c:pt idx="366">
                  <c:v>0.60821907108041551</c:v>
                </c:pt>
                <c:pt idx="367">
                  <c:v>0.58186952633594491</c:v>
                </c:pt>
                <c:pt idx="368">
                  <c:v>0.55749350489607352</c:v>
                </c:pt>
                <c:pt idx="369">
                  <c:v>0.5333341008423258</c:v>
                </c:pt>
                <c:pt idx="370">
                  <c:v>0.5100136710699924</c:v>
                </c:pt>
                <c:pt idx="371">
                  <c:v>0.48989041167922348</c:v>
                </c:pt>
                <c:pt idx="372">
                  <c:v>0.47556048289516434</c:v>
                </c:pt>
                <c:pt idx="373">
                  <c:v>0.46541462419944046</c:v>
                </c:pt>
                <c:pt idx="374">
                  <c:v>0.45965131173322216</c:v>
                </c:pt>
                <c:pt idx="375">
                  <c:v>0.45818658044000449</c:v>
                </c:pt>
                <c:pt idx="376">
                  <c:v>0.46230280747663732</c:v>
                </c:pt>
                <c:pt idx="377">
                  <c:v>0.47099375513299191</c:v>
                </c:pt>
                <c:pt idx="378">
                  <c:v>0.48344078050847161</c:v>
                </c:pt>
                <c:pt idx="379">
                  <c:v>0.49830382177818572</c:v>
                </c:pt>
                <c:pt idx="380">
                  <c:v>0.51216525613021724</c:v>
                </c:pt>
                <c:pt idx="381">
                  <c:v>0.5218532140637846</c:v>
                </c:pt>
                <c:pt idx="382">
                  <c:v>0.53436456699140755</c:v>
                </c:pt>
                <c:pt idx="383">
                  <c:v>0.54883392403063824</c:v>
                </c:pt>
                <c:pt idx="384">
                  <c:v>0.56273292933213925</c:v>
                </c:pt>
                <c:pt idx="385">
                  <c:v>0.57402802066098879</c:v>
                </c:pt>
                <c:pt idx="386">
                  <c:v>0.58268752872701313</c:v>
                </c:pt>
                <c:pt idx="387">
                  <c:v>0.59110784901447733</c:v>
                </c:pt>
                <c:pt idx="388">
                  <c:v>0.59965447351805556</c:v>
                </c:pt>
                <c:pt idx="389">
                  <c:v>0.61111574899818732</c:v>
                </c:pt>
                <c:pt idx="390">
                  <c:v>0.62267350884368622</c:v>
                </c:pt>
                <c:pt idx="391">
                  <c:v>0.63391994084144543</c:v>
                </c:pt>
                <c:pt idx="392">
                  <c:v>0.64581317898421975</c:v>
                </c:pt>
                <c:pt idx="393">
                  <c:v>0.66291206638287781</c:v>
                </c:pt>
                <c:pt idx="394">
                  <c:v>0.67579194641138751</c:v>
                </c:pt>
                <c:pt idx="395">
                  <c:v>0.68476360701936934</c:v>
                </c:pt>
                <c:pt idx="396">
                  <c:v>0.69163214304604836</c:v>
                </c:pt>
                <c:pt idx="397">
                  <c:v>0.70011030205908287</c:v>
                </c:pt>
                <c:pt idx="398">
                  <c:v>0.70897655276952642</c:v>
                </c:pt>
                <c:pt idx="399">
                  <c:v>0.71732035363945768</c:v>
                </c:pt>
                <c:pt idx="400">
                  <c:v>0.72411750958753984</c:v>
                </c:pt>
                <c:pt idx="401">
                  <c:v>0.72781261622107563</c:v>
                </c:pt>
                <c:pt idx="402">
                  <c:v>0.73198528904008364</c:v>
                </c:pt>
                <c:pt idx="403">
                  <c:v>0.73187996442378134</c:v>
                </c:pt>
                <c:pt idx="404">
                  <c:v>0.7292244823669678</c:v>
                </c:pt>
                <c:pt idx="405">
                  <c:v>0.72230380815169026</c:v>
                </c:pt>
                <c:pt idx="406">
                  <c:v>0.71281821266499856</c:v>
                </c:pt>
                <c:pt idx="407">
                  <c:v>0.70057299776172499</c:v>
                </c:pt>
                <c:pt idx="408">
                  <c:v>0.68680136796085689</c:v>
                </c:pt>
                <c:pt idx="409">
                  <c:v>0.67530364540844245</c:v>
                </c:pt>
                <c:pt idx="410">
                  <c:v>0.66176687333442097</c:v>
                </c:pt>
                <c:pt idx="411">
                  <c:v>0.64893920912309699</c:v>
                </c:pt>
                <c:pt idx="412">
                  <c:v>0.63471197549726455</c:v>
                </c:pt>
                <c:pt idx="413">
                  <c:v>0.61983672053169292</c:v>
                </c:pt>
                <c:pt idx="414">
                  <c:v>0.60460480408570427</c:v>
                </c:pt>
                <c:pt idx="415">
                  <c:v>0.59293634148790597</c:v>
                </c:pt>
                <c:pt idx="416">
                  <c:v>0.58310689434091101</c:v>
                </c:pt>
                <c:pt idx="417">
                  <c:v>0.57760795740507698</c:v>
                </c:pt>
                <c:pt idx="418">
                  <c:v>0.5758537352677463</c:v>
                </c:pt>
                <c:pt idx="419">
                  <c:v>0.58106254299912674</c:v>
                </c:pt>
                <c:pt idx="420">
                  <c:v>0.58646797688788366</c:v>
                </c:pt>
                <c:pt idx="421">
                  <c:v>0.58845599441048291</c:v>
                </c:pt>
                <c:pt idx="422">
                  <c:v>0.58863285661223597</c:v>
                </c:pt>
                <c:pt idx="423">
                  <c:v>0.58663677688810967</c:v>
                </c:pt>
                <c:pt idx="424">
                  <c:v>0.58253467341970888</c:v>
                </c:pt>
                <c:pt idx="425">
                  <c:v>0.58131913476723684</c:v>
                </c:pt>
                <c:pt idx="426">
                  <c:v>0.58065397347714487</c:v>
                </c:pt>
                <c:pt idx="427">
                  <c:v>0.57854938467966832</c:v>
                </c:pt>
                <c:pt idx="428">
                  <c:v>0.57490745696433132</c:v>
                </c:pt>
                <c:pt idx="429">
                  <c:v>0.56851840946726606</c:v>
                </c:pt>
                <c:pt idx="430">
                  <c:v>0.56240033524667765</c:v>
                </c:pt>
                <c:pt idx="431">
                  <c:v>0.55661152406099634</c:v>
                </c:pt>
                <c:pt idx="432">
                  <c:v>0.55616285136987775</c:v>
                </c:pt>
                <c:pt idx="433">
                  <c:v>0.55745566511354461</c:v>
                </c:pt>
                <c:pt idx="434">
                  <c:v>0.56373572338694167</c:v>
                </c:pt>
                <c:pt idx="435">
                  <c:v>0.57151254555919417</c:v>
                </c:pt>
                <c:pt idx="436">
                  <c:v>0.57992031147392831</c:v>
                </c:pt>
                <c:pt idx="437">
                  <c:v>0.58448415138280629</c:v>
                </c:pt>
                <c:pt idx="438">
                  <c:v>0.58783012061549744</c:v>
                </c:pt>
                <c:pt idx="439">
                  <c:v>0.59610567396865055</c:v>
                </c:pt>
                <c:pt idx="440">
                  <c:v>0.60681127318429928</c:v>
                </c:pt>
                <c:pt idx="441">
                  <c:v>0.61879315549858227</c:v>
                </c:pt>
                <c:pt idx="442">
                  <c:v>0.6307764864230323</c:v>
                </c:pt>
                <c:pt idx="443">
                  <c:v>0.64134849485084633</c:v>
                </c:pt>
                <c:pt idx="444">
                  <c:v>0.64582468877614918</c:v>
                </c:pt>
                <c:pt idx="445">
                  <c:v>0.64757118351148601</c:v>
                </c:pt>
                <c:pt idx="446">
                  <c:v>0.65067032728327057</c:v>
                </c:pt>
                <c:pt idx="447">
                  <c:v>0.65562738749695626</c:v>
                </c:pt>
                <c:pt idx="448">
                  <c:v>0.66327950581231088</c:v>
                </c:pt>
                <c:pt idx="449">
                  <c:v>0.67130612662956834</c:v>
                </c:pt>
                <c:pt idx="450">
                  <c:v>0.67693195140267859</c:v>
                </c:pt>
                <c:pt idx="451">
                  <c:v>0.67877637073163666</c:v>
                </c:pt>
                <c:pt idx="452">
                  <c:v>0.68124632903284255</c:v>
                </c:pt>
                <c:pt idx="453">
                  <c:v>0.68229260151498972</c:v>
                </c:pt>
                <c:pt idx="454">
                  <c:v>0.68370840692625057</c:v>
                </c:pt>
                <c:pt idx="455">
                  <c:v>0.68421145493337632</c:v>
                </c:pt>
                <c:pt idx="456">
                  <c:v>0.68947161656486333</c:v>
                </c:pt>
                <c:pt idx="457">
                  <c:v>0.69444456481035877</c:v>
                </c:pt>
                <c:pt idx="458">
                  <c:v>0.69616804224886619</c:v>
                </c:pt>
                <c:pt idx="459">
                  <c:v>0.69516859405369991</c:v>
                </c:pt>
                <c:pt idx="460">
                  <c:v>0.69233012327512955</c:v>
                </c:pt>
                <c:pt idx="461">
                  <c:v>0.68985165018327421</c:v>
                </c:pt>
                <c:pt idx="462">
                  <c:v>0.69362142409213201</c:v>
                </c:pt>
                <c:pt idx="463">
                  <c:v>0.70082115077947071</c:v>
                </c:pt>
                <c:pt idx="464">
                  <c:v>0.71122967687177918</c:v>
                </c:pt>
                <c:pt idx="465">
                  <c:v>0.73074702100783817</c:v>
                </c:pt>
                <c:pt idx="466">
                  <c:v>0.75672626808236987</c:v>
                </c:pt>
                <c:pt idx="467">
                  <c:v>0.79067586792958866</c:v>
                </c:pt>
                <c:pt idx="468">
                  <c:v>0.83123926588194885</c:v>
                </c:pt>
                <c:pt idx="469">
                  <c:v>0.87804756301117193</c:v>
                </c:pt>
                <c:pt idx="470">
                  <c:v>0.93201378020797843</c:v>
                </c:pt>
                <c:pt idx="471">
                  <c:v>0.99208586827110423</c:v>
                </c:pt>
                <c:pt idx="472">
                  <c:v>1.0580957708850591</c:v>
                </c:pt>
                <c:pt idx="473">
                  <c:v>1.1288753517752748</c:v>
                </c:pt>
                <c:pt idx="474">
                  <c:v>1.1991662776378729</c:v>
                </c:pt>
                <c:pt idx="475">
                  <c:v>1.27124637556201</c:v>
                </c:pt>
                <c:pt idx="476">
                  <c:v>1.3405747142304483</c:v>
                </c:pt>
                <c:pt idx="477">
                  <c:v>1.3988163843529553</c:v>
                </c:pt>
                <c:pt idx="478">
                  <c:v>1.4478438392817228</c:v>
                </c:pt>
                <c:pt idx="479">
                  <c:v>1.4863949173520308</c:v>
                </c:pt>
                <c:pt idx="480">
                  <c:v>1.514800984641594</c:v>
                </c:pt>
                <c:pt idx="481">
                  <c:v>1.533819781094951</c:v>
                </c:pt>
                <c:pt idx="482">
                  <c:v>1.5431355837603407</c:v>
                </c:pt>
                <c:pt idx="483">
                  <c:v>1.5452301335553966</c:v>
                </c:pt>
                <c:pt idx="484">
                  <c:v>1.5374294960569628</c:v>
                </c:pt>
                <c:pt idx="485">
                  <c:v>1.5203911610187029</c:v>
                </c:pt>
                <c:pt idx="486">
                  <c:v>1.4979723216066887</c:v>
                </c:pt>
                <c:pt idx="487">
                  <c:v>1.4681511013055657</c:v>
                </c:pt>
                <c:pt idx="488">
                  <c:v>1.4319191397393123</c:v>
                </c:pt>
                <c:pt idx="489">
                  <c:v>1.3980244367716219</c:v>
                </c:pt>
                <c:pt idx="490">
                  <c:v>1.3613762795611293</c:v>
                </c:pt>
                <c:pt idx="491">
                  <c:v>1.3233407456031416</c:v>
                </c:pt>
                <c:pt idx="492">
                  <c:v>1.2837620315848381</c:v>
                </c:pt>
                <c:pt idx="493">
                  <c:v>1.2465483009603799</c:v>
                </c:pt>
                <c:pt idx="494">
                  <c:v>1.210550993073672</c:v>
                </c:pt>
                <c:pt idx="495">
                  <c:v>1.1722347579617203</c:v>
                </c:pt>
                <c:pt idx="496">
                  <c:v>1.1381549083835623</c:v>
                </c:pt>
                <c:pt idx="497">
                  <c:v>1.1032019317860899</c:v>
                </c:pt>
                <c:pt idx="498">
                  <c:v>1.0692312076837336</c:v>
                </c:pt>
                <c:pt idx="499">
                  <c:v>1.0348852299596751</c:v>
                </c:pt>
                <c:pt idx="500">
                  <c:v>1.0051243834531975</c:v>
                </c:pt>
                <c:pt idx="501">
                  <c:v>0.97792953927535664</c:v>
                </c:pt>
                <c:pt idx="502">
                  <c:v>0.95594738702690507</c:v>
                </c:pt>
                <c:pt idx="503">
                  <c:v>0.93828140936104742</c:v>
                </c:pt>
                <c:pt idx="504">
                  <c:v>0.92293398197402921</c:v>
                </c:pt>
                <c:pt idx="505">
                  <c:v>0.91137224585953569</c:v>
                </c:pt>
                <c:pt idx="506">
                  <c:v>0.90419989037160142</c:v>
                </c:pt>
                <c:pt idx="507">
                  <c:v>0.90418390801993009</c:v>
                </c:pt>
                <c:pt idx="508">
                  <c:v>0.90755388338645371</c:v>
                </c:pt>
                <c:pt idx="509">
                  <c:v>0.9146790547450806</c:v>
                </c:pt>
                <c:pt idx="510">
                  <c:v>0.92563208605224923</c:v>
                </c:pt>
                <c:pt idx="511">
                  <c:v>0.94125284197458958</c:v>
                </c:pt>
                <c:pt idx="512">
                  <c:v>0.95924917780925034</c:v>
                </c:pt>
                <c:pt idx="513">
                  <c:v>0.97812531805347314</c:v>
                </c:pt>
                <c:pt idx="514">
                  <c:v>0.99698481632262992</c:v>
                </c:pt>
                <c:pt idx="515">
                  <c:v>1.0174546601973353</c:v>
                </c:pt>
                <c:pt idx="516">
                  <c:v>1.0390063156251954</c:v>
                </c:pt>
                <c:pt idx="517">
                  <c:v>1.0628060298418045</c:v>
                </c:pt>
                <c:pt idx="518">
                  <c:v>1.0852890583285075</c:v>
                </c:pt>
                <c:pt idx="519">
                  <c:v>1.1097857659551</c:v>
                </c:pt>
                <c:pt idx="520">
                  <c:v>1.1347490377992175</c:v>
                </c:pt>
                <c:pt idx="521">
                  <c:v>1.1635796596166736</c:v>
                </c:pt>
                <c:pt idx="522">
                  <c:v>1.1896253786778905</c:v>
                </c:pt>
                <c:pt idx="523">
                  <c:v>1.2145215187952725</c:v>
                </c:pt>
                <c:pt idx="524">
                  <c:v>1.238892819247114</c:v>
                </c:pt>
                <c:pt idx="525">
                  <c:v>1.2603828961573205</c:v>
                </c:pt>
                <c:pt idx="526">
                  <c:v>1.2842055911657304</c:v>
                </c:pt>
                <c:pt idx="527">
                  <c:v>1.3052974275415861</c:v>
                </c:pt>
                <c:pt idx="528">
                  <c:v>1.3282474448041204</c:v>
                </c:pt>
                <c:pt idx="529">
                  <c:v>1.349709167420329</c:v>
                </c:pt>
                <c:pt idx="530">
                  <c:v>1.3727330844418932</c:v>
                </c:pt>
                <c:pt idx="531">
                  <c:v>1.3911176652124988</c:v>
                </c:pt>
                <c:pt idx="532">
                  <c:v>1.4060599516858723</c:v>
                </c:pt>
                <c:pt idx="533">
                  <c:v>1.4173288957509997</c:v>
                </c:pt>
                <c:pt idx="534">
                  <c:v>1.4295623485147593</c:v>
                </c:pt>
                <c:pt idx="535">
                  <c:v>1.4405512563912328</c:v>
                </c:pt>
                <c:pt idx="536">
                  <c:v>1.4482363268903951</c:v>
                </c:pt>
                <c:pt idx="537">
                  <c:v>1.4558931674311197</c:v>
                </c:pt>
                <c:pt idx="538">
                  <c:v>1.4604857229121728</c:v>
                </c:pt>
                <c:pt idx="539">
                  <c:v>1.4655106337850978</c:v>
                </c:pt>
                <c:pt idx="540">
                  <c:v>1.4676020613125655</c:v>
                </c:pt>
                <c:pt idx="541">
                  <c:v>1.4676073334789179</c:v>
                </c:pt>
                <c:pt idx="542">
                  <c:v>1.4647337830327791</c:v>
                </c:pt>
                <c:pt idx="543">
                  <c:v>1.4592381331756521</c:v>
                </c:pt>
                <c:pt idx="544">
                  <c:v>1.4535157012825355</c:v>
                </c:pt>
                <c:pt idx="545">
                  <c:v>1.4446528084394965</c:v>
                </c:pt>
                <c:pt idx="546">
                  <c:v>1.4313545308413924</c:v>
                </c:pt>
                <c:pt idx="547">
                  <c:v>1.415015244704819</c:v>
                </c:pt>
                <c:pt idx="548">
                  <c:v>1.3980899869612811</c:v>
                </c:pt>
                <c:pt idx="549">
                  <c:v>1.3807058847213363</c:v>
                </c:pt>
                <c:pt idx="550">
                  <c:v>1.3643650511339627</c:v>
                </c:pt>
                <c:pt idx="551">
                  <c:v>1.3478116023394695</c:v>
                </c:pt>
                <c:pt idx="552">
                  <c:v>1.332128825797704</c:v>
                </c:pt>
                <c:pt idx="553">
                  <c:v>1.3178598860053141</c:v>
                </c:pt>
                <c:pt idx="554">
                  <c:v>1.3049982396570989</c:v>
                </c:pt>
                <c:pt idx="555">
                  <c:v>1.2965230883570542</c:v>
                </c:pt>
                <c:pt idx="556">
                  <c:v>1.2903246844477232</c:v>
                </c:pt>
                <c:pt idx="557">
                  <c:v>1.2880865129766088</c:v>
                </c:pt>
                <c:pt idx="558">
                  <c:v>1.2898920289901044</c:v>
                </c:pt>
                <c:pt idx="559">
                  <c:v>1.2954441425203234</c:v>
                </c:pt>
                <c:pt idx="560">
                  <c:v>1.3045235675773801</c:v>
                </c:pt>
                <c:pt idx="561">
                  <c:v>1.3134632762411085</c:v>
                </c:pt>
                <c:pt idx="562">
                  <c:v>1.3232342264643124</c:v>
                </c:pt>
                <c:pt idx="563">
                  <c:v>1.3331834016672406</c:v>
                </c:pt>
                <c:pt idx="564">
                  <c:v>1.3424969959136046</c:v>
                </c:pt>
                <c:pt idx="565">
                  <c:v>1.3517855165484316</c:v>
                </c:pt>
                <c:pt idx="566">
                  <c:v>1.3620104353714577</c:v>
                </c:pt>
                <c:pt idx="567">
                  <c:v>1.368965736932473</c:v>
                </c:pt>
                <c:pt idx="568">
                  <c:v>1.3727529342228586</c:v>
                </c:pt>
                <c:pt idx="569">
                  <c:v>1.3736787452051156</c:v>
                </c:pt>
                <c:pt idx="570">
                  <c:v>1.3725850531251043</c:v>
                </c:pt>
                <c:pt idx="571">
                  <c:v>1.3718186745916776</c:v>
                </c:pt>
                <c:pt idx="572">
                  <c:v>1.3701006949470307</c:v>
                </c:pt>
                <c:pt idx="573">
                  <c:v>1.3682802106144145</c:v>
                </c:pt>
                <c:pt idx="574">
                  <c:v>1.3646863501233746</c:v>
                </c:pt>
                <c:pt idx="575">
                  <c:v>1.3610334712558105</c:v>
                </c:pt>
                <c:pt idx="576">
                  <c:v>1.3590319054076923</c:v>
                </c:pt>
                <c:pt idx="577">
                  <c:v>1.3567106424163942</c:v>
                </c:pt>
                <c:pt idx="578">
                  <c:v>1.3537754215126578</c:v>
                </c:pt>
                <c:pt idx="579">
                  <c:v>1.349582277046772</c:v>
                </c:pt>
                <c:pt idx="580">
                  <c:v>1.3459911297339966</c:v>
                </c:pt>
                <c:pt idx="581">
                  <c:v>1.343379849898418</c:v>
                </c:pt>
                <c:pt idx="582">
                  <c:v>1.3399113886064979</c:v>
                </c:pt>
                <c:pt idx="583">
                  <c:v>1.3344015381917591</c:v>
                </c:pt>
                <c:pt idx="584">
                  <c:v>1.3248013079804501</c:v>
                </c:pt>
                <c:pt idx="585">
                  <c:v>1.3169281368198278</c:v>
                </c:pt>
                <c:pt idx="586">
                  <c:v>1.3084320453788303</c:v>
                </c:pt>
                <c:pt idx="587">
                  <c:v>1.2966174846338268</c:v>
                </c:pt>
                <c:pt idx="588">
                  <c:v>1.2782048739075591</c:v>
                </c:pt>
                <c:pt idx="589">
                  <c:v>1.2548414621661155</c:v>
                </c:pt>
                <c:pt idx="590">
                  <c:v>1.2255369835747318</c:v>
                </c:pt>
                <c:pt idx="591">
                  <c:v>1.1948445142873674</c:v>
                </c:pt>
                <c:pt idx="592">
                  <c:v>1.1613555559682243</c:v>
                </c:pt>
                <c:pt idx="593">
                  <c:v>1.1284388364409617</c:v>
                </c:pt>
                <c:pt idx="594">
                  <c:v>1.0957818701852065</c:v>
                </c:pt>
                <c:pt idx="595">
                  <c:v>1.0667754333926793</c:v>
                </c:pt>
                <c:pt idx="596">
                  <c:v>1.0425403011255643</c:v>
                </c:pt>
                <c:pt idx="597">
                  <c:v>1.019523302777066</c:v>
                </c:pt>
                <c:pt idx="598">
                  <c:v>1.0001056648831528</c:v>
                </c:pt>
                <c:pt idx="599">
                  <c:v>0.98445246690725763</c:v>
                </c:pt>
                <c:pt idx="600">
                  <c:v>0.97583449676182155</c:v>
                </c:pt>
                <c:pt idx="601">
                  <c:v>0.97360897327973195</c:v>
                </c:pt>
                <c:pt idx="602">
                  <c:v>0.97665200503978922</c:v>
                </c:pt>
                <c:pt idx="603">
                  <c:v>0.9843555653761239</c:v>
                </c:pt>
                <c:pt idx="604">
                  <c:v>0.99925228514831188</c:v>
                </c:pt>
                <c:pt idx="605">
                  <c:v>1.0187412763720434</c:v>
                </c:pt>
                <c:pt idx="606">
                  <c:v>1.0441344285880134</c:v>
                </c:pt>
                <c:pt idx="607">
                  <c:v>1.0701626558480659</c:v>
                </c:pt>
                <c:pt idx="608">
                  <c:v>1.1002663610349219</c:v>
                </c:pt>
                <c:pt idx="609">
                  <c:v>1.1295353534824655</c:v>
                </c:pt>
                <c:pt idx="610">
                  <c:v>1.1577168706172436</c:v>
                </c:pt>
                <c:pt idx="611">
                  <c:v>1.1907611651508669</c:v>
                </c:pt>
                <c:pt idx="612">
                  <c:v>1.2273465090997786</c:v>
                </c:pt>
                <c:pt idx="613">
                  <c:v>1.2650578400568289</c:v>
                </c:pt>
                <c:pt idx="614">
                  <c:v>1.3055906972041604</c:v>
                </c:pt>
                <c:pt idx="615">
                  <c:v>1.3479464731642268</c:v>
                </c:pt>
                <c:pt idx="616">
                  <c:v>1.3894477017410953</c:v>
                </c:pt>
                <c:pt idx="617">
                  <c:v>1.4283768208161771</c:v>
                </c:pt>
                <c:pt idx="618">
                  <c:v>1.462621092756917</c:v>
                </c:pt>
                <c:pt idx="619">
                  <c:v>1.4928480545231115</c:v>
                </c:pt>
                <c:pt idx="620">
                  <c:v>1.5143148455463451</c:v>
                </c:pt>
                <c:pt idx="621">
                  <c:v>1.5322262682637604</c:v>
                </c:pt>
                <c:pt idx="622">
                  <c:v>1.5458271716196388</c:v>
                </c:pt>
                <c:pt idx="623">
                  <c:v>1.5500520909842621</c:v>
                </c:pt>
                <c:pt idx="624">
                  <c:v>1.547116114614751</c:v>
                </c:pt>
                <c:pt idx="625">
                  <c:v>1.5393511388218029</c:v>
                </c:pt>
                <c:pt idx="626">
                  <c:v>1.5261838020566252</c:v>
                </c:pt>
                <c:pt idx="627">
                  <c:v>1.5084723764343329</c:v>
                </c:pt>
                <c:pt idx="628">
                  <c:v>1.4863668657377036</c:v>
                </c:pt>
                <c:pt idx="629">
                  <c:v>1.4610715677957593</c:v>
                </c:pt>
                <c:pt idx="630">
                  <c:v>1.4358798361589926</c:v>
                </c:pt>
                <c:pt idx="631">
                  <c:v>1.4123290914992341</c:v>
                </c:pt>
                <c:pt idx="632">
                  <c:v>1.3916208274391102</c:v>
                </c:pt>
                <c:pt idx="633">
                  <c:v>1.3717422036458742</c:v>
                </c:pt>
                <c:pt idx="634">
                  <c:v>1.351240775718354</c:v>
                </c:pt>
                <c:pt idx="635">
                  <c:v>1.3334713844025596</c:v>
                </c:pt>
                <c:pt idx="636">
                  <c:v>1.3140844429270147</c:v>
                </c:pt>
                <c:pt idx="637">
                  <c:v>1.2923297720225306</c:v>
                </c:pt>
                <c:pt idx="638">
                  <c:v>1.2715949082964251</c:v>
                </c:pt>
                <c:pt idx="639">
                  <c:v>1.2508922557753648</c:v>
                </c:pt>
                <c:pt idx="640">
                  <c:v>1.232031352380436</c:v>
                </c:pt>
                <c:pt idx="641">
                  <c:v>1.2166239628603079</c:v>
                </c:pt>
                <c:pt idx="642">
                  <c:v>1.2021555229234975</c:v>
                </c:pt>
                <c:pt idx="643">
                  <c:v>1.1856987826650944</c:v>
                </c:pt>
                <c:pt idx="644">
                  <c:v>1.1717306392335622</c:v>
                </c:pt>
                <c:pt idx="645">
                  <c:v>1.1614644508728444</c:v>
                </c:pt>
                <c:pt idx="646">
                  <c:v>1.1582556372709463</c:v>
                </c:pt>
                <c:pt idx="647">
                  <c:v>1.1596743981799773</c:v>
                </c:pt>
                <c:pt idx="648">
                  <c:v>1.1658835571919801</c:v>
                </c:pt>
                <c:pt idx="649">
                  <c:v>1.1769801485570386</c:v>
                </c:pt>
                <c:pt idx="650">
                  <c:v>1.1885218853385016</c:v>
                </c:pt>
                <c:pt idx="651">
                  <c:v>1.2004469502420236</c:v>
                </c:pt>
                <c:pt idx="652">
                  <c:v>1.2132041077330993</c:v>
                </c:pt>
                <c:pt idx="653">
                  <c:v>1.2260340921701565</c:v>
                </c:pt>
                <c:pt idx="654">
                  <c:v>1.2379712937853089</c:v>
                </c:pt>
                <c:pt idx="655">
                  <c:v>1.2524989602906285</c:v>
                </c:pt>
                <c:pt idx="656">
                  <c:v>1.2654652807895919</c:v>
                </c:pt>
                <c:pt idx="657">
                  <c:v>1.2791004840900839</c:v>
                </c:pt>
                <c:pt idx="658">
                  <c:v>1.2892468091679168</c:v>
                </c:pt>
                <c:pt idx="659">
                  <c:v>1.2974090903585733</c:v>
                </c:pt>
                <c:pt idx="660">
                  <c:v>1.3061180853592309</c:v>
                </c:pt>
                <c:pt idx="661">
                  <c:v>1.3139442911415362</c:v>
                </c:pt>
                <c:pt idx="662">
                  <c:v>1.3191992687560465</c:v>
                </c:pt>
                <c:pt idx="663">
                  <c:v>1.324513815071503</c:v>
                </c:pt>
                <c:pt idx="664">
                  <c:v>1.3317221457010773</c:v>
                </c:pt>
                <c:pt idx="665">
                  <c:v>1.3406993872657111</c:v>
                </c:pt>
                <c:pt idx="666">
                  <c:v>1.3518637945537182</c:v>
                </c:pt>
                <c:pt idx="667">
                  <c:v>1.3603765222435411</c:v>
                </c:pt>
                <c:pt idx="668">
                  <c:v>1.3698345865919213</c:v>
                </c:pt>
                <c:pt idx="669">
                  <c:v>1.3772836817572653</c:v>
                </c:pt>
                <c:pt idx="670">
                  <c:v>1.3872289027332958</c:v>
                </c:pt>
                <c:pt idx="671">
                  <c:v>1.3967787256714004</c:v>
                </c:pt>
                <c:pt idx="672">
                  <c:v>1.4060978109472126</c:v>
                </c:pt>
                <c:pt idx="673">
                  <c:v>1.4156846606601539</c:v>
                </c:pt>
                <c:pt idx="674">
                  <c:v>1.4279964886944028</c:v>
                </c:pt>
                <c:pt idx="675">
                  <c:v>1.4417225848723105</c:v>
                </c:pt>
                <c:pt idx="676">
                  <c:v>1.4546441602602576</c:v>
                </c:pt>
              </c:numCache>
            </c:numRef>
          </c:yVal>
        </c:ser>
        <c:ser>
          <c:idx val="2"/>
          <c:order val="2"/>
          <c:tx>
            <c:strRef>
              <c:f>HadCRUT4!$G$17</c:f>
              <c:strCache>
                <c:ptCount val="1"/>
                <c:pt idx="0">
                  <c:v>ocean-CO2</c:v>
                </c:pt>
              </c:strCache>
            </c:strRef>
          </c:tx>
          <c:spPr>
            <a:ln w="19050"/>
          </c:spPr>
          <c:marker>
            <c:symbol val="triangle"/>
            <c:size val="2"/>
          </c:marker>
          <c:xVal>
            <c:numRef>
              <c:f>HadCRUT4!$B$18:$B$694</c:f>
              <c:numCache>
                <c:formatCode>0.00</c:formatCode>
                <c:ptCount val="677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  <c:pt idx="649">
                  <c:v>2012.58</c:v>
                </c:pt>
                <c:pt idx="650">
                  <c:v>2012.67</c:v>
                </c:pt>
                <c:pt idx="651">
                  <c:v>2012.75</c:v>
                </c:pt>
                <c:pt idx="652">
                  <c:v>2012.83</c:v>
                </c:pt>
                <c:pt idx="653">
                  <c:v>2012.92</c:v>
                </c:pt>
                <c:pt idx="654">
                  <c:v>2013</c:v>
                </c:pt>
                <c:pt idx="655">
                  <c:v>2013.08</c:v>
                </c:pt>
                <c:pt idx="656">
                  <c:v>2013.17</c:v>
                </c:pt>
                <c:pt idx="657">
                  <c:v>2013.25</c:v>
                </c:pt>
                <c:pt idx="658">
                  <c:v>2013.33</c:v>
                </c:pt>
                <c:pt idx="659">
                  <c:v>2013.42</c:v>
                </c:pt>
                <c:pt idx="660">
                  <c:v>2013.5</c:v>
                </c:pt>
                <c:pt idx="661">
                  <c:v>2013.58</c:v>
                </c:pt>
                <c:pt idx="662">
                  <c:v>2013.67</c:v>
                </c:pt>
                <c:pt idx="663">
                  <c:v>2013.75</c:v>
                </c:pt>
                <c:pt idx="664">
                  <c:v>2013.83</c:v>
                </c:pt>
                <c:pt idx="665">
                  <c:v>2013.92</c:v>
                </c:pt>
                <c:pt idx="666">
                  <c:v>2014</c:v>
                </c:pt>
                <c:pt idx="667">
                  <c:v>2014.08</c:v>
                </c:pt>
                <c:pt idx="668">
                  <c:v>2014.17</c:v>
                </c:pt>
                <c:pt idx="669">
                  <c:v>2014.25</c:v>
                </c:pt>
                <c:pt idx="670">
                  <c:v>2014.33</c:v>
                </c:pt>
                <c:pt idx="671">
                  <c:v>2014.42</c:v>
                </c:pt>
                <c:pt idx="672">
                  <c:v>2014.5</c:v>
                </c:pt>
                <c:pt idx="673">
                  <c:v>2014.58</c:v>
                </c:pt>
                <c:pt idx="674">
                  <c:v>2014.67</c:v>
                </c:pt>
                <c:pt idx="675">
                  <c:v>2014.75</c:v>
                </c:pt>
                <c:pt idx="676">
                  <c:v>2014.83</c:v>
                </c:pt>
              </c:numCache>
            </c:numRef>
          </c:xVal>
          <c:yVal>
            <c:numRef>
              <c:f>HadCRUT4!$G$18:$G$694</c:f>
              <c:numCache>
                <c:formatCode>0.00</c:formatCode>
                <c:ptCount val="677"/>
                <c:pt idx="0">
                  <c:v>0</c:v>
                </c:pt>
                <c:pt idx="1">
                  <c:v>-8.1646561928289171E-3</c:v>
                </c:pt>
                <c:pt idx="2">
                  <c:v>-1.9789711070483058E-2</c:v>
                </c:pt>
                <c:pt idx="3">
                  <c:v>-3.1175082674655345E-2</c:v>
                </c:pt>
                <c:pt idx="4">
                  <c:v>-4.4057609519792193E-2</c:v>
                </c:pt>
                <c:pt idx="5">
                  <c:v>-5.8406423530616411E-2</c:v>
                </c:pt>
                <c:pt idx="6">
                  <c:v>-7.0480085703852738E-2</c:v>
                </c:pt>
                <c:pt idx="7">
                  <c:v>-8.4146662771306002E-2</c:v>
                </c:pt>
                <c:pt idx="8">
                  <c:v>-9.4370076964586658E-2</c:v>
                </c:pt>
                <c:pt idx="9">
                  <c:v>-0.10229344536225692</c:v>
                </c:pt>
                <c:pt idx="10">
                  <c:v>-0.10881638206693264</c:v>
                </c:pt>
                <c:pt idx="11">
                  <c:v>-0.11536977259479364</c:v>
                </c:pt>
                <c:pt idx="12">
                  <c:v>-0.12390478722940507</c:v>
                </c:pt>
                <c:pt idx="13">
                  <c:v>-0.13311605364392684</c:v>
                </c:pt>
                <c:pt idx="14">
                  <c:v>-0.14392425946342366</c:v>
                </c:pt>
                <c:pt idx="15">
                  <c:v>-0.1577535157847576</c:v>
                </c:pt>
                <c:pt idx="16">
                  <c:v>-0.17577857126810834</c:v>
                </c:pt>
                <c:pt idx="17">
                  <c:v>-0.19788543825846114</c:v>
                </c:pt>
                <c:pt idx="18">
                  <c:v>-0.2242373725303497</c:v>
                </c:pt>
                <c:pt idx="19">
                  <c:v>-0.25370210394874326</c:v>
                </c:pt>
                <c:pt idx="20">
                  <c:v>-0.28467620955598755</c:v>
                </c:pt>
                <c:pt idx="21">
                  <c:v>-0.31341736198837683</c:v>
                </c:pt>
                <c:pt idx="22">
                  <c:v>-0.34294023587276878</c:v>
                </c:pt>
                <c:pt idx="23">
                  <c:v>-0.37468614618407381</c:v>
                </c:pt>
                <c:pt idx="24">
                  <c:v>-0.40253343501248828</c:v>
                </c:pt>
                <c:pt idx="25">
                  <c:v>-0.42854212390610419</c:v>
                </c:pt>
                <c:pt idx="26">
                  <c:v>-0.44898382261312192</c:v>
                </c:pt>
                <c:pt idx="27">
                  <c:v>-0.4647705436457682</c:v>
                </c:pt>
                <c:pt idx="28">
                  <c:v>-0.47269937851412891</c:v>
                </c:pt>
                <c:pt idx="29">
                  <c:v>-0.47235507375604363</c:v>
                </c:pt>
                <c:pt idx="30">
                  <c:v>-0.4652552232876741</c:v>
                </c:pt>
                <c:pt idx="31">
                  <c:v>-0.45574514673391048</c:v>
                </c:pt>
                <c:pt idx="32">
                  <c:v>-0.44445183662185744</c:v>
                </c:pt>
                <c:pt idx="33">
                  <c:v>-0.43380372630323999</c:v>
                </c:pt>
                <c:pt idx="34">
                  <c:v>-0.42139584620013576</c:v>
                </c:pt>
                <c:pt idx="35">
                  <c:v>-0.40586246725738445</c:v>
                </c:pt>
                <c:pt idx="36">
                  <c:v>-0.39334342534054251</c:v>
                </c:pt>
                <c:pt idx="37">
                  <c:v>-0.38306179945549662</c:v>
                </c:pt>
                <c:pt idx="38">
                  <c:v>-0.37590614220746971</c:v>
                </c:pt>
                <c:pt idx="39">
                  <c:v>-0.37040999127246377</c:v>
                </c:pt>
                <c:pt idx="40">
                  <c:v>-0.3699479461360396</c:v>
                </c:pt>
                <c:pt idx="41">
                  <c:v>-0.37584571551243307</c:v>
                </c:pt>
                <c:pt idx="42">
                  <c:v>-0.38299641799002782</c:v>
                </c:pt>
                <c:pt idx="43">
                  <c:v>-0.39134670840410762</c:v>
                </c:pt>
                <c:pt idx="44">
                  <c:v>-0.40098183756002748</c:v>
                </c:pt>
                <c:pt idx="45">
                  <c:v>-0.41110556099628254</c:v>
                </c:pt>
                <c:pt idx="46">
                  <c:v>-0.42173531738182984</c:v>
                </c:pt>
                <c:pt idx="47">
                  <c:v>-0.43145862876309493</c:v>
                </c:pt>
                <c:pt idx="48">
                  <c:v>-0.44142133546404799</c:v>
                </c:pt>
                <c:pt idx="49">
                  <c:v>-0.4530754722023167</c:v>
                </c:pt>
                <c:pt idx="50">
                  <c:v>-0.46726583698429458</c:v>
                </c:pt>
                <c:pt idx="51">
                  <c:v>-0.48341786423181177</c:v>
                </c:pt>
                <c:pt idx="52">
                  <c:v>-0.49907192936105665</c:v>
                </c:pt>
                <c:pt idx="53">
                  <c:v>-0.51049957948707936</c:v>
                </c:pt>
                <c:pt idx="54">
                  <c:v>-0.52347850500912285</c:v>
                </c:pt>
                <c:pt idx="55">
                  <c:v>-0.53214874093916054</c:v>
                </c:pt>
                <c:pt idx="56">
                  <c:v>-0.53767124962867596</c:v>
                </c:pt>
                <c:pt idx="57">
                  <c:v>-0.54093564309388331</c:v>
                </c:pt>
                <c:pt idx="58">
                  <c:v>-0.54460008010589001</c:v>
                </c:pt>
                <c:pt idx="59">
                  <c:v>-0.55115793030836147</c:v>
                </c:pt>
                <c:pt idx="60">
                  <c:v>-0.55590363403376908</c:v>
                </c:pt>
                <c:pt idx="61">
                  <c:v>-0.56085389737028901</c:v>
                </c:pt>
                <c:pt idx="62">
                  <c:v>-0.56575708892092735</c:v>
                </c:pt>
                <c:pt idx="63">
                  <c:v>-0.5722360922794989</c:v>
                </c:pt>
                <c:pt idx="64">
                  <c:v>-0.58215525696141757</c:v>
                </c:pt>
                <c:pt idx="65">
                  <c:v>-0.60017202941803616</c:v>
                </c:pt>
                <c:pt idx="66">
                  <c:v>-0.62361770501759273</c:v>
                </c:pt>
                <c:pt idx="67">
                  <c:v>-0.65551458994226619</c:v>
                </c:pt>
                <c:pt idx="68">
                  <c:v>-0.69659529282698629</c:v>
                </c:pt>
                <c:pt idx="69">
                  <c:v>-0.74653323117730652</c:v>
                </c:pt>
                <c:pt idx="70">
                  <c:v>-0.8027264108046237</c:v>
                </c:pt>
                <c:pt idx="71">
                  <c:v>-0.86598075664827567</c:v>
                </c:pt>
                <c:pt idx="72">
                  <c:v>-0.93862449121877656</c:v>
                </c:pt>
                <c:pt idx="73">
                  <c:v>-1.0102379176273395</c:v>
                </c:pt>
                <c:pt idx="74">
                  <c:v>-1.0788352576403284</c:v>
                </c:pt>
                <c:pt idx="75">
                  <c:v>-1.1486025899989873</c:v>
                </c:pt>
                <c:pt idx="76">
                  <c:v>-1.2166840583260472</c:v>
                </c:pt>
                <c:pt idx="77">
                  <c:v>-1.2797604796619271</c:v>
                </c:pt>
                <c:pt idx="78">
                  <c:v>-1.3360659181886849</c:v>
                </c:pt>
                <c:pt idx="79">
                  <c:v>-1.3897259784496823</c:v>
                </c:pt>
                <c:pt idx="80">
                  <c:v>-1.4359293971684857</c:v>
                </c:pt>
                <c:pt idx="81">
                  <c:v>-1.4743073760319487</c:v>
                </c:pt>
                <c:pt idx="82">
                  <c:v>-1.5073034036528201</c:v>
                </c:pt>
                <c:pt idx="83">
                  <c:v>-1.5335162508334621</c:v>
                </c:pt>
                <c:pt idx="84">
                  <c:v>-1.5507488659189967</c:v>
                </c:pt>
                <c:pt idx="85">
                  <c:v>-1.5654271680035741</c:v>
                </c:pt>
                <c:pt idx="86">
                  <c:v>-1.5826342393195498</c:v>
                </c:pt>
                <c:pt idx="87">
                  <c:v>-1.5964351011963358</c:v>
                </c:pt>
                <c:pt idx="88">
                  <c:v>-1.6056078223108887</c:v>
                </c:pt>
                <c:pt idx="89">
                  <c:v>-1.6160485244057612</c:v>
                </c:pt>
                <c:pt idx="90">
                  <c:v>-1.6248445698653993</c:v>
                </c:pt>
                <c:pt idx="91">
                  <c:v>-1.6287033065867882</c:v>
                </c:pt>
                <c:pt idx="92">
                  <c:v>-1.6361663114713498</c:v>
                </c:pt>
                <c:pt idx="93">
                  <c:v>-1.6471589424865634</c:v>
                </c:pt>
                <c:pt idx="94">
                  <c:v>-1.6621309644372397</c:v>
                </c:pt>
                <c:pt idx="95">
                  <c:v>-1.676381939580857</c:v>
                </c:pt>
                <c:pt idx="96">
                  <c:v>-1.6895420883046508</c:v>
                </c:pt>
                <c:pt idx="97">
                  <c:v>-1.7035030300391789</c:v>
                </c:pt>
                <c:pt idx="98">
                  <c:v>-1.717725716183014</c:v>
                </c:pt>
                <c:pt idx="99">
                  <c:v>-1.7322050800224857</c:v>
                </c:pt>
                <c:pt idx="100">
                  <c:v>-1.7498770849634202</c:v>
                </c:pt>
                <c:pt idx="101">
                  <c:v>-1.7615766850330663</c:v>
                </c:pt>
                <c:pt idx="102">
                  <c:v>-1.7777359275264566</c:v>
                </c:pt>
                <c:pt idx="103">
                  <c:v>-1.7974107711348284</c:v>
                </c:pt>
                <c:pt idx="104">
                  <c:v>-1.8169547566725639</c:v>
                </c:pt>
                <c:pt idx="105">
                  <c:v>-1.8361234982087082</c:v>
                </c:pt>
                <c:pt idx="106">
                  <c:v>-1.8517904941332928</c:v>
                </c:pt>
                <c:pt idx="107">
                  <c:v>-1.8670793799653371</c:v>
                </c:pt>
                <c:pt idx="108">
                  <c:v>-1.8866440532402591</c:v>
                </c:pt>
                <c:pt idx="109">
                  <c:v>-1.9073722998481109</c:v>
                </c:pt>
                <c:pt idx="110">
                  <c:v>-1.9299549904537896</c:v>
                </c:pt>
                <c:pt idx="111">
                  <c:v>-1.954518503131468</c:v>
                </c:pt>
                <c:pt idx="112">
                  <c:v>-1.9812423608967824</c:v>
                </c:pt>
                <c:pt idx="113">
                  <c:v>-2.0177789012693261</c:v>
                </c:pt>
                <c:pt idx="114">
                  <c:v>-2.0538646425131928</c:v>
                </c:pt>
                <c:pt idx="115">
                  <c:v>-2.0883816617408151</c:v>
                </c:pt>
                <c:pt idx="116">
                  <c:v>-2.1182283941406146</c:v>
                </c:pt>
                <c:pt idx="117">
                  <c:v>-2.1458377069936314</c:v>
                </c:pt>
                <c:pt idx="118">
                  <c:v>-2.169331511229649</c:v>
                </c:pt>
                <c:pt idx="119">
                  <c:v>-2.1874477388010694</c:v>
                </c:pt>
                <c:pt idx="120">
                  <c:v>-2.1959536665138559</c:v>
                </c:pt>
                <c:pt idx="121">
                  <c:v>-2.194690172225954</c:v>
                </c:pt>
                <c:pt idx="122">
                  <c:v>-2.1811644095420584</c:v>
                </c:pt>
                <c:pt idx="123">
                  <c:v>-2.1560416550273303</c:v>
                </c:pt>
                <c:pt idx="124">
                  <c:v>-2.119203615840509</c:v>
                </c:pt>
                <c:pt idx="125">
                  <c:v>-2.0666308417307464</c:v>
                </c:pt>
                <c:pt idx="126">
                  <c:v>-2.0073072324503638</c:v>
                </c:pt>
                <c:pt idx="127">
                  <c:v>-1.9441759988337233</c:v>
                </c:pt>
                <c:pt idx="128">
                  <c:v>-1.8777829940082769</c:v>
                </c:pt>
                <c:pt idx="129">
                  <c:v>-1.8086078249547219</c:v>
                </c:pt>
                <c:pt idx="130">
                  <c:v>-1.7376973771726811</c:v>
                </c:pt>
                <c:pt idx="131">
                  <c:v>-1.6656649581666128</c:v>
                </c:pt>
                <c:pt idx="132">
                  <c:v>-1.5930559086470075</c:v>
                </c:pt>
                <c:pt idx="133">
                  <c:v>-1.5212290383352254</c:v>
                </c:pt>
                <c:pt idx="134">
                  <c:v>-1.4522577126173597</c:v>
                </c:pt>
                <c:pt idx="135">
                  <c:v>-1.3883922520836736</c:v>
                </c:pt>
                <c:pt idx="136">
                  <c:v>-1.3281801341885611</c:v>
                </c:pt>
                <c:pt idx="137">
                  <c:v>-1.2754222838512217</c:v>
                </c:pt>
                <c:pt idx="138">
                  <c:v>-1.2269960774350492</c:v>
                </c:pt>
                <c:pt idx="139">
                  <c:v>-1.1818225176065291</c:v>
                </c:pt>
                <c:pt idx="140">
                  <c:v>-1.1442055194459009</c:v>
                </c:pt>
                <c:pt idx="141">
                  <c:v>-1.1089310559510372</c:v>
                </c:pt>
                <c:pt idx="142">
                  <c:v>-1.0763631855403495</c:v>
                </c:pt>
                <c:pt idx="143">
                  <c:v>-1.0483154640572221</c:v>
                </c:pt>
                <c:pt idx="144">
                  <c:v>-1.0261791689383084</c:v>
                </c:pt>
                <c:pt idx="145">
                  <c:v>-1.0131312572583553</c:v>
                </c:pt>
                <c:pt idx="146">
                  <c:v>-1.0094791971156332</c:v>
                </c:pt>
                <c:pt idx="147">
                  <c:v>-1.0118128868345821</c:v>
                </c:pt>
                <c:pt idx="148">
                  <c:v>-1.0225105309789306</c:v>
                </c:pt>
                <c:pt idx="149">
                  <c:v>-1.0386505196059446</c:v>
                </c:pt>
                <c:pt idx="150">
                  <c:v>-1.0612203813974841</c:v>
                </c:pt>
                <c:pt idx="151">
                  <c:v>-1.0838197295192771</c:v>
                </c:pt>
                <c:pt idx="152">
                  <c:v>-1.1055407720060875</c:v>
                </c:pt>
                <c:pt idx="153">
                  <c:v>-1.1270890981499244</c:v>
                </c:pt>
                <c:pt idx="154">
                  <c:v>-1.1523167085464643</c:v>
                </c:pt>
                <c:pt idx="155">
                  <c:v>-1.1805153546459459</c:v>
                </c:pt>
                <c:pt idx="156">
                  <c:v>-1.2137406528513466</c:v>
                </c:pt>
                <c:pt idx="157">
                  <c:v>-1.2432021002569642</c:v>
                </c:pt>
                <c:pt idx="158">
                  <c:v>-1.26609047475736</c:v>
                </c:pt>
                <c:pt idx="159">
                  <c:v>-1.2846585013412479</c:v>
                </c:pt>
                <c:pt idx="160">
                  <c:v>-1.2980877422520325</c:v>
                </c:pt>
                <c:pt idx="161">
                  <c:v>-1.3037352155134307</c:v>
                </c:pt>
                <c:pt idx="162">
                  <c:v>-1.2994521685088591</c:v>
                </c:pt>
                <c:pt idx="163">
                  <c:v>-1.2926183478011761</c:v>
                </c:pt>
                <c:pt idx="164">
                  <c:v>-1.2796026168484027</c:v>
                </c:pt>
                <c:pt idx="165">
                  <c:v>-1.2613296664730274</c:v>
                </c:pt>
                <c:pt idx="166">
                  <c:v>-1.2372756213950853</c:v>
                </c:pt>
                <c:pt idx="167">
                  <c:v>-1.2026663773469082</c:v>
                </c:pt>
                <c:pt idx="168">
                  <c:v>-1.1490875451981664</c:v>
                </c:pt>
                <c:pt idx="169">
                  <c:v>-1.0876514032187641</c:v>
                </c:pt>
                <c:pt idx="170">
                  <c:v>-1.0218191328701145</c:v>
                </c:pt>
                <c:pt idx="171">
                  <c:v>-0.94904196205507918</c:v>
                </c:pt>
                <c:pt idx="172">
                  <c:v>-0.87072785894056315</c:v>
                </c:pt>
                <c:pt idx="173">
                  <c:v>-0.79224143422361004</c:v>
                </c:pt>
                <c:pt idx="174">
                  <c:v>-0.71405368798462976</c:v>
                </c:pt>
                <c:pt idx="175">
                  <c:v>-0.63593842876409012</c:v>
                </c:pt>
                <c:pt idx="176">
                  <c:v>-0.56053357271248905</c:v>
                </c:pt>
                <c:pt idx="177">
                  <c:v>-0.48984468921054747</c:v>
                </c:pt>
                <c:pt idx="178">
                  <c:v>-0.4218777058738637</c:v>
                </c:pt>
                <c:pt idx="179">
                  <c:v>-0.36377921430341525</c:v>
                </c:pt>
                <c:pt idx="180">
                  <c:v>-0.32304295673340255</c:v>
                </c:pt>
                <c:pt idx="181">
                  <c:v>-0.29862371214539796</c:v>
                </c:pt>
                <c:pt idx="182">
                  <c:v>-0.28952526603516543</c:v>
                </c:pt>
                <c:pt idx="183">
                  <c:v>-0.2949919143511367</c:v>
                </c:pt>
                <c:pt idx="184">
                  <c:v>-0.3111770687145553</c:v>
                </c:pt>
                <c:pt idx="185">
                  <c:v>-0.33351627177078946</c:v>
                </c:pt>
                <c:pt idx="186">
                  <c:v>-0.36212992232979763</c:v>
                </c:pt>
                <c:pt idx="187">
                  <c:v>-0.39515698912211417</c:v>
                </c:pt>
                <c:pt idx="188">
                  <c:v>-0.43000462854358901</c:v>
                </c:pt>
                <c:pt idx="189">
                  <c:v>-0.46762528953908</c:v>
                </c:pt>
                <c:pt idx="190">
                  <c:v>-0.50944595151166161</c:v>
                </c:pt>
                <c:pt idx="191">
                  <c:v>-0.55197131687791079</c:v>
                </c:pt>
                <c:pt idx="192">
                  <c:v>-0.59452708599364135</c:v>
                </c:pt>
                <c:pt idx="193">
                  <c:v>-0.63568323986719177</c:v>
                </c:pt>
                <c:pt idx="194">
                  <c:v>-0.67123489015511351</c:v>
                </c:pt>
                <c:pt idx="195">
                  <c:v>-0.70322213916188026</c:v>
                </c:pt>
                <c:pt idx="196">
                  <c:v>-0.73287274502712141</c:v>
                </c:pt>
                <c:pt idx="197">
                  <c:v>-0.76059247968241361</c:v>
                </c:pt>
                <c:pt idx="198">
                  <c:v>-0.78573400281964378</c:v>
                </c:pt>
                <c:pt idx="199">
                  <c:v>-0.81027469131709906</c:v>
                </c:pt>
                <c:pt idx="200">
                  <c:v>-0.83887270491942656</c:v>
                </c:pt>
                <c:pt idx="201">
                  <c:v>-0.86784336469592294</c:v>
                </c:pt>
                <c:pt idx="202">
                  <c:v>-0.89844343707865915</c:v>
                </c:pt>
                <c:pt idx="203">
                  <c:v>-0.93239860436535127</c:v>
                </c:pt>
                <c:pt idx="204">
                  <c:v>-0.96955755042807668</c:v>
                </c:pt>
                <c:pt idx="205">
                  <c:v>-1.0097714191772025</c:v>
                </c:pt>
                <c:pt idx="206">
                  <c:v>-1.0532797294062415</c:v>
                </c:pt>
                <c:pt idx="207">
                  <c:v>-1.1005644753776791</c:v>
                </c:pt>
                <c:pt idx="208">
                  <c:v>-1.1509978767646312</c:v>
                </c:pt>
                <c:pt idx="209">
                  <c:v>-1.2074562707007008</c:v>
                </c:pt>
                <c:pt idx="210">
                  <c:v>-1.2683312819229779</c:v>
                </c:pt>
                <c:pt idx="211">
                  <c:v>-1.3270439991809899</c:v>
                </c:pt>
                <c:pt idx="212">
                  <c:v>-1.3840513606329758</c:v>
                </c:pt>
                <c:pt idx="213">
                  <c:v>-1.4407631582019935</c:v>
                </c:pt>
                <c:pt idx="214">
                  <c:v>-1.4935564197997866</c:v>
                </c:pt>
                <c:pt idx="215">
                  <c:v>-1.5375913709582454</c:v>
                </c:pt>
                <c:pt idx="216">
                  <c:v>-1.5677156664282659</c:v>
                </c:pt>
                <c:pt idx="217">
                  <c:v>-1.5798174256803281</c:v>
                </c:pt>
                <c:pt idx="218">
                  <c:v>-1.5779518300757405</c:v>
                </c:pt>
                <c:pt idx="219">
                  <c:v>-1.5653209620006072</c:v>
                </c:pt>
                <c:pt idx="220">
                  <c:v>-1.5444834859987786</c:v>
                </c:pt>
                <c:pt idx="221">
                  <c:v>-1.5142340490916621</c:v>
                </c:pt>
                <c:pt idx="222">
                  <c:v>-1.4766635578954501</c:v>
                </c:pt>
                <c:pt idx="223">
                  <c:v>-1.4356891326943126</c:v>
                </c:pt>
                <c:pt idx="224">
                  <c:v>-1.3903088616000578</c:v>
                </c:pt>
                <c:pt idx="225">
                  <c:v>-1.3429777380927372</c:v>
                </c:pt>
                <c:pt idx="226">
                  <c:v>-1.29123433383617</c:v>
                </c:pt>
                <c:pt idx="227">
                  <c:v>-1.2396231022557218</c:v>
                </c:pt>
                <c:pt idx="228">
                  <c:v>-1.1948489709165235</c:v>
                </c:pt>
                <c:pt idx="229">
                  <c:v>-1.1584753910650349</c:v>
                </c:pt>
                <c:pt idx="230">
                  <c:v>-1.1284872811938824</c:v>
                </c:pt>
                <c:pt idx="231">
                  <c:v>-1.1007394067990512</c:v>
                </c:pt>
                <c:pt idx="232">
                  <c:v>-1.0775497336600599</c:v>
                </c:pt>
                <c:pt idx="233">
                  <c:v>-1.0563226639409868</c:v>
                </c:pt>
                <c:pt idx="234">
                  <c:v>-1.0396842932587242</c:v>
                </c:pt>
                <c:pt idx="235">
                  <c:v>-1.0257806364517084</c:v>
                </c:pt>
                <c:pt idx="236">
                  <c:v>-1.0175242755734497</c:v>
                </c:pt>
                <c:pt idx="237">
                  <c:v>-1.0095756059672714</c:v>
                </c:pt>
                <c:pt idx="238">
                  <c:v>-1.0089658214864194</c:v>
                </c:pt>
                <c:pt idx="239">
                  <c:v>-1.0103479200236218</c:v>
                </c:pt>
                <c:pt idx="240">
                  <c:v>-1.0113166457591483</c:v>
                </c:pt>
                <c:pt idx="241">
                  <c:v>-1.0093514244407717</c:v>
                </c:pt>
                <c:pt idx="242">
                  <c:v>-1.0060797018756591</c:v>
                </c:pt>
                <c:pt idx="243">
                  <c:v>-1.0015009028523745</c:v>
                </c:pt>
                <c:pt idx="244">
                  <c:v>-0.99066622052709463</c:v>
                </c:pt>
                <c:pt idx="245">
                  <c:v>-0.97934016367397736</c:v>
                </c:pt>
                <c:pt idx="246">
                  <c:v>-0.96393163969546591</c:v>
                </c:pt>
                <c:pt idx="247">
                  <c:v>-0.94625670703009579</c:v>
                </c:pt>
                <c:pt idx="248">
                  <c:v>-0.91902213743971939</c:v>
                </c:pt>
                <c:pt idx="249">
                  <c:v>-0.88885781230160577</c:v>
                </c:pt>
                <c:pt idx="250">
                  <c:v>-0.85060093406262283</c:v>
                </c:pt>
                <c:pt idx="251">
                  <c:v>-0.80631522582120729</c:v>
                </c:pt>
                <c:pt idx="252">
                  <c:v>-0.75494297760398166</c:v>
                </c:pt>
                <c:pt idx="253">
                  <c:v>-0.70127597128662078</c:v>
                </c:pt>
                <c:pt idx="254">
                  <c:v>-0.64286000107207864</c:v>
                </c:pt>
                <c:pt idx="255">
                  <c:v>-0.57841834903056832</c:v>
                </c:pt>
                <c:pt idx="256">
                  <c:v>-0.5128862958567969</c:v>
                </c:pt>
                <c:pt idx="257">
                  <c:v>-0.44469165867646898</c:v>
                </c:pt>
                <c:pt idx="258">
                  <c:v>-0.37911273481664043</c:v>
                </c:pt>
                <c:pt idx="259">
                  <c:v>-0.31678274463497214</c:v>
                </c:pt>
                <c:pt idx="260">
                  <c:v>-0.25983404615905492</c:v>
                </c:pt>
                <c:pt idx="261">
                  <c:v>-0.20477403674552058</c:v>
                </c:pt>
                <c:pt idx="262">
                  <c:v>-0.15447798070767646</c:v>
                </c:pt>
                <c:pt idx="263">
                  <c:v>-0.10835282807062591</c:v>
                </c:pt>
                <c:pt idx="264">
                  <c:v>-6.8017100209350145E-2</c:v>
                </c:pt>
                <c:pt idx="265">
                  <c:v>-3.2416537443909592E-2</c:v>
                </c:pt>
                <c:pt idx="266">
                  <c:v>-4.8350641802373771E-3</c:v>
                </c:pt>
                <c:pt idx="267">
                  <c:v>1.3848140526888198E-2</c:v>
                </c:pt>
                <c:pt idx="268">
                  <c:v>2.7390316793290237E-2</c:v>
                </c:pt>
                <c:pt idx="269">
                  <c:v>3.8783923036247031E-2</c:v>
                </c:pt>
                <c:pt idx="270">
                  <c:v>5.1234678937782198E-2</c:v>
                </c:pt>
                <c:pt idx="271">
                  <c:v>6.5462996861494913E-2</c:v>
                </c:pt>
                <c:pt idx="272">
                  <c:v>8.1954567421221286E-2</c:v>
                </c:pt>
                <c:pt idx="273">
                  <c:v>9.8875871658891112E-2</c:v>
                </c:pt>
                <c:pt idx="274">
                  <c:v>0.11313909982324863</c:v>
                </c:pt>
                <c:pt idx="275">
                  <c:v>0.12361694538209902</c:v>
                </c:pt>
                <c:pt idx="276">
                  <c:v>0.13585807121337873</c:v>
                </c:pt>
                <c:pt idx="277">
                  <c:v>0.1492488234014433</c:v>
                </c:pt>
                <c:pt idx="278">
                  <c:v>0.16203360239035589</c:v>
                </c:pt>
                <c:pt idx="279">
                  <c:v>0.17205316945538199</c:v>
                </c:pt>
                <c:pt idx="280">
                  <c:v>0.18029920068469615</c:v>
                </c:pt>
                <c:pt idx="281">
                  <c:v>0.187550503990637</c:v>
                </c:pt>
                <c:pt idx="282">
                  <c:v>0.19116102827483039</c:v>
                </c:pt>
                <c:pt idx="283">
                  <c:v>0.19128827674512491</c:v>
                </c:pt>
                <c:pt idx="284">
                  <c:v>0.19020333503008607</c:v>
                </c:pt>
                <c:pt idx="285">
                  <c:v>0.19018538649669095</c:v>
                </c:pt>
                <c:pt idx="286">
                  <c:v>0.19426389232793301</c:v>
                </c:pt>
                <c:pt idx="287">
                  <c:v>0.20315159290005608</c:v>
                </c:pt>
                <c:pt idx="288">
                  <c:v>0.21457760053767719</c:v>
                </c:pt>
                <c:pt idx="289">
                  <c:v>0.23299802156439972</c:v>
                </c:pt>
                <c:pt idx="290">
                  <c:v>0.26258463214509664</c:v>
                </c:pt>
                <c:pt idx="291">
                  <c:v>0.30033056693256382</c:v>
                </c:pt>
                <c:pt idx="292">
                  <c:v>0.3448308592248196</c:v>
                </c:pt>
                <c:pt idx="293">
                  <c:v>0.39418664178713958</c:v>
                </c:pt>
                <c:pt idx="294">
                  <c:v>0.44934222122407236</c:v>
                </c:pt>
                <c:pt idx="295">
                  <c:v>0.50731923411000601</c:v>
                </c:pt>
                <c:pt idx="296">
                  <c:v>0.56734497751791846</c:v>
                </c:pt>
                <c:pt idx="297">
                  <c:v>0.62761760397693978</c:v>
                </c:pt>
                <c:pt idx="298">
                  <c:v>0.68810431294879904</c:v>
                </c:pt>
                <c:pt idx="299">
                  <c:v>0.74635426262710591</c:v>
                </c:pt>
                <c:pt idx="300">
                  <c:v>0.80032440777931246</c:v>
                </c:pt>
                <c:pt idx="301">
                  <c:v>0.84570430073300773</c:v>
                </c:pt>
                <c:pt idx="302">
                  <c:v>0.88335853429603062</c:v>
                </c:pt>
                <c:pt idx="303">
                  <c:v>0.91460099255824512</c:v>
                </c:pt>
                <c:pt idx="304">
                  <c:v>0.93895886306913212</c:v>
                </c:pt>
                <c:pt idx="305">
                  <c:v>0.95701415773222365</c:v>
                </c:pt>
                <c:pt idx="306">
                  <c:v>0.96977629558663025</c:v>
                </c:pt>
                <c:pt idx="307">
                  <c:v>0.97661226747307295</c:v>
                </c:pt>
                <c:pt idx="308">
                  <c:v>0.97976103171970963</c:v>
                </c:pt>
                <c:pt idx="309">
                  <c:v>0.98251499021737831</c:v>
                </c:pt>
                <c:pt idx="310">
                  <c:v>0.98350778374717651</c:v>
                </c:pt>
                <c:pt idx="311">
                  <c:v>0.98261074815119764</c:v>
                </c:pt>
                <c:pt idx="312">
                  <c:v>0.98000031070430027</c:v>
                </c:pt>
                <c:pt idx="313">
                  <c:v>0.97859829262877973</c:v>
                </c:pt>
                <c:pt idx="314">
                  <c:v>0.97807737328318267</c:v>
                </c:pt>
                <c:pt idx="315">
                  <c:v>0.98103098769454589</c:v>
                </c:pt>
                <c:pt idx="316">
                  <c:v>0.98472093833758678</c:v>
                </c:pt>
                <c:pt idx="317">
                  <c:v>0.98907705171944815</c:v>
                </c:pt>
                <c:pt idx="318">
                  <c:v>0.99188634803007281</c:v>
                </c:pt>
                <c:pt idx="319">
                  <c:v>0.99878879892976169</c:v>
                </c:pt>
                <c:pt idx="320">
                  <c:v>1.0067310136226031</c:v>
                </c:pt>
                <c:pt idx="321">
                  <c:v>1.0109082205160991</c:v>
                </c:pt>
                <c:pt idx="322">
                  <c:v>1.0160714290860986</c:v>
                </c:pt>
                <c:pt idx="323">
                  <c:v>1.018873979713105</c:v>
                </c:pt>
                <c:pt idx="324">
                  <c:v>1.0215912684307522</c:v>
                </c:pt>
                <c:pt idx="325">
                  <c:v>1.021091111727465</c:v>
                </c:pt>
                <c:pt idx="326">
                  <c:v>1.0188418909674948</c:v>
                </c:pt>
                <c:pt idx="327">
                  <c:v>1.0150170981685205</c:v>
                </c:pt>
                <c:pt idx="328">
                  <c:v>1.0119859262972746</c:v>
                </c:pt>
                <c:pt idx="329">
                  <c:v>1.0079726034359702</c:v>
                </c:pt>
                <c:pt idx="330">
                  <c:v>1.0062687509539054</c:v>
                </c:pt>
                <c:pt idx="331">
                  <c:v>1.0042151842372107</c:v>
                </c:pt>
                <c:pt idx="332">
                  <c:v>1.0000871838738754</c:v>
                </c:pt>
                <c:pt idx="333">
                  <c:v>0.99747378497169348</c:v>
                </c:pt>
                <c:pt idx="334">
                  <c:v>0.99576649381816784</c:v>
                </c:pt>
                <c:pt idx="335">
                  <c:v>0.99720079930448025</c:v>
                </c:pt>
                <c:pt idx="336">
                  <c:v>0.99901788891373544</c:v>
                </c:pt>
                <c:pt idx="337">
                  <c:v>1.0052509629313744</c:v>
                </c:pt>
                <c:pt idx="338">
                  <c:v>1.0138021833706981</c:v>
                </c:pt>
                <c:pt idx="339">
                  <c:v>1.0244313001425549</c:v>
                </c:pt>
                <c:pt idx="340">
                  <c:v>1.0389099715540386</c:v>
                </c:pt>
                <c:pt idx="341">
                  <c:v>1.0554817913093721</c:v>
                </c:pt>
                <c:pt idx="342">
                  <c:v>1.0752855815641975</c:v>
                </c:pt>
                <c:pt idx="343">
                  <c:v>1.1025158319567236</c:v>
                </c:pt>
                <c:pt idx="344">
                  <c:v>1.1341603109280463</c:v>
                </c:pt>
                <c:pt idx="345">
                  <c:v>1.1696335089508136</c:v>
                </c:pt>
                <c:pt idx="346">
                  <c:v>1.2081963861073906</c:v>
                </c:pt>
                <c:pt idx="347">
                  <c:v>1.2531665622153281</c:v>
                </c:pt>
                <c:pt idx="348">
                  <c:v>1.3012783541941375</c:v>
                </c:pt>
                <c:pt idx="349">
                  <c:v>1.352851634802551</c:v>
                </c:pt>
                <c:pt idx="350">
                  <c:v>1.4060831389275035</c:v>
                </c:pt>
                <c:pt idx="351">
                  <c:v>1.4607460247195778</c:v>
                </c:pt>
                <c:pt idx="352">
                  <c:v>1.5130174314611622</c:v>
                </c:pt>
                <c:pt idx="353">
                  <c:v>1.5663553689585386</c:v>
                </c:pt>
                <c:pt idx="354">
                  <c:v>1.617988915146511</c:v>
                </c:pt>
                <c:pt idx="355">
                  <c:v>1.6607231191478262</c:v>
                </c:pt>
                <c:pt idx="356">
                  <c:v>1.7009815725129718</c:v>
                </c:pt>
                <c:pt idx="357">
                  <c:v>1.7389255014425995</c:v>
                </c:pt>
                <c:pt idx="358">
                  <c:v>1.7728984399619401</c:v>
                </c:pt>
                <c:pt idx="359">
                  <c:v>1.7979511835909321</c:v>
                </c:pt>
                <c:pt idx="360">
                  <c:v>1.8159447831321063</c:v>
                </c:pt>
                <c:pt idx="361">
                  <c:v>1.8258424745444808</c:v>
                </c:pt>
                <c:pt idx="362">
                  <c:v>1.8296532561849557</c:v>
                </c:pt>
                <c:pt idx="363">
                  <c:v>1.827282593494628</c:v>
                </c:pt>
                <c:pt idx="364">
                  <c:v>1.8211120392512394</c:v>
                </c:pt>
                <c:pt idx="365">
                  <c:v>1.8099829687751963</c:v>
                </c:pt>
                <c:pt idx="366">
                  <c:v>1.795124734271778</c:v>
                </c:pt>
                <c:pt idx="367">
                  <c:v>1.7810951842183711</c:v>
                </c:pt>
                <c:pt idx="368">
                  <c:v>1.7672174297633412</c:v>
                </c:pt>
                <c:pt idx="369">
                  <c:v>1.7518389157190655</c:v>
                </c:pt>
                <c:pt idx="370">
                  <c:v>1.7356503876605307</c:v>
                </c:pt>
                <c:pt idx="371">
                  <c:v>1.7211701309902649</c:v>
                </c:pt>
                <c:pt idx="372">
                  <c:v>1.7113044443266376</c:v>
                </c:pt>
                <c:pt idx="373">
                  <c:v>1.7047760750393353</c:v>
                </c:pt>
                <c:pt idx="374">
                  <c:v>1.7020660014293463</c:v>
                </c:pt>
                <c:pt idx="375">
                  <c:v>1.7033703258444994</c:v>
                </c:pt>
                <c:pt idx="376">
                  <c:v>1.7102835149615692</c:v>
                </c:pt>
                <c:pt idx="377">
                  <c:v>1.7221122974173699</c:v>
                </c:pt>
                <c:pt idx="378">
                  <c:v>1.7382882071000347</c:v>
                </c:pt>
                <c:pt idx="379">
                  <c:v>1.7576491592727961</c:v>
                </c:pt>
                <c:pt idx="380">
                  <c:v>1.7768035837420457</c:v>
                </c:pt>
                <c:pt idx="381">
                  <c:v>1.7924014669749417</c:v>
                </c:pt>
                <c:pt idx="382">
                  <c:v>1.8113889632401021</c:v>
                </c:pt>
                <c:pt idx="383">
                  <c:v>1.8330364159132702</c:v>
                </c:pt>
                <c:pt idx="384">
                  <c:v>1.8548425546035983</c:v>
                </c:pt>
                <c:pt idx="385">
                  <c:v>1.8746595245249098</c:v>
                </c:pt>
                <c:pt idx="386">
                  <c:v>1.8922809241741607</c:v>
                </c:pt>
                <c:pt idx="387">
                  <c:v>1.9100064561856116</c:v>
                </c:pt>
                <c:pt idx="388">
                  <c:v>1.9281912391389935</c:v>
                </c:pt>
                <c:pt idx="389">
                  <c:v>1.9497122988952886</c:v>
                </c:pt>
                <c:pt idx="390">
                  <c:v>1.9718343874515525</c:v>
                </c:pt>
                <c:pt idx="391">
                  <c:v>1.9941324266464984</c:v>
                </c:pt>
                <c:pt idx="392">
                  <c:v>2.0175653934797708</c:v>
                </c:pt>
                <c:pt idx="393">
                  <c:v>2.0468655118019816</c:v>
                </c:pt>
                <c:pt idx="394">
                  <c:v>2.0726199401725425</c:v>
                </c:pt>
                <c:pt idx="395">
                  <c:v>2.0948744025207402</c:v>
                </c:pt>
                <c:pt idx="396">
                  <c:v>2.1152406342670043</c:v>
                </c:pt>
                <c:pt idx="397">
                  <c:v>2.1374136831563839</c:v>
                </c:pt>
                <c:pt idx="398">
                  <c:v>2.1602290791783965</c:v>
                </c:pt>
                <c:pt idx="399">
                  <c:v>2.1827663945149136</c:v>
                </c:pt>
                <c:pt idx="400">
                  <c:v>2.2039318555491163</c:v>
                </c:pt>
                <c:pt idx="401">
                  <c:v>2.2220218501560738</c:v>
                </c:pt>
                <c:pt idx="402">
                  <c:v>2.2405362008180645</c:v>
                </c:pt>
                <c:pt idx="403">
                  <c:v>2.2546003530330672</c:v>
                </c:pt>
                <c:pt idx="404">
                  <c:v>2.2657354523183697</c:v>
                </c:pt>
                <c:pt idx="405">
                  <c:v>2.2720225787639472</c:v>
                </c:pt>
                <c:pt idx="406">
                  <c:v>2.2749636986641959</c:v>
                </c:pt>
                <c:pt idx="407">
                  <c:v>2.2742154430019563</c:v>
                </c:pt>
                <c:pt idx="408">
                  <c:v>2.2708982948760617</c:v>
                </c:pt>
                <c:pt idx="409">
                  <c:v>2.2688592277656574</c:v>
                </c:pt>
                <c:pt idx="410">
                  <c:v>2.2638107646082126</c:v>
                </c:pt>
                <c:pt idx="411">
                  <c:v>2.258481413838521</c:v>
                </c:pt>
                <c:pt idx="412">
                  <c:v>2.2507604239531775</c:v>
                </c:pt>
                <c:pt idx="413">
                  <c:v>2.2413568755311903</c:v>
                </c:pt>
                <c:pt idx="414">
                  <c:v>2.2305525431982942</c:v>
                </c:pt>
                <c:pt idx="415">
                  <c:v>2.2223903499441415</c:v>
                </c:pt>
                <c:pt idx="416">
                  <c:v>2.2153310077950601</c:v>
                </c:pt>
                <c:pt idx="417">
                  <c:v>2.212073330431223</c:v>
                </c:pt>
                <c:pt idx="418">
                  <c:v>2.212291851878522</c:v>
                </c:pt>
                <c:pt idx="419">
                  <c:v>2.2195433067008161</c:v>
                </c:pt>
                <c:pt idx="420">
                  <c:v>2.2272776420767078</c:v>
                </c:pt>
                <c:pt idx="421">
                  <c:v>2.2317733648170286</c:v>
                </c:pt>
                <c:pt idx="422">
                  <c:v>2.2344722091412192</c:v>
                </c:pt>
                <c:pt idx="423">
                  <c:v>2.2348886847662923</c:v>
                </c:pt>
                <c:pt idx="424">
                  <c:v>2.2329596675332559</c:v>
                </c:pt>
                <c:pt idx="425">
                  <c:v>2.2337095032173404</c:v>
                </c:pt>
                <c:pt idx="426">
                  <c:v>2.234911326110117</c:v>
                </c:pt>
                <c:pt idx="427">
                  <c:v>2.2345487962807851</c:v>
                </c:pt>
                <c:pt idx="428">
                  <c:v>2.2324344637943683</c:v>
                </c:pt>
                <c:pt idx="429">
                  <c:v>2.2272298157941104</c:v>
                </c:pt>
                <c:pt idx="430">
                  <c:v>2.2218850624585316</c:v>
                </c:pt>
                <c:pt idx="431">
                  <c:v>2.2164855637287046</c:v>
                </c:pt>
                <c:pt idx="432">
                  <c:v>2.2162281386397691</c:v>
                </c:pt>
                <c:pt idx="433">
                  <c:v>2.2177352983260059</c:v>
                </c:pt>
                <c:pt idx="434">
                  <c:v>2.2244621647831373</c:v>
                </c:pt>
                <c:pt idx="435">
                  <c:v>2.2331121197943227</c:v>
                </c:pt>
                <c:pt idx="436">
                  <c:v>2.242875891533203</c:v>
                </c:pt>
                <c:pt idx="437">
                  <c:v>2.2491668850730386</c:v>
                </c:pt>
                <c:pt idx="438">
                  <c:v>2.25444836849059</c:v>
                </c:pt>
                <c:pt idx="439">
                  <c:v>2.2649815920946139</c:v>
                </c:pt>
                <c:pt idx="440">
                  <c:v>2.2784866428535069</c:v>
                </c:pt>
                <c:pt idx="441">
                  <c:v>2.2939125928777746</c:v>
                </c:pt>
                <c:pt idx="442">
                  <c:v>2.3100101487577493</c:v>
                </c:pt>
                <c:pt idx="443">
                  <c:v>2.3253083609647223</c:v>
                </c:pt>
                <c:pt idx="444">
                  <c:v>2.3348754337410949</c:v>
                </c:pt>
                <c:pt idx="445">
                  <c:v>2.3417988264538132</c:v>
                </c:pt>
                <c:pt idx="446">
                  <c:v>2.3501187177815432</c:v>
                </c:pt>
                <c:pt idx="447">
                  <c:v>2.3604390345883761</c:v>
                </c:pt>
                <c:pt idx="448">
                  <c:v>2.3737352383387171</c:v>
                </c:pt>
                <c:pt idx="449">
                  <c:v>2.3877746690155419</c:v>
                </c:pt>
                <c:pt idx="450">
                  <c:v>2.3997102692136085</c:v>
                </c:pt>
                <c:pt idx="451">
                  <c:v>2.4079633702979288</c:v>
                </c:pt>
                <c:pt idx="452">
                  <c:v>2.4168436427241962</c:v>
                </c:pt>
                <c:pt idx="453">
                  <c:v>2.4242760438354329</c:v>
                </c:pt>
                <c:pt idx="454">
                  <c:v>2.432022652233143</c:v>
                </c:pt>
                <c:pt idx="455">
                  <c:v>2.4387848297168606</c:v>
                </c:pt>
                <c:pt idx="456">
                  <c:v>2.4503558623319157</c:v>
                </c:pt>
                <c:pt idx="457">
                  <c:v>2.461825887580861</c:v>
                </c:pt>
                <c:pt idx="458">
                  <c:v>2.4701178405039883</c:v>
                </c:pt>
                <c:pt idx="459">
                  <c:v>2.4755723701925434</c:v>
                </c:pt>
                <c:pt idx="460">
                  <c:v>2.4789351287848556</c:v>
                </c:pt>
                <c:pt idx="461">
                  <c:v>2.4823657868313438</c:v>
                </c:pt>
                <c:pt idx="462">
                  <c:v>2.4919661486044258</c:v>
                </c:pt>
                <c:pt idx="463">
                  <c:v>2.5052173413058507</c:v>
                </c:pt>
                <c:pt idx="464">
                  <c:v>2.522098853691932</c:v>
                </c:pt>
                <c:pt idx="465">
                  <c:v>2.5488861246396795</c:v>
                </c:pt>
                <c:pt idx="466">
                  <c:v>2.5833959383081901</c:v>
                </c:pt>
                <c:pt idx="467">
                  <c:v>2.6275579051569551</c:v>
                </c:pt>
                <c:pt idx="468">
                  <c:v>2.6804311072549636</c:v>
                </c:pt>
                <c:pt idx="469">
                  <c:v>2.7420008804828164</c:v>
                </c:pt>
                <c:pt idx="470">
                  <c:v>2.8135446931097783</c:v>
                </c:pt>
                <c:pt idx="471">
                  <c:v>2.8943620745520731</c:v>
                </c:pt>
                <c:pt idx="472">
                  <c:v>2.9845920390332523</c:v>
                </c:pt>
                <c:pt idx="473">
                  <c:v>3.0833253287290345</c:v>
                </c:pt>
                <c:pt idx="474">
                  <c:v>3.1853562057519844</c:v>
                </c:pt>
                <c:pt idx="475">
                  <c:v>3.2929258767354468</c:v>
                </c:pt>
                <c:pt idx="476">
                  <c:v>3.401383893837675</c:v>
                </c:pt>
                <c:pt idx="477">
                  <c:v>3.5018878447943464</c:v>
                </c:pt>
                <c:pt idx="478">
                  <c:v>3.5956187608582217</c:v>
                </c:pt>
                <c:pt idx="479">
                  <c:v>3.680654505367682</c:v>
                </c:pt>
                <c:pt idx="480">
                  <c:v>3.7566521456818878</c:v>
                </c:pt>
                <c:pt idx="481">
                  <c:v>3.8237429369827631</c:v>
                </c:pt>
                <c:pt idx="482">
                  <c:v>3.8810106821491086</c:v>
                </c:pt>
                <c:pt idx="483">
                  <c:v>3.9304175180813674</c:v>
                </c:pt>
                <c:pt idx="484">
                  <c:v>3.9687719076673136</c:v>
                </c:pt>
                <c:pt idx="485">
                  <c:v>3.9961638362703051</c:v>
                </c:pt>
                <c:pt idx="486">
                  <c:v>4.0160360355204769</c:v>
                </c:pt>
                <c:pt idx="487">
                  <c:v>4.0260143167823301</c:v>
                </c:pt>
                <c:pt idx="488">
                  <c:v>4.0267150274362455</c:v>
                </c:pt>
                <c:pt idx="489">
                  <c:v>4.0268239920422344</c:v>
                </c:pt>
                <c:pt idx="490">
                  <c:v>4.0212952828946404</c:v>
                </c:pt>
                <c:pt idx="491">
                  <c:v>4.0114271148372724</c:v>
                </c:pt>
                <c:pt idx="492">
                  <c:v>3.9970338338747355</c:v>
                </c:pt>
                <c:pt idx="493">
                  <c:v>3.9821125982223826</c:v>
                </c:pt>
                <c:pt idx="494">
                  <c:v>3.9656846378581729</c:v>
                </c:pt>
                <c:pt idx="495">
                  <c:v>3.9442347533479722</c:v>
                </c:pt>
                <c:pt idx="496">
                  <c:v>3.9244368073240024</c:v>
                </c:pt>
                <c:pt idx="497">
                  <c:v>3.901335844400792</c:v>
                </c:pt>
                <c:pt idx="498">
                  <c:v>3.8768417140878721</c:v>
                </c:pt>
                <c:pt idx="499">
                  <c:v>3.8496639299481572</c:v>
                </c:pt>
                <c:pt idx="500">
                  <c:v>3.8249433317511796</c:v>
                </c:pt>
                <c:pt idx="501">
                  <c:v>3.8009247413777527</c:v>
                </c:pt>
                <c:pt idx="502">
                  <c:v>3.780535270382976</c:v>
                </c:pt>
                <c:pt idx="503">
                  <c:v>3.7632052665935225</c:v>
                </c:pt>
                <c:pt idx="504">
                  <c:v>3.7471671341643464</c:v>
                </c:pt>
                <c:pt idx="505">
                  <c:v>3.734098753830982</c:v>
                </c:pt>
                <c:pt idx="506">
                  <c:v>3.7248737901529427</c:v>
                </c:pt>
                <c:pt idx="507">
                  <c:v>3.7226290500897887</c:v>
                </c:pt>
                <c:pt idx="508">
                  <c:v>3.723921765669759</c:v>
                </c:pt>
                <c:pt idx="509">
                  <c:v>3.729339102356354</c:v>
                </c:pt>
                <c:pt idx="510">
                  <c:v>3.7391806654846045</c:v>
                </c:pt>
                <c:pt idx="511">
                  <c:v>3.7545372154646293</c:v>
                </c:pt>
                <c:pt idx="512">
                  <c:v>3.7733157347053572</c:v>
                </c:pt>
                <c:pt idx="513">
                  <c:v>3.7940987488070879</c:v>
                </c:pt>
                <c:pt idx="514">
                  <c:v>3.8159928362483124</c:v>
                </c:pt>
                <c:pt idx="515">
                  <c:v>3.8406518950770825</c:v>
                </c:pt>
                <c:pt idx="516">
                  <c:v>3.8676065612413302</c:v>
                </c:pt>
                <c:pt idx="517">
                  <c:v>3.8981016642568864</c:v>
                </c:pt>
                <c:pt idx="518">
                  <c:v>3.9285727041540999</c:v>
                </c:pt>
                <c:pt idx="519">
                  <c:v>3.9623467383972737</c:v>
                </c:pt>
                <c:pt idx="520">
                  <c:v>3.9979259444301527</c:v>
                </c:pt>
                <c:pt idx="521">
                  <c:v>4.0388193683591371</c:v>
                </c:pt>
                <c:pt idx="522">
                  <c:v>4.0783748314407591</c:v>
                </c:pt>
                <c:pt idx="523">
                  <c:v>4.1180770219901133</c:v>
                </c:pt>
                <c:pt idx="524">
                  <c:v>4.1584725033813115</c:v>
                </c:pt>
                <c:pt idx="525">
                  <c:v>4.1970731731143394</c:v>
                </c:pt>
                <c:pt idx="526">
                  <c:v>4.2390563058984547</c:v>
                </c:pt>
                <c:pt idx="527">
                  <c:v>4.2793217448537382</c:v>
                </c:pt>
                <c:pt idx="528">
                  <c:v>4.322413114838918</c:v>
                </c:pt>
                <c:pt idx="529">
                  <c:v>4.3649736302185458</c:v>
                </c:pt>
                <c:pt idx="530">
                  <c:v>4.4100379628713036</c:v>
                </c:pt>
                <c:pt idx="531">
                  <c:v>4.4512866726713725</c:v>
                </c:pt>
                <c:pt idx="532">
                  <c:v>4.4896505226487786</c:v>
                </c:pt>
                <c:pt idx="533">
                  <c:v>4.5246667842089892</c:v>
                </c:pt>
                <c:pt idx="534">
                  <c:v>4.5608853066186112</c:v>
                </c:pt>
                <c:pt idx="535">
                  <c:v>4.5960822878135241</c:v>
                </c:pt>
                <c:pt idx="536">
                  <c:v>4.6280520653290296</c:v>
                </c:pt>
                <c:pt idx="537">
                  <c:v>4.659967375154757</c:v>
                </c:pt>
                <c:pt idx="538">
                  <c:v>4.6886954318580063</c:v>
                </c:pt>
                <c:pt idx="539">
                  <c:v>4.7176558914441928</c:v>
                </c:pt>
                <c:pt idx="540">
                  <c:v>4.7434078790847565</c:v>
                </c:pt>
                <c:pt idx="541">
                  <c:v>4.766649606321586</c:v>
                </c:pt>
                <c:pt idx="542">
                  <c:v>4.7864431739523967</c:v>
                </c:pt>
                <c:pt idx="543">
                  <c:v>4.8028870559698777</c:v>
                </c:pt>
                <c:pt idx="544">
                  <c:v>4.8183047503491192</c:v>
                </c:pt>
                <c:pt idx="545">
                  <c:v>4.8296933581409824</c:v>
                </c:pt>
                <c:pt idx="546">
                  <c:v>4.83554128575501</c:v>
                </c:pt>
                <c:pt idx="547">
                  <c:v>4.837035226386285</c:v>
                </c:pt>
                <c:pt idx="548">
                  <c:v>4.8365464350915133</c:v>
                </c:pt>
                <c:pt idx="549">
                  <c:v>4.8341985926377893</c:v>
                </c:pt>
                <c:pt idx="550">
                  <c:v>4.8315415621270477</c:v>
                </c:pt>
                <c:pt idx="551">
                  <c:v>4.8273723595707478</c:v>
                </c:pt>
                <c:pt idx="552">
                  <c:v>4.8228219995769877</c:v>
                </c:pt>
                <c:pt idx="553">
                  <c:v>4.8185304006298066</c:v>
                </c:pt>
                <c:pt idx="554">
                  <c:v>4.8146020793787354</c:v>
                </c:pt>
                <c:pt idx="555">
                  <c:v>4.8142185450792425</c:v>
                </c:pt>
                <c:pt idx="556">
                  <c:v>4.815492343913891</c:v>
                </c:pt>
                <c:pt idx="557">
                  <c:v>4.8203135250693645</c:v>
                </c:pt>
                <c:pt idx="558">
                  <c:v>4.8290216355186981</c:v>
                </c:pt>
                <c:pt idx="559">
                  <c:v>4.8415635858366262</c:v>
                </c:pt>
                <c:pt idx="560">
                  <c:v>4.8579431317677066</c:v>
                </c:pt>
                <c:pt idx="561">
                  <c:v>4.8745896465768208</c:v>
                </c:pt>
                <c:pt idx="562">
                  <c:v>4.8924876111292503</c:v>
                </c:pt>
                <c:pt idx="563">
                  <c:v>4.9110062139900981</c:v>
                </c:pt>
                <c:pt idx="564">
                  <c:v>4.9293079462045126</c:v>
                </c:pt>
                <c:pt idx="565">
                  <c:v>4.9479745780948816</c:v>
                </c:pt>
                <c:pt idx="566">
                  <c:v>4.9679882415219536</c:v>
                </c:pt>
                <c:pt idx="567">
                  <c:v>4.985060037813855</c:v>
                </c:pt>
                <c:pt idx="568">
                  <c:v>4.9990856793043754</c:v>
                </c:pt>
                <c:pt idx="569">
                  <c:v>5.01018306187233</c:v>
                </c:pt>
                <c:pt idx="570">
                  <c:v>5.0190449495634075</c:v>
                </c:pt>
                <c:pt idx="571">
                  <c:v>5.0279715382850334</c:v>
                </c:pt>
                <c:pt idx="572">
                  <c:v>5.035669334111482</c:v>
                </c:pt>
                <c:pt idx="573">
                  <c:v>5.0429610043554067</c:v>
                </c:pt>
                <c:pt idx="574">
                  <c:v>5.0481230256722496</c:v>
                </c:pt>
                <c:pt idx="575">
                  <c:v>5.052821351807725</c:v>
                </c:pt>
                <c:pt idx="576">
                  <c:v>5.0588248203763682</c:v>
                </c:pt>
                <c:pt idx="577">
                  <c:v>5.0642096828706293</c:v>
                </c:pt>
                <c:pt idx="578">
                  <c:v>5.0686588084996771</c:v>
                </c:pt>
                <c:pt idx="579">
                  <c:v>5.0714766291076367</c:v>
                </c:pt>
                <c:pt idx="580">
                  <c:v>5.0745114765735764</c:v>
                </c:pt>
                <c:pt idx="581">
                  <c:v>5.0781982832285602</c:v>
                </c:pt>
                <c:pt idx="582">
                  <c:v>5.0807095689384978</c:v>
                </c:pt>
                <c:pt idx="583">
                  <c:v>5.0807774104494658</c:v>
                </c:pt>
                <c:pt idx="584">
                  <c:v>5.0761703710231778</c:v>
                </c:pt>
                <c:pt idx="585">
                  <c:v>5.0726479739964807</c:v>
                </c:pt>
                <c:pt idx="586">
                  <c:v>5.0679063710664503</c:v>
                </c:pt>
                <c:pt idx="587">
                  <c:v>5.0591389659120782</c:v>
                </c:pt>
                <c:pt idx="588">
                  <c:v>5.0427723153596302</c:v>
                </c:pt>
                <c:pt idx="589">
                  <c:v>5.0201180270032921</c:v>
                </c:pt>
                <c:pt idx="590">
                  <c:v>4.9898760162013929</c:v>
                </c:pt>
                <c:pt idx="591">
                  <c:v>4.9564090901329498</c:v>
                </c:pt>
                <c:pt idx="592">
                  <c:v>4.9182164554122263</c:v>
                </c:pt>
                <c:pt idx="593">
                  <c:v>4.8786396359039133</c:v>
                </c:pt>
                <c:pt idx="594">
                  <c:v>4.8374320463066498</c:v>
                </c:pt>
                <c:pt idx="595">
                  <c:v>4.798146193890255</c:v>
                </c:pt>
                <c:pt idx="596">
                  <c:v>4.7621995591069632</c:v>
                </c:pt>
                <c:pt idx="597">
                  <c:v>4.7262518240493101</c:v>
                </c:pt>
                <c:pt idx="598">
                  <c:v>4.6928596209174795</c:v>
                </c:pt>
                <c:pt idx="599">
                  <c:v>4.6624373775173815</c:v>
                </c:pt>
                <c:pt idx="600">
                  <c:v>4.6386080165400969</c:v>
                </c:pt>
                <c:pt idx="601">
                  <c:v>4.6211528059715548</c:v>
                </c:pt>
                <c:pt idx="602">
                  <c:v>4.6093082648853505</c:v>
                </c:pt>
                <c:pt idx="603">
                  <c:v>4.6027660606178458</c:v>
                </c:pt>
                <c:pt idx="604">
                  <c:v>4.6044135467865841</c:v>
                </c:pt>
                <c:pt idx="605">
                  <c:v>4.6119923776240306</c:v>
                </c:pt>
                <c:pt idx="606">
                  <c:v>4.6271121585095205</c:v>
                </c:pt>
                <c:pt idx="607">
                  <c:v>4.6446694649069693</c:v>
                </c:pt>
                <c:pt idx="608">
                  <c:v>4.6682150660947812</c:v>
                </c:pt>
                <c:pt idx="609">
                  <c:v>4.6928969234920661</c:v>
                </c:pt>
                <c:pt idx="610">
                  <c:v>4.7183620547607346</c:v>
                </c:pt>
                <c:pt idx="611">
                  <c:v>4.7506420940166079</c:v>
                </c:pt>
                <c:pt idx="612">
                  <c:v>4.7886342578896528</c:v>
                </c:pt>
                <c:pt idx="613">
                  <c:v>4.8300217607623646</c:v>
                </c:pt>
                <c:pt idx="614">
                  <c:v>4.8765763466569716</c:v>
                </c:pt>
                <c:pt idx="615">
                  <c:v>4.9273941493091247</c:v>
                </c:pt>
                <c:pt idx="616">
                  <c:v>4.9797759000474597</c:v>
                </c:pt>
                <c:pt idx="617">
                  <c:v>5.0318472752827867</c:v>
                </c:pt>
                <c:pt idx="618">
                  <c:v>5.0812233372004689</c:v>
                </c:pt>
                <c:pt idx="619">
                  <c:v>5.1282618320321545</c:v>
                </c:pt>
                <c:pt idx="620">
                  <c:v>5.1677875546593297</c:v>
                </c:pt>
                <c:pt idx="621">
                  <c:v>5.2046015037871003</c:v>
                </c:pt>
                <c:pt idx="622">
                  <c:v>5.2376874636989719</c:v>
                </c:pt>
                <c:pt idx="623">
                  <c:v>5.2615419610709857</c:v>
                </c:pt>
                <c:pt idx="624">
                  <c:v>5.2778668620460794</c:v>
                </c:pt>
                <c:pt idx="625">
                  <c:v>5.2886321084053636</c:v>
                </c:pt>
                <c:pt idx="626">
                  <c:v>5.2929626728034682</c:v>
                </c:pt>
                <c:pt idx="627">
                  <c:v>5.2914309611828259</c:v>
                </c:pt>
                <c:pt idx="628">
                  <c:v>5.2839378075265451</c:v>
                </c:pt>
                <c:pt idx="629">
                  <c:v>5.271485927323754</c:v>
                </c:pt>
                <c:pt idx="630">
                  <c:v>5.2573114671368684</c:v>
                </c:pt>
                <c:pt idx="631">
                  <c:v>5.2430442774896608</c:v>
                </c:pt>
                <c:pt idx="632">
                  <c:v>5.2300609014676125</c:v>
                </c:pt>
                <c:pt idx="633">
                  <c:v>5.2164931211281527</c:v>
                </c:pt>
                <c:pt idx="634">
                  <c:v>5.2009232635957607</c:v>
                </c:pt>
                <c:pt idx="635">
                  <c:v>5.1868016399449282</c:v>
                </c:pt>
                <c:pt idx="636">
                  <c:v>5.1698372649321858</c:v>
                </c:pt>
                <c:pt idx="637">
                  <c:v>5.1491815658682079</c:v>
                </c:pt>
                <c:pt idx="638">
                  <c:v>5.1282095007899322</c:v>
                </c:pt>
                <c:pt idx="639">
                  <c:v>5.1059930279898564</c:v>
                </c:pt>
                <c:pt idx="640">
                  <c:v>5.0844269334099748</c:v>
                </c:pt>
                <c:pt idx="641">
                  <c:v>5.0653121757129274</c:v>
                </c:pt>
                <c:pt idx="642">
                  <c:v>5.0462893478735653</c:v>
                </c:pt>
                <c:pt idx="643">
                  <c:v>5.0244146391885449</c:v>
                </c:pt>
                <c:pt idx="644">
                  <c:v>5.0042006279375579</c:v>
                </c:pt>
                <c:pt idx="645">
                  <c:v>4.9870698467579055</c:v>
                </c:pt>
                <c:pt idx="646">
                  <c:v>4.9767250243429224</c:v>
                </c:pt>
                <c:pt idx="647">
                  <c:v>4.9711020292445873</c:v>
                </c:pt>
                <c:pt idx="648">
                  <c:v>4.9706530962579345</c:v>
                </c:pt>
                <c:pt idx="649">
                  <c:v>4.9757667050417131</c:v>
                </c:pt>
                <c:pt idx="650">
                  <c:v>4.9821491836880298</c:v>
                </c:pt>
                <c:pt idx="651">
                  <c:v>4.9897473202900509</c:v>
                </c:pt>
                <c:pt idx="652">
                  <c:v>4.9990305483954343</c:v>
                </c:pt>
                <c:pt idx="653">
                  <c:v>5.0092495939693382</c:v>
                </c:pt>
                <c:pt idx="654">
                  <c:v>5.0193951773156904</c:v>
                </c:pt>
                <c:pt idx="655">
                  <c:v>5.0329880272983116</c:v>
                </c:pt>
                <c:pt idx="656">
                  <c:v>5.0458882659914241</c:v>
                </c:pt>
                <c:pt idx="657">
                  <c:v>5.0602818071337463</c:v>
                </c:pt>
                <c:pt idx="658">
                  <c:v>5.0719044466145435</c:v>
                </c:pt>
                <c:pt idx="659">
                  <c:v>5.08207776396514</c:v>
                </c:pt>
                <c:pt idx="660">
                  <c:v>5.0932783988234673</c:v>
                </c:pt>
                <c:pt idx="661">
                  <c:v>5.1040557780107685</c:v>
                </c:pt>
                <c:pt idx="662">
                  <c:v>5.1126042600928692</c:v>
                </c:pt>
                <c:pt idx="663">
                  <c:v>5.121471318769558</c:v>
                </c:pt>
                <c:pt idx="664">
                  <c:v>5.1325472250039015</c:v>
                </c:pt>
                <c:pt idx="665">
                  <c:v>5.1458138176406818</c:v>
                </c:pt>
                <c:pt idx="666">
                  <c:v>5.1618032284276181</c:v>
                </c:pt>
                <c:pt idx="667">
                  <c:v>5.1756486043994778</c:v>
                </c:pt>
                <c:pt idx="668">
                  <c:v>5.1908856547619404</c:v>
                </c:pt>
                <c:pt idx="669">
                  <c:v>5.2045163904513743</c:v>
                </c:pt>
                <c:pt idx="670">
                  <c:v>5.2210550893531762</c:v>
                </c:pt>
                <c:pt idx="671">
                  <c:v>5.2376651527333786</c:v>
                </c:pt>
                <c:pt idx="672">
                  <c:v>5.2544823414131665</c:v>
                </c:pt>
                <c:pt idx="673">
                  <c:v>5.2719975424538195</c:v>
                </c:pt>
                <c:pt idx="674">
                  <c:v>5.2927529738779793</c:v>
                </c:pt>
                <c:pt idx="675">
                  <c:v>5.3155546118208949</c:v>
                </c:pt>
                <c:pt idx="676">
                  <c:v>5.3381883044777618</c:v>
                </c:pt>
              </c:numCache>
            </c:numRef>
          </c:yVal>
        </c:ser>
        <c:axId val="83991552"/>
        <c:axId val="83989632"/>
      </c:scatterChart>
      <c:valAx>
        <c:axId val="151233664"/>
        <c:scaling>
          <c:orientation val="minMax"/>
          <c:max val="2015"/>
          <c:min val="19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</c:title>
        <c:numFmt formatCode="0" sourceLinked="0"/>
        <c:tickLblPos val="nextTo"/>
        <c:crossAx val="151235584"/>
        <c:crossesAt val="-0.60000000000000064"/>
        <c:crossBetween val="midCat"/>
      </c:valAx>
      <c:valAx>
        <c:axId val="151235584"/>
        <c:scaling>
          <c:orientation val="minMax"/>
          <c:min val="-0.3000000000000003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</a:t>
                </a:r>
                <a:r>
                  <a:rPr lang="en-US"/>
                  <a:t> </a:t>
                </a:r>
              </a:p>
            </c:rich>
          </c:tx>
        </c:title>
        <c:numFmt formatCode="0.0" sourceLinked="0"/>
        <c:tickLblPos val="nextTo"/>
        <c:crossAx val="151233664"/>
        <c:crosses val="autoZero"/>
        <c:crossBetween val="midCat"/>
      </c:valAx>
      <c:valAx>
        <c:axId val="8398963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CO2 anomaly ppmv</a:t>
                </a:r>
              </a:p>
            </c:rich>
          </c:tx>
        </c:title>
        <c:numFmt formatCode="0" sourceLinked="0"/>
        <c:tickLblPos val="nextTo"/>
        <c:crossAx val="83991552"/>
        <c:crosses val="max"/>
        <c:crossBetween val="midCat"/>
      </c:valAx>
      <c:valAx>
        <c:axId val="83991552"/>
        <c:scaling>
          <c:orientation val="minMax"/>
        </c:scaling>
        <c:delete val="1"/>
        <c:axPos val="b"/>
        <c:numFmt formatCode="0.00" sourceLinked="1"/>
        <c:tickLblPos val="none"/>
        <c:crossAx val="83989632"/>
        <c:crosses val="autoZero"/>
        <c:crossBetween val="midCat"/>
      </c:valAx>
    </c:plotArea>
    <c:legend>
      <c:legendPos val="b"/>
    </c:legend>
    <c:plotVisOnly val="1"/>
  </c:chart>
  <c:spPr>
    <a:ln w="19050"/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HAD_T_SH vs. derivative of the transient</a:t>
            </a:r>
            <a:r>
              <a:rPr lang="nl-BE" sz="1200" baseline="0"/>
              <a:t> CO2 response</a:t>
            </a:r>
            <a:endParaRPr lang="nl-BE" sz="1200"/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HadCRUT4!$C$17</c:f>
              <c:strCache>
                <c:ptCount val="1"/>
                <c:pt idx="0">
                  <c:v>HAD_T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</c:trendline>
          <c:xVal>
            <c:numRef>
              <c:f>HadCRUT4!$B$24:$B$694</c:f>
              <c:numCache>
                <c:formatCode>0.00</c:formatCode>
                <c:ptCount val="671"/>
                <c:pt idx="0">
                  <c:v>1959</c:v>
                </c:pt>
                <c:pt idx="1">
                  <c:v>1959.08</c:v>
                </c:pt>
                <c:pt idx="2">
                  <c:v>1959.17</c:v>
                </c:pt>
                <c:pt idx="3">
                  <c:v>1959.25</c:v>
                </c:pt>
                <c:pt idx="4">
                  <c:v>1959.33</c:v>
                </c:pt>
                <c:pt idx="5">
                  <c:v>1959.42</c:v>
                </c:pt>
                <c:pt idx="6">
                  <c:v>1959.5</c:v>
                </c:pt>
                <c:pt idx="7">
                  <c:v>1959.58</c:v>
                </c:pt>
                <c:pt idx="8">
                  <c:v>1959.67</c:v>
                </c:pt>
                <c:pt idx="9">
                  <c:v>1959.75</c:v>
                </c:pt>
                <c:pt idx="10">
                  <c:v>1959.83</c:v>
                </c:pt>
                <c:pt idx="11">
                  <c:v>1959.92</c:v>
                </c:pt>
                <c:pt idx="12">
                  <c:v>1960</c:v>
                </c:pt>
                <c:pt idx="13">
                  <c:v>1960.08</c:v>
                </c:pt>
                <c:pt idx="14">
                  <c:v>1960.17</c:v>
                </c:pt>
                <c:pt idx="15">
                  <c:v>1960.25</c:v>
                </c:pt>
                <c:pt idx="16">
                  <c:v>1960.33</c:v>
                </c:pt>
                <c:pt idx="17">
                  <c:v>1960.42</c:v>
                </c:pt>
                <c:pt idx="18">
                  <c:v>1960.5</c:v>
                </c:pt>
                <c:pt idx="19">
                  <c:v>1960.58</c:v>
                </c:pt>
                <c:pt idx="20">
                  <c:v>1960.67</c:v>
                </c:pt>
                <c:pt idx="21">
                  <c:v>1960.75</c:v>
                </c:pt>
                <c:pt idx="22">
                  <c:v>1960.83</c:v>
                </c:pt>
                <c:pt idx="23">
                  <c:v>1960.92</c:v>
                </c:pt>
                <c:pt idx="24">
                  <c:v>1961</c:v>
                </c:pt>
                <c:pt idx="25">
                  <c:v>1961.08</c:v>
                </c:pt>
                <c:pt idx="26">
                  <c:v>1961.17</c:v>
                </c:pt>
                <c:pt idx="27">
                  <c:v>1961.25</c:v>
                </c:pt>
                <c:pt idx="28">
                  <c:v>1961.33</c:v>
                </c:pt>
                <c:pt idx="29">
                  <c:v>1961.42</c:v>
                </c:pt>
                <c:pt idx="30">
                  <c:v>1961.5</c:v>
                </c:pt>
                <c:pt idx="31">
                  <c:v>1961.58</c:v>
                </c:pt>
                <c:pt idx="32">
                  <c:v>1961.67</c:v>
                </c:pt>
                <c:pt idx="33">
                  <c:v>1961.75</c:v>
                </c:pt>
                <c:pt idx="34">
                  <c:v>1961.83</c:v>
                </c:pt>
                <c:pt idx="35">
                  <c:v>1961.92</c:v>
                </c:pt>
                <c:pt idx="36">
                  <c:v>1962</c:v>
                </c:pt>
                <c:pt idx="37">
                  <c:v>1962.08</c:v>
                </c:pt>
                <c:pt idx="38">
                  <c:v>1962.17</c:v>
                </c:pt>
                <c:pt idx="39">
                  <c:v>1962.25</c:v>
                </c:pt>
                <c:pt idx="40">
                  <c:v>1962.33</c:v>
                </c:pt>
                <c:pt idx="41">
                  <c:v>1962.42</c:v>
                </c:pt>
                <c:pt idx="42">
                  <c:v>1962.5</c:v>
                </c:pt>
                <c:pt idx="43">
                  <c:v>1962.58</c:v>
                </c:pt>
                <c:pt idx="44">
                  <c:v>1962.67</c:v>
                </c:pt>
                <c:pt idx="45">
                  <c:v>1962.75</c:v>
                </c:pt>
                <c:pt idx="46">
                  <c:v>1962.83</c:v>
                </c:pt>
                <c:pt idx="47">
                  <c:v>1962.92</c:v>
                </c:pt>
                <c:pt idx="48">
                  <c:v>1963</c:v>
                </c:pt>
                <c:pt idx="49">
                  <c:v>1963.08</c:v>
                </c:pt>
                <c:pt idx="50">
                  <c:v>1963.17</c:v>
                </c:pt>
                <c:pt idx="51">
                  <c:v>1963.25</c:v>
                </c:pt>
                <c:pt idx="52">
                  <c:v>1963.33</c:v>
                </c:pt>
                <c:pt idx="53">
                  <c:v>1963.42</c:v>
                </c:pt>
                <c:pt idx="54">
                  <c:v>1963.5</c:v>
                </c:pt>
                <c:pt idx="55">
                  <c:v>1963.58</c:v>
                </c:pt>
                <c:pt idx="56">
                  <c:v>1963.67</c:v>
                </c:pt>
                <c:pt idx="57">
                  <c:v>1963.75</c:v>
                </c:pt>
                <c:pt idx="58">
                  <c:v>1963.83</c:v>
                </c:pt>
                <c:pt idx="59">
                  <c:v>1963.92</c:v>
                </c:pt>
                <c:pt idx="60">
                  <c:v>1964</c:v>
                </c:pt>
                <c:pt idx="61">
                  <c:v>1964.08</c:v>
                </c:pt>
                <c:pt idx="62">
                  <c:v>1964.17</c:v>
                </c:pt>
                <c:pt idx="63">
                  <c:v>1964.25</c:v>
                </c:pt>
                <c:pt idx="64">
                  <c:v>1964.33</c:v>
                </c:pt>
                <c:pt idx="65">
                  <c:v>1964.42</c:v>
                </c:pt>
                <c:pt idx="66">
                  <c:v>1964.5</c:v>
                </c:pt>
                <c:pt idx="67">
                  <c:v>1964.58</c:v>
                </c:pt>
                <c:pt idx="68">
                  <c:v>1964.67</c:v>
                </c:pt>
                <c:pt idx="69">
                  <c:v>1964.75</c:v>
                </c:pt>
                <c:pt idx="70">
                  <c:v>1964.83</c:v>
                </c:pt>
                <c:pt idx="71">
                  <c:v>1964.92</c:v>
                </c:pt>
                <c:pt idx="72">
                  <c:v>1965</c:v>
                </c:pt>
                <c:pt idx="73">
                  <c:v>1965.08</c:v>
                </c:pt>
                <c:pt idx="74">
                  <c:v>1965.17</c:v>
                </c:pt>
                <c:pt idx="75">
                  <c:v>1965.25</c:v>
                </c:pt>
                <c:pt idx="76">
                  <c:v>1965.33</c:v>
                </c:pt>
                <c:pt idx="77">
                  <c:v>1965.42</c:v>
                </c:pt>
                <c:pt idx="78">
                  <c:v>1965.5</c:v>
                </c:pt>
                <c:pt idx="79">
                  <c:v>1965.58</c:v>
                </c:pt>
                <c:pt idx="80">
                  <c:v>1965.67</c:v>
                </c:pt>
                <c:pt idx="81">
                  <c:v>1965.75</c:v>
                </c:pt>
                <c:pt idx="82">
                  <c:v>1965.83</c:v>
                </c:pt>
                <c:pt idx="83">
                  <c:v>1965.92</c:v>
                </c:pt>
                <c:pt idx="84">
                  <c:v>1966</c:v>
                </c:pt>
                <c:pt idx="85">
                  <c:v>1966.08</c:v>
                </c:pt>
                <c:pt idx="86">
                  <c:v>1966.17</c:v>
                </c:pt>
                <c:pt idx="87">
                  <c:v>1966.25</c:v>
                </c:pt>
                <c:pt idx="88">
                  <c:v>1966.33</c:v>
                </c:pt>
                <c:pt idx="89">
                  <c:v>1966.42</c:v>
                </c:pt>
                <c:pt idx="90">
                  <c:v>1966.5</c:v>
                </c:pt>
                <c:pt idx="91">
                  <c:v>1966.58</c:v>
                </c:pt>
                <c:pt idx="92">
                  <c:v>1966.67</c:v>
                </c:pt>
                <c:pt idx="93">
                  <c:v>1966.75</c:v>
                </c:pt>
                <c:pt idx="94">
                  <c:v>1966.83</c:v>
                </c:pt>
                <c:pt idx="95">
                  <c:v>1966.92</c:v>
                </c:pt>
                <c:pt idx="96">
                  <c:v>1967</c:v>
                </c:pt>
                <c:pt idx="97">
                  <c:v>1967.08</c:v>
                </c:pt>
                <c:pt idx="98">
                  <c:v>1967.17</c:v>
                </c:pt>
                <c:pt idx="99">
                  <c:v>1967.25</c:v>
                </c:pt>
                <c:pt idx="100">
                  <c:v>1967.33</c:v>
                </c:pt>
                <c:pt idx="101">
                  <c:v>1967.42</c:v>
                </c:pt>
                <c:pt idx="102">
                  <c:v>1967.5</c:v>
                </c:pt>
                <c:pt idx="103">
                  <c:v>1967.58</c:v>
                </c:pt>
                <c:pt idx="104">
                  <c:v>1967.67</c:v>
                </c:pt>
                <c:pt idx="105">
                  <c:v>1967.75</c:v>
                </c:pt>
                <c:pt idx="106">
                  <c:v>1967.83</c:v>
                </c:pt>
                <c:pt idx="107">
                  <c:v>1967.92</c:v>
                </c:pt>
                <c:pt idx="108">
                  <c:v>1968</c:v>
                </c:pt>
                <c:pt idx="109">
                  <c:v>1968.08</c:v>
                </c:pt>
                <c:pt idx="110">
                  <c:v>1968.17</c:v>
                </c:pt>
                <c:pt idx="111">
                  <c:v>1968.25</c:v>
                </c:pt>
                <c:pt idx="112">
                  <c:v>1968.33</c:v>
                </c:pt>
                <c:pt idx="113">
                  <c:v>1968.42</c:v>
                </c:pt>
                <c:pt idx="114">
                  <c:v>1968.5</c:v>
                </c:pt>
                <c:pt idx="115">
                  <c:v>1968.58</c:v>
                </c:pt>
                <c:pt idx="116">
                  <c:v>1968.67</c:v>
                </c:pt>
                <c:pt idx="117">
                  <c:v>1968.75</c:v>
                </c:pt>
                <c:pt idx="118">
                  <c:v>1968.83</c:v>
                </c:pt>
                <c:pt idx="119">
                  <c:v>1968.92</c:v>
                </c:pt>
                <c:pt idx="120">
                  <c:v>1969</c:v>
                </c:pt>
                <c:pt idx="121">
                  <c:v>1969.08</c:v>
                </c:pt>
                <c:pt idx="122">
                  <c:v>1969.17</c:v>
                </c:pt>
                <c:pt idx="123">
                  <c:v>1969.25</c:v>
                </c:pt>
                <c:pt idx="124">
                  <c:v>1969.33</c:v>
                </c:pt>
                <c:pt idx="125">
                  <c:v>1969.42</c:v>
                </c:pt>
                <c:pt idx="126">
                  <c:v>1969.5</c:v>
                </c:pt>
                <c:pt idx="127">
                  <c:v>1969.58</c:v>
                </c:pt>
                <c:pt idx="128">
                  <c:v>1969.67</c:v>
                </c:pt>
                <c:pt idx="129">
                  <c:v>1969.75</c:v>
                </c:pt>
                <c:pt idx="130">
                  <c:v>1969.83</c:v>
                </c:pt>
                <c:pt idx="131">
                  <c:v>1969.92</c:v>
                </c:pt>
                <c:pt idx="132">
                  <c:v>1970</c:v>
                </c:pt>
                <c:pt idx="133">
                  <c:v>1970.08</c:v>
                </c:pt>
                <c:pt idx="134">
                  <c:v>1970.17</c:v>
                </c:pt>
                <c:pt idx="135">
                  <c:v>1970.25</c:v>
                </c:pt>
                <c:pt idx="136">
                  <c:v>1970.33</c:v>
                </c:pt>
                <c:pt idx="137">
                  <c:v>1970.42</c:v>
                </c:pt>
                <c:pt idx="138">
                  <c:v>1970.5</c:v>
                </c:pt>
                <c:pt idx="139">
                  <c:v>1970.58</c:v>
                </c:pt>
                <c:pt idx="140">
                  <c:v>1970.67</c:v>
                </c:pt>
                <c:pt idx="141">
                  <c:v>1970.75</c:v>
                </c:pt>
                <c:pt idx="142">
                  <c:v>1970.83</c:v>
                </c:pt>
                <c:pt idx="143">
                  <c:v>1970.92</c:v>
                </c:pt>
                <c:pt idx="144">
                  <c:v>1971</c:v>
                </c:pt>
                <c:pt idx="145">
                  <c:v>1971.08</c:v>
                </c:pt>
                <c:pt idx="146">
                  <c:v>1971.17</c:v>
                </c:pt>
                <c:pt idx="147">
                  <c:v>1971.25</c:v>
                </c:pt>
                <c:pt idx="148">
                  <c:v>1971.33</c:v>
                </c:pt>
                <c:pt idx="149">
                  <c:v>1971.42</c:v>
                </c:pt>
                <c:pt idx="150">
                  <c:v>1971.5</c:v>
                </c:pt>
                <c:pt idx="151">
                  <c:v>1971.58</c:v>
                </c:pt>
                <c:pt idx="152">
                  <c:v>1971.67</c:v>
                </c:pt>
                <c:pt idx="153">
                  <c:v>1971.75</c:v>
                </c:pt>
                <c:pt idx="154">
                  <c:v>1971.83</c:v>
                </c:pt>
                <c:pt idx="155">
                  <c:v>1971.92</c:v>
                </c:pt>
                <c:pt idx="156">
                  <c:v>1972</c:v>
                </c:pt>
                <c:pt idx="157">
                  <c:v>1972.08</c:v>
                </c:pt>
                <c:pt idx="158">
                  <c:v>1972.17</c:v>
                </c:pt>
                <c:pt idx="159">
                  <c:v>1972.25</c:v>
                </c:pt>
                <c:pt idx="160">
                  <c:v>1972.33</c:v>
                </c:pt>
                <c:pt idx="161">
                  <c:v>1972.42</c:v>
                </c:pt>
                <c:pt idx="162">
                  <c:v>1972.5</c:v>
                </c:pt>
                <c:pt idx="163">
                  <c:v>1972.58</c:v>
                </c:pt>
                <c:pt idx="164">
                  <c:v>1972.67</c:v>
                </c:pt>
                <c:pt idx="165">
                  <c:v>1972.75</c:v>
                </c:pt>
                <c:pt idx="166">
                  <c:v>1972.83</c:v>
                </c:pt>
                <c:pt idx="167">
                  <c:v>1972.92</c:v>
                </c:pt>
                <c:pt idx="168">
                  <c:v>1973</c:v>
                </c:pt>
                <c:pt idx="169">
                  <c:v>1973.08</c:v>
                </c:pt>
                <c:pt idx="170">
                  <c:v>1973.17</c:v>
                </c:pt>
                <c:pt idx="171">
                  <c:v>1973.25</c:v>
                </c:pt>
                <c:pt idx="172">
                  <c:v>1973.33</c:v>
                </c:pt>
                <c:pt idx="173">
                  <c:v>1973.42</c:v>
                </c:pt>
                <c:pt idx="174">
                  <c:v>1973.5</c:v>
                </c:pt>
                <c:pt idx="175">
                  <c:v>1973.58</c:v>
                </c:pt>
                <c:pt idx="176">
                  <c:v>1973.67</c:v>
                </c:pt>
                <c:pt idx="177">
                  <c:v>1973.75</c:v>
                </c:pt>
                <c:pt idx="178">
                  <c:v>1973.83</c:v>
                </c:pt>
                <c:pt idx="179">
                  <c:v>1973.92</c:v>
                </c:pt>
                <c:pt idx="180">
                  <c:v>1974</c:v>
                </c:pt>
                <c:pt idx="181">
                  <c:v>1974.08</c:v>
                </c:pt>
                <c:pt idx="182">
                  <c:v>1974.17</c:v>
                </c:pt>
                <c:pt idx="183">
                  <c:v>1974.25</c:v>
                </c:pt>
                <c:pt idx="184">
                  <c:v>1974.33</c:v>
                </c:pt>
                <c:pt idx="185">
                  <c:v>1974.42</c:v>
                </c:pt>
                <c:pt idx="186">
                  <c:v>1974.5</c:v>
                </c:pt>
                <c:pt idx="187">
                  <c:v>1974.58</c:v>
                </c:pt>
                <c:pt idx="188">
                  <c:v>1974.67</c:v>
                </c:pt>
                <c:pt idx="189">
                  <c:v>1974.75</c:v>
                </c:pt>
                <c:pt idx="190">
                  <c:v>1974.83</c:v>
                </c:pt>
                <c:pt idx="191">
                  <c:v>1974.92</c:v>
                </c:pt>
                <c:pt idx="192">
                  <c:v>1975</c:v>
                </c:pt>
                <c:pt idx="193">
                  <c:v>1975.08</c:v>
                </c:pt>
                <c:pt idx="194">
                  <c:v>1975.17</c:v>
                </c:pt>
                <c:pt idx="195">
                  <c:v>1975.25</c:v>
                </c:pt>
                <c:pt idx="196">
                  <c:v>1975.33</c:v>
                </c:pt>
                <c:pt idx="197">
                  <c:v>1975.42</c:v>
                </c:pt>
                <c:pt idx="198">
                  <c:v>1975.5</c:v>
                </c:pt>
                <c:pt idx="199">
                  <c:v>1975.58</c:v>
                </c:pt>
                <c:pt idx="200">
                  <c:v>1975.67</c:v>
                </c:pt>
                <c:pt idx="201">
                  <c:v>1975.75</c:v>
                </c:pt>
                <c:pt idx="202">
                  <c:v>1975.83</c:v>
                </c:pt>
                <c:pt idx="203">
                  <c:v>1975.92</c:v>
                </c:pt>
                <c:pt idx="204">
                  <c:v>1976</c:v>
                </c:pt>
                <c:pt idx="205">
                  <c:v>1976.08</c:v>
                </c:pt>
                <c:pt idx="206">
                  <c:v>1976.17</c:v>
                </c:pt>
                <c:pt idx="207">
                  <c:v>1976.25</c:v>
                </c:pt>
                <c:pt idx="208">
                  <c:v>1976.33</c:v>
                </c:pt>
                <c:pt idx="209">
                  <c:v>1976.42</c:v>
                </c:pt>
                <c:pt idx="210">
                  <c:v>1976.5</c:v>
                </c:pt>
                <c:pt idx="211">
                  <c:v>1976.58</c:v>
                </c:pt>
                <c:pt idx="212">
                  <c:v>1976.67</c:v>
                </c:pt>
                <c:pt idx="213">
                  <c:v>1976.75</c:v>
                </c:pt>
                <c:pt idx="214">
                  <c:v>1976.83</c:v>
                </c:pt>
                <c:pt idx="215">
                  <c:v>1976.92</c:v>
                </c:pt>
                <c:pt idx="216">
                  <c:v>1977</c:v>
                </c:pt>
                <c:pt idx="217">
                  <c:v>1977.08</c:v>
                </c:pt>
                <c:pt idx="218">
                  <c:v>1977.17</c:v>
                </c:pt>
                <c:pt idx="219">
                  <c:v>1977.25</c:v>
                </c:pt>
                <c:pt idx="220">
                  <c:v>1977.33</c:v>
                </c:pt>
                <c:pt idx="221">
                  <c:v>1977.42</c:v>
                </c:pt>
                <c:pt idx="222">
                  <c:v>1977.5</c:v>
                </c:pt>
                <c:pt idx="223">
                  <c:v>1977.58</c:v>
                </c:pt>
                <c:pt idx="224">
                  <c:v>1977.67</c:v>
                </c:pt>
                <c:pt idx="225">
                  <c:v>1977.75</c:v>
                </c:pt>
                <c:pt idx="226">
                  <c:v>1977.83</c:v>
                </c:pt>
                <c:pt idx="227">
                  <c:v>1977.92</c:v>
                </c:pt>
                <c:pt idx="228">
                  <c:v>1978</c:v>
                </c:pt>
                <c:pt idx="229">
                  <c:v>1978.08</c:v>
                </c:pt>
                <c:pt idx="230">
                  <c:v>1978.17</c:v>
                </c:pt>
                <c:pt idx="231">
                  <c:v>1978.25</c:v>
                </c:pt>
                <c:pt idx="232">
                  <c:v>1978.33</c:v>
                </c:pt>
                <c:pt idx="233">
                  <c:v>1978.42</c:v>
                </c:pt>
                <c:pt idx="234">
                  <c:v>1978.5</c:v>
                </c:pt>
                <c:pt idx="235">
                  <c:v>1978.58</c:v>
                </c:pt>
                <c:pt idx="236">
                  <c:v>1978.67</c:v>
                </c:pt>
                <c:pt idx="237">
                  <c:v>1978.75</c:v>
                </c:pt>
                <c:pt idx="238">
                  <c:v>1978.83</c:v>
                </c:pt>
                <c:pt idx="239">
                  <c:v>1978.92</c:v>
                </c:pt>
                <c:pt idx="240">
                  <c:v>1979</c:v>
                </c:pt>
                <c:pt idx="241">
                  <c:v>1979.08</c:v>
                </c:pt>
                <c:pt idx="242">
                  <c:v>1979.17</c:v>
                </c:pt>
                <c:pt idx="243">
                  <c:v>1979.25</c:v>
                </c:pt>
                <c:pt idx="244">
                  <c:v>1979.33</c:v>
                </c:pt>
                <c:pt idx="245">
                  <c:v>1979.42</c:v>
                </c:pt>
                <c:pt idx="246">
                  <c:v>1979.5</c:v>
                </c:pt>
                <c:pt idx="247">
                  <c:v>1979.58</c:v>
                </c:pt>
                <c:pt idx="248">
                  <c:v>1979.67</c:v>
                </c:pt>
                <c:pt idx="249">
                  <c:v>1979.75</c:v>
                </c:pt>
                <c:pt idx="250">
                  <c:v>1979.83</c:v>
                </c:pt>
                <c:pt idx="251">
                  <c:v>1979.92</c:v>
                </c:pt>
                <c:pt idx="252">
                  <c:v>1980</c:v>
                </c:pt>
                <c:pt idx="253">
                  <c:v>1980.08</c:v>
                </c:pt>
                <c:pt idx="254">
                  <c:v>1980.17</c:v>
                </c:pt>
                <c:pt idx="255">
                  <c:v>1980.25</c:v>
                </c:pt>
                <c:pt idx="256">
                  <c:v>1980.33</c:v>
                </c:pt>
                <c:pt idx="257">
                  <c:v>1980.42</c:v>
                </c:pt>
                <c:pt idx="258">
                  <c:v>1980.5</c:v>
                </c:pt>
                <c:pt idx="259">
                  <c:v>1980.58</c:v>
                </c:pt>
                <c:pt idx="260">
                  <c:v>1980.67</c:v>
                </c:pt>
                <c:pt idx="261">
                  <c:v>1980.75</c:v>
                </c:pt>
                <c:pt idx="262">
                  <c:v>1980.83</c:v>
                </c:pt>
                <c:pt idx="263">
                  <c:v>1980.92</c:v>
                </c:pt>
                <c:pt idx="264">
                  <c:v>1981</c:v>
                </c:pt>
                <c:pt idx="265">
                  <c:v>1981.08</c:v>
                </c:pt>
                <c:pt idx="266">
                  <c:v>1981.17</c:v>
                </c:pt>
                <c:pt idx="267">
                  <c:v>1981.25</c:v>
                </c:pt>
                <c:pt idx="268">
                  <c:v>1981.33</c:v>
                </c:pt>
                <c:pt idx="269">
                  <c:v>1981.42</c:v>
                </c:pt>
                <c:pt idx="270">
                  <c:v>1981.5</c:v>
                </c:pt>
                <c:pt idx="271">
                  <c:v>1981.58</c:v>
                </c:pt>
                <c:pt idx="272">
                  <c:v>1981.67</c:v>
                </c:pt>
                <c:pt idx="273">
                  <c:v>1981.75</c:v>
                </c:pt>
                <c:pt idx="274">
                  <c:v>1981.83</c:v>
                </c:pt>
                <c:pt idx="275">
                  <c:v>1981.92</c:v>
                </c:pt>
                <c:pt idx="276">
                  <c:v>1982</c:v>
                </c:pt>
                <c:pt idx="277">
                  <c:v>1982.08</c:v>
                </c:pt>
                <c:pt idx="278">
                  <c:v>1982.17</c:v>
                </c:pt>
                <c:pt idx="279">
                  <c:v>1982.25</c:v>
                </c:pt>
                <c:pt idx="280">
                  <c:v>1982.33</c:v>
                </c:pt>
                <c:pt idx="281">
                  <c:v>1982.42</c:v>
                </c:pt>
                <c:pt idx="282">
                  <c:v>1982.5</c:v>
                </c:pt>
                <c:pt idx="283">
                  <c:v>1982.58</c:v>
                </c:pt>
                <c:pt idx="284">
                  <c:v>1982.67</c:v>
                </c:pt>
                <c:pt idx="285">
                  <c:v>1982.75</c:v>
                </c:pt>
                <c:pt idx="286">
                  <c:v>1982.83</c:v>
                </c:pt>
                <c:pt idx="287">
                  <c:v>1982.92</c:v>
                </c:pt>
                <c:pt idx="288">
                  <c:v>1983</c:v>
                </c:pt>
                <c:pt idx="289">
                  <c:v>1983.08</c:v>
                </c:pt>
                <c:pt idx="290">
                  <c:v>1983.17</c:v>
                </c:pt>
                <c:pt idx="291">
                  <c:v>1983.25</c:v>
                </c:pt>
                <c:pt idx="292">
                  <c:v>1983.33</c:v>
                </c:pt>
                <c:pt idx="293">
                  <c:v>1983.42</c:v>
                </c:pt>
                <c:pt idx="294">
                  <c:v>1983.5</c:v>
                </c:pt>
                <c:pt idx="295">
                  <c:v>1983.58</c:v>
                </c:pt>
                <c:pt idx="296">
                  <c:v>1983.67</c:v>
                </c:pt>
                <c:pt idx="297">
                  <c:v>1983.75</c:v>
                </c:pt>
                <c:pt idx="298">
                  <c:v>1983.83</c:v>
                </c:pt>
                <c:pt idx="299">
                  <c:v>1983.92</c:v>
                </c:pt>
                <c:pt idx="300">
                  <c:v>1984</c:v>
                </c:pt>
                <c:pt idx="301">
                  <c:v>1984.08</c:v>
                </c:pt>
                <c:pt idx="302">
                  <c:v>1984.17</c:v>
                </c:pt>
                <c:pt idx="303">
                  <c:v>1984.25</c:v>
                </c:pt>
                <c:pt idx="304">
                  <c:v>1984.33</c:v>
                </c:pt>
                <c:pt idx="305">
                  <c:v>1984.42</c:v>
                </c:pt>
                <c:pt idx="306">
                  <c:v>1984.5</c:v>
                </c:pt>
                <c:pt idx="307">
                  <c:v>1984.58</c:v>
                </c:pt>
                <c:pt idx="308">
                  <c:v>1984.67</c:v>
                </c:pt>
                <c:pt idx="309">
                  <c:v>1984.75</c:v>
                </c:pt>
                <c:pt idx="310">
                  <c:v>1984.83</c:v>
                </c:pt>
                <c:pt idx="311">
                  <c:v>1984.92</c:v>
                </c:pt>
                <c:pt idx="312">
                  <c:v>1985</c:v>
                </c:pt>
                <c:pt idx="313">
                  <c:v>1985.08</c:v>
                </c:pt>
                <c:pt idx="314">
                  <c:v>1985.17</c:v>
                </c:pt>
                <c:pt idx="315">
                  <c:v>1985.25</c:v>
                </c:pt>
                <c:pt idx="316">
                  <c:v>1985.33</c:v>
                </c:pt>
                <c:pt idx="317">
                  <c:v>1985.42</c:v>
                </c:pt>
                <c:pt idx="318">
                  <c:v>1985.5</c:v>
                </c:pt>
                <c:pt idx="319">
                  <c:v>1985.58</c:v>
                </c:pt>
                <c:pt idx="320">
                  <c:v>1985.67</c:v>
                </c:pt>
                <c:pt idx="321">
                  <c:v>1985.75</c:v>
                </c:pt>
                <c:pt idx="322">
                  <c:v>1985.83</c:v>
                </c:pt>
                <c:pt idx="323">
                  <c:v>1985.92</c:v>
                </c:pt>
                <c:pt idx="324">
                  <c:v>1986</c:v>
                </c:pt>
                <c:pt idx="325">
                  <c:v>1986.08</c:v>
                </c:pt>
                <c:pt idx="326">
                  <c:v>1986.17</c:v>
                </c:pt>
                <c:pt idx="327">
                  <c:v>1986.25</c:v>
                </c:pt>
                <c:pt idx="328">
                  <c:v>1986.33</c:v>
                </c:pt>
                <c:pt idx="329">
                  <c:v>1986.42</c:v>
                </c:pt>
                <c:pt idx="330">
                  <c:v>1986.5</c:v>
                </c:pt>
                <c:pt idx="331">
                  <c:v>1986.58</c:v>
                </c:pt>
                <c:pt idx="332">
                  <c:v>1986.67</c:v>
                </c:pt>
                <c:pt idx="333">
                  <c:v>1986.75</c:v>
                </c:pt>
                <c:pt idx="334">
                  <c:v>1986.83</c:v>
                </c:pt>
                <c:pt idx="335">
                  <c:v>1986.92</c:v>
                </c:pt>
                <c:pt idx="336">
                  <c:v>1987</c:v>
                </c:pt>
                <c:pt idx="337">
                  <c:v>1987.08</c:v>
                </c:pt>
                <c:pt idx="338">
                  <c:v>1987.17</c:v>
                </c:pt>
                <c:pt idx="339">
                  <c:v>1987.25</c:v>
                </c:pt>
                <c:pt idx="340">
                  <c:v>1987.33</c:v>
                </c:pt>
                <c:pt idx="341">
                  <c:v>1987.42</c:v>
                </c:pt>
                <c:pt idx="342">
                  <c:v>1987.5</c:v>
                </c:pt>
                <c:pt idx="343">
                  <c:v>1987.58</c:v>
                </c:pt>
                <c:pt idx="344">
                  <c:v>1987.67</c:v>
                </c:pt>
                <c:pt idx="345">
                  <c:v>1987.75</c:v>
                </c:pt>
                <c:pt idx="346">
                  <c:v>1987.83</c:v>
                </c:pt>
                <c:pt idx="347">
                  <c:v>1987.92</c:v>
                </c:pt>
                <c:pt idx="348">
                  <c:v>1988</c:v>
                </c:pt>
                <c:pt idx="349">
                  <c:v>1988.08</c:v>
                </c:pt>
                <c:pt idx="350">
                  <c:v>1988.17</c:v>
                </c:pt>
                <c:pt idx="351">
                  <c:v>1988.25</c:v>
                </c:pt>
                <c:pt idx="352">
                  <c:v>1988.33</c:v>
                </c:pt>
                <c:pt idx="353">
                  <c:v>1988.42</c:v>
                </c:pt>
                <c:pt idx="354">
                  <c:v>1988.5</c:v>
                </c:pt>
                <c:pt idx="355">
                  <c:v>1988.58</c:v>
                </c:pt>
                <c:pt idx="356">
                  <c:v>1988.67</c:v>
                </c:pt>
                <c:pt idx="357">
                  <c:v>1988.75</c:v>
                </c:pt>
                <c:pt idx="358">
                  <c:v>1988.83</c:v>
                </c:pt>
                <c:pt idx="359">
                  <c:v>1988.92</c:v>
                </c:pt>
                <c:pt idx="360">
                  <c:v>1989</c:v>
                </c:pt>
                <c:pt idx="361">
                  <c:v>1989.08</c:v>
                </c:pt>
                <c:pt idx="362">
                  <c:v>1989.17</c:v>
                </c:pt>
                <c:pt idx="363">
                  <c:v>1989.25</c:v>
                </c:pt>
                <c:pt idx="364">
                  <c:v>1989.33</c:v>
                </c:pt>
                <c:pt idx="365">
                  <c:v>1989.42</c:v>
                </c:pt>
                <c:pt idx="366">
                  <c:v>1989.5</c:v>
                </c:pt>
                <c:pt idx="367">
                  <c:v>1989.58</c:v>
                </c:pt>
                <c:pt idx="368">
                  <c:v>1989.67</c:v>
                </c:pt>
                <c:pt idx="369">
                  <c:v>1989.75</c:v>
                </c:pt>
                <c:pt idx="370">
                  <c:v>1989.83</c:v>
                </c:pt>
                <c:pt idx="371">
                  <c:v>1989.92</c:v>
                </c:pt>
                <c:pt idx="372">
                  <c:v>1990</c:v>
                </c:pt>
                <c:pt idx="373">
                  <c:v>1990.08</c:v>
                </c:pt>
                <c:pt idx="374">
                  <c:v>1990.17</c:v>
                </c:pt>
                <c:pt idx="375">
                  <c:v>1990.25</c:v>
                </c:pt>
                <c:pt idx="376">
                  <c:v>1990.33</c:v>
                </c:pt>
                <c:pt idx="377">
                  <c:v>1990.42</c:v>
                </c:pt>
                <c:pt idx="378">
                  <c:v>1990.5</c:v>
                </c:pt>
                <c:pt idx="379">
                  <c:v>1990.58</c:v>
                </c:pt>
                <c:pt idx="380">
                  <c:v>1990.67</c:v>
                </c:pt>
                <c:pt idx="381">
                  <c:v>1990.75</c:v>
                </c:pt>
                <c:pt idx="382">
                  <c:v>1990.83</c:v>
                </c:pt>
                <c:pt idx="383">
                  <c:v>1990.92</c:v>
                </c:pt>
                <c:pt idx="384">
                  <c:v>1991</c:v>
                </c:pt>
                <c:pt idx="385">
                  <c:v>1991.08</c:v>
                </c:pt>
                <c:pt idx="386">
                  <c:v>1991.17</c:v>
                </c:pt>
                <c:pt idx="387">
                  <c:v>1991.25</c:v>
                </c:pt>
                <c:pt idx="388">
                  <c:v>1991.33</c:v>
                </c:pt>
                <c:pt idx="389">
                  <c:v>1991.42</c:v>
                </c:pt>
                <c:pt idx="390">
                  <c:v>1991.5</c:v>
                </c:pt>
                <c:pt idx="391">
                  <c:v>1991.58</c:v>
                </c:pt>
                <c:pt idx="392">
                  <c:v>1991.67</c:v>
                </c:pt>
                <c:pt idx="393">
                  <c:v>1991.75</c:v>
                </c:pt>
                <c:pt idx="394">
                  <c:v>1991.83</c:v>
                </c:pt>
                <c:pt idx="395">
                  <c:v>1991.92</c:v>
                </c:pt>
                <c:pt idx="396">
                  <c:v>1992</c:v>
                </c:pt>
                <c:pt idx="397">
                  <c:v>1992.08</c:v>
                </c:pt>
                <c:pt idx="398">
                  <c:v>1992.17</c:v>
                </c:pt>
                <c:pt idx="399">
                  <c:v>1992.25</c:v>
                </c:pt>
                <c:pt idx="400">
                  <c:v>1992.33</c:v>
                </c:pt>
                <c:pt idx="401">
                  <c:v>1992.42</c:v>
                </c:pt>
                <c:pt idx="402">
                  <c:v>1992.5</c:v>
                </c:pt>
                <c:pt idx="403">
                  <c:v>1992.58</c:v>
                </c:pt>
                <c:pt idx="404">
                  <c:v>1992.67</c:v>
                </c:pt>
                <c:pt idx="405">
                  <c:v>1992.75</c:v>
                </c:pt>
                <c:pt idx="406">
                  <c:v>1992.83</c:v>
                </c:pt>
                <c:pt idx="407">
                  <c:v>1992.92</c:v>
                </c:pt>
                <c:pt idx="408">
                  <c:v>1993</c:v>
                </c:pt>
                <c:pt idx="409">
                  <c:v>1993.08</c:v>
                </c:pt>
                <c:pt idx="410">
                  <c:v>1993.17</c:v>
                </c:pt>
                <c:pt idx="411">
                  <c:v>1993.25</c:v>
                </c:pt>
                <c:pt idx="412">
                  <c:v>1993.33</c:v>
                </c:pt>
                <c:pt idx="413">
                  <c:v>1993.42</c:v>
                </c:pt>
                <c:pt idx="414">
                  <c:v>1993.5</c:v>
                </c:pt>
                <c:pt idx="415">
                  <c:v>1993.58</c:v>
                </c:pt>
                <c:pt idx="416">
                  <c:v>1993.67</c:v>
                </c:pt>
                <c:pt idx="417">
                  <c:v>1993.75</c:v>
                </c:pt>
                <c:pt idx="418">
                  <c:v>1993.83</c:v>
                </c:pt>
                <c:pt idx="419">
                  <c:v>1993.92</c:v>
                </c:pt>
                <c:pt idx="420">
                  <c:v>1994</c:v>
                </c:pt>
                <c:pt idx="421">
                  <c:v>1994.08</c:v>
                </c:pt>
                <c:pt idx="422">
                  <c:v>1994.17</c:v>
                </c:pt>
                <c:pt idx="423">
                  <c:v>1994.25</c:v>
                </c:pt>
                <c:pt idx="424">
                  <c:v>1994.33</c:v>
                </c:pt>
                <c:pt idx="425">
                  <c:v>1994.42</c:v>
                </c:pt>
                <c:pt idx="426">
                  <c:v>1994.5</c:v>
                </c:pt>
                <c:pt idx="427">
                  <c:v>1994.58</c:v>
                </c:pt>
                <c:pt idx="428">
                  <c:v>1994.67</c:v>
                </c:pt>
                <c:pt idx="429">
                  <c:v>1994.75</c:v>
                </c:pt>
                <c:pt idx="430">
                  <c:v>1994.83</c:v>
                </c:pt>
                <c:pt idx="431">
                  <c:v>1994.92</c:v>
                </c:pt>
                <c:pt idx="432">
                  <c:v>1995</c:v>
                </c:pt>
                <c:pt idx="433">
                  <c:v>1995.08</c:v>
                </c:pt>
                <c:pt idx="434">
                  <c:v>1995.17</c:v>
                </c:pt>
                <c:pt idx="435">
                  <c:v>1995.25</c:v>
                </c:pt>
                <c:pt idx="436">
                  <c:v>1995.33</c:v>
                </c:pt>
                <c:pt idx="437">
                  <c:v>1995.42</c:v>
                </c:pt>
                <c:pt idx="438">
                  <c:v>1995.5</c:v>
                </c:pt>
                <c:pt idx="439">
                  <c:v>1995.58</c:v>
                </c:pt>
                <c:pt idx="440">
                  <c:v>1995.67</c:v>
                </c:pt>
                <c:pt idx="441">
                  <c:v>1995.75</c:v>
                </c:pt>
                <c:pt idx="442">
                  <c:v>1995.83</c:v>
                </c:pt>
                <c:pt idx="443">
                  <c:v>1995.92</c:v>
                </c:pt>
                <c:pt idx="444">
                  <c:v>1996</c:v>
                </c:pt>
                <c:pt idx="445">
                  <c:v>1996.08</c:v>
                </c:pt>
                <c:pt idx="446">
                  <c:v>1996.17</c:v>
                </c:pt>
                <c:pt idx="447">
                  <c:v>1996.25</c:v>
                </c:pt>
                <c:pt idx="448">
                  <c:v>1996.33</c:v>
                </c:pt>
                <c:pt idx="449">
                  <c:v>1996.42</c:v>
                </c:pt>
                <c:pt idx="450">
                  <c:v>1996.5</c:v>
                </c:pt>
                <c:pt idx="451">
                  <c:v>1996.58</c:v>
                </c:pt>
                <c:pt idx="452">
                  <c:v>1996.67</c:v>
                </c:pt>
                <c:pt idx="453">
                  <c:v>1996.75</c:v>
                </c:pt>
                <c:pt idx="454">
                  <c:v>1996.83</c:v>
                </c:pt>
                <c:pt idx="455">
                  <c:v>1996.92</c:v>
                </c:pt>
                <c:pt idx="456">
                  <c:v>1997</c:v>
                </c:pt>
                <c:pt idx="457">
                  <c:v>1997.08</c:v>
                </c:pt>
                <c:pt idx="458">
                  <c:v>1997.17</c:v>
                </c:pt>
                <c:pt idx="459">
                  <c:v>1997.25</c:v>
                </c:pt>
                <c:pt idx="460">
                  <c:v>1997.33</c:v>
                </c:pt>
                <c:pt idx="461">
                  <c:v>1997.42</c:v>
                </c:pt>
                <c:pt idx="462">
                  <c:v>1997.5</c:v>
                </c:pt>
                <c:pt idx="463">
                  <c:v>1997.58</c:v>
                </c:pt>
                <c:pt idx="464">
                  <c:v>1997.67</c:v>
                </c:pt>
                <c:pt idx="465">
                  <c:v>1997.75</c:v>
                </c:pt>
                <c:pt idx="466">
                  <c:v>1997.83</c:v>
                </c:pt>
                <c:pt idx="467">
                  <c:v>1997.92</c:v>
                </c:pt>
                <c:pt idx="468">
                  <c:v>1998</c:v>
                </c:pt>
                <c:pt idx="469">
                  <c:v>1998.08</c:v>
                </c:pt>
                <c:pt idx="470">
                  <c:v>1998.17</c:v>
                </c:pt>
                <c:pt idx="471">
                  <c:v>1998.25</c:v>
                </c:pt>
                <c:pt idx="472">
                  <c:v>1998.33</c:v>
                </c:pt>
                <c:pt idx="473">
                  <c:v>1998.42</c:v>
                </c:pt>
                <c:pt idx="474">
                  <c:v>1998.5</c:v>
                </c:pt>
                <c:pt idx="475">
                  <c:v>1998.58</c:v>
                </c:pt>
                <c:pt idx="476">
                  <c:v>1998.67</c:v>
                </c:pt>
                <c:pt idx="477">
                  <c:v>1998.75</c:v>
                </c:pt>
                <c:pt idx="478">
                  <c:v>1998.83</c:v>
                </c:pt>
                <c:pt idx="479">
                  <c:v>1998.92</c:v>
                </c:pt>
                <c:pt idx="480">
                  <c:v>1999</c:v>
                </c:pt>
                <c:pt idx="481">
                  <c:v>1999.08</c:v>
                </c:pt>
                <c:pt idx="482">
                  <c:v>1999.17</c:v>
                </c:pt>
                <c:pt idx="483">
                  <c:v>1999.25</c:v>
                </c:pt>
                <c:pt idx="484">
                  <c:v>1999.33</c:v>
                </c:pt>
                <c:pt idx="485">
                  <c:v>1999.42</c:v>
                </c:pt>
                <c:pt idx="486">
                  <c:v>1999.5</c:v>
                </c:pt>
                <c:pt idx="487">
                  <c:v>1999.58</c:v>
                </c:pt>
                <c:pt idx="488">
                  <c:v>1999.67</c:v>
                </c:pt>
                <c:pt idx="489">
                  <c:v>1999.75</c:v>
                </c:pt>
                <c:pt idx="490">
                  <c:v>1999.83</c:v>
                </c:pt>
                <c:pt idx="491">
                  <c:v>1999.92</c:v>
                </c:pt>
                <c:pt idx="492">
                  <c:v>2000</c:v>
                </c:pt>
                <c:pt idx="493">
                  <c:v>2000.08</c:v>
                </c:pt>
                <c:pt idx="494">
                  <c:v>2000.17</c:v>
                </c:pt>
                <c:pt idx="495">
                  <c:v>2000.25</c:v>
                </c:pt>
                <c:pt idx="496">
                  <c:v>2000.33</c:v>
                </c:pt>
                <c:pt idx="497">
                  <c:v>2000.42</c:v>
                </c:pt>
                <c:pt idx="498">
                  <c:v>2000.5</c:v>
                </c:pt>
                <c:pt idx="499">
                  <c:v>2000.58</c:v>
                </c:pt>
                <c:pt idx="500">
                  <c:v>2000.67</c:v>
                </c:pt>
                <c:pt idx="501">
                  <c:v>2000.75</c:v>
                </c:pt>
                <c:pt idx="502">
                  <c:v>2000.83</c:v>
                </c:pt>
                <c:pt idx="503">
                  <c:v>2000.92</c:v>
                </c:pt>
                <c:pt idx="504">
                  <c:v>2001</c:v>
                </c:pt>
                <c:pt idx="505">
                  <c:v>2001.08</c:v>
                </c:pt>
                <c:pt idx="506">
                  <c:v>2001.17</c:v>
                </c:pt>
                <c:pt idx="507">
                  <c:v>2001.25</c:v>
                </c:pt>
                <c:pt idx="508">
                  <c:v>2001.33</c:v>
                </c:pt>
                <c:pt idx="509">
                  <c:v>2001.42</c:v>
                </c:pt>
                <c:pt idx="510">
                  <c:v>2001.5</c:v>
                </c:pt>
                <c:pt idx="511">
                  <c:v>2001.58</c:v>
                </c:pt>
                <c:pt idx="512">
                  <c:v>2001.67</c:v>
                </c:pt>
                <c:pt idx="513">
                  <c:v>2001.75</c:v>
                </c:pt>
                <c:pt idx="514">
                  <c:v>2001.83</c:v>
                </c:pt>
                <c:pt idx="515">
                  <c:v>2001.92</c:v>
                </c:pt>
                <c:pt idx="516">
                  <c:v>2002</c:v>
                </c:pt>
                <c:pt idx="517">
                  <c:v>2002.08</c:v>
                </c:pt>
                <c:pt idx="518">
                  <c:v>2002.17</c:v>
                </c:pt>
                <c:pt idx="519">
                  <c:v>2002.25</c:v>
                </c:pt>
                <c:pt idx="520">
                  <c:v>2002.33</c:v>
                </c:pt>
                <c:pt idx="521">
                  <c:v>2002.42</c:v>
                </c:pt>
                <c:pt idx="522">
                  <c:v>2002.5</c:v>
                </c:pt>
                <c:pt idx="523">
                  <c:v>2002.58</c:v>
                </c:pt>
                <c:pt idx="524">
                  <c:v>2002.67</c:v>
                </c:pt>
                <c:pt idx="525">
                  <c:v>2002.75</c:v>
                </c:pt>
                <c:pt idx="526">
                  <c:v>2002.83</c:v>
                </c:pt>
                <c:pt idx="527">
                  <c:v>2002.92</c:v>
                </c:pt>
                <c:pt idx="528">
                  <c:v>2003</c:v>
                </c:pt>
                <c:pt idx="529">
                  <c:v>2003.08</c:v>
                </c:pt>
                <c:pt idx="530">
                  <c:v>2003.17</c:v>
                </c:pt>
                <c:pt idx="531">
                  <c:v>2003.25</c:v>
                </c:pt>
                <c:pt idx="532">
                  <c:v>2003.33</c:v>
                </c:pt>
                <c:pt idx="533">
                  <c:v>2003.42</c:v>
                </c:pt>
                <c:pt idx="534">
                  <c:v>2003.5</c:v>
                </c:pt>
                <c:pt idx="535">
                  <c:v>2003.58</c:v>
                </c:pt>
                <c:pt idx="536">
                  <c:v>2003.67</c:v>
                </c:pt>
                <c:pt idx="537">
                  <c:v>2003.75</c:v>
                </c:pt>
                <c:pt idx="538">
                  <c:v>2003.83</c:v>
                </c:pt>
                <c:pt idx="539">
                  <c:v>2003.92</c:v>
                </c:pt>
                <c:pt idx="540">
                  <c:v>2004</c:v>
                </c:pt>
                <c:pt idx="541">
                  <c:v>2004.08</c:v>
                </c:pt>
                <c:pt idx="542">
                  <c:v>2004.17</c:v>
                </c:pt>
                <c:pt idx="543">
                  <c:v>2004.25</c:v>
                </c:pt>
                <c:pt idx="544">
                  <c:v>2004.33</c:v>
                </c:pt>
                <c:pt idx="545">
                  <c:v>2004.42</c:v>
                </c:pt>
                <c:pt idx="546">
                  <c:v>2004.5</c:v>
                </c:pt>
                <c:pt idx="547">
                  <c:v>2004.58</c:v>
                </c:pt>
                <c:pt idx="548">
                  <c:v>2004.67</c:v>
                </c:pt>
                <c:pt idx="549">
                  <c:v>2004.75</c:v>
                </c:pt>
                <c:pt idx="550">
                  <c:v>2004.83</c:v>
                </c:pt>
                <c:pt idx="551">
                  <c:v>2004.92</c:v>
                </c:pt>
                <c:pt idx="552">
                  <c:v>2005</c:v>
                </c:pt>
                <c:pt idx="553">
                  <c:v>2005.08</c:v>
                </c:pt>
                <c:pt idx="554">
                  <c:v>2005.17</c:v>
                </c:pt>
                <c:pt idx="555">
                  <c:v>2005.25</c:v>
                </c:pt>
                <c:pt idx="556">
                  <c:v>2005.33</c:v>
                </c:pt>
                <c:pt idx="557">
                  <c:v>2005.42</c:v>
                </c:pt>
                <c:pt idx="558">
                  <c:v>2005.5</c:v>
                </c:pt>
                <c:pt idx="559">
                  <c:v>2005.58</c:v>
                </c:pt>
                <c:pt idx="560">
                  <c:v>2005.67</c:v>
                </c:pt>
                <c:pt idx="561">
                  <c:v>2005.75</c:v>
                </c:pt>
                <c:pt idx="562">
                  <c:v>2005.83</c:v>
                </c:pt>
                <c:pt idx="563">
                  <c:v>2005.92</c:v>
                </c:pt>
                <c:pt idx="564">
                  <c:v>2006</c:v>
                </c:pt>
                <c:pt idx="565">
                  <c:v>2006.08</c:v>
                </c:pt>
                <c:pt idx="566">
                  <c:v>2006.17</c:v>
                </c:pt>
                <c:pt idx="567">
                  <c:v>2006.25</c:v>
                </c:pt>
                <c:pt idx="568">
                  <c:v>2006.33</c:v>
                </c:pt>
                <c:pt idx="569">
                  <c:v>2006.42</c:v>
                </c:pt>
                <c:pt idx="570">
                  <c:v>2006.5</c:v>
                </c:pt>
                <c:pt idx="571">
                  <c:v>2006.58</c:v>
                </c:pt>
                <c:pt idx="572">
                  <c:v>2006.67</c:v>
                </c:pt>
                <c:pt idx="573">
                  <c:v>2006.75</c:v>
                </c:pt>
                <c:pt idx="574">
                  <c:v>2006.83</c:v>
                </c:pt>
                <c:pt idx="575">
                  <c:v>2006.92</c:v>
                </c:pt>
                <c:pt idx="576">
                  <c:v>2007</c:v>
                </c:pt>
                <c:pt idx="577">
                  <c:v>2007.08</c:v>
                </c:pt>
                <c:pt idx="578">
                  <c:v>2007.17</c:v>
                </c:pt>
                <c:pt idx="579">
                  <c:v>2007.25</c:v>
                </c:pt>
                <c:pt idx="580">
                  <c:v>2007.33</c:v>
                </c:pt>
                <c:pt idx="581">
                  <c:v>2007.42</c:v>
                </c:pt>
                <c:pt idx="582">
                  <c:v>2007.5</c:v>
                </c:pt>
                <c:pt idx="583">
                  <c:v>2007.58</c:v>
                </c:pt>
                <c:pt idx="584">
                  <c:v>2007.67</c:v>
                </c:pt>
                <c:pt idx="585">
                  <c:v>2007.75</c:v>
                </c:pt>
                <c:pt idx="586">
                  <c:v>2007.83</c:v>
                </c:pt>
                <c:pt idx="587">
                  <c:v>2007.92</c:v>
                </c:pt>
                <c:pt idx="588">
                  <c:v>2008</c:v>
                </c:pt>
                <c:pt idx="589">
                  <c:v>2008.08</c:v>
                </c:pt>
                <c:pt idx="590">
                  <c:v>2008.17</c:v>
                </c:pt>
                <c:pt idx="591">
                  <c:v>2008.25</c:v>
                </c:pt>
                <c:pt idx="592">
                  <c:v>2008.33</c:v>
                </c:pt>
                <c:pt idx="593">
                  <c:v>2008.42</c:v>
                </c:pt>
                <c:pt idx="594">
                  <c:v>2008.5</c:v>
                </c:pt>
                <c:pt idx="595">
                  <c:v>2008.58</c:v>
                </c:pt>
                <c:pt idx="596">
                  <c:v>2008.67</c:v>
                </c:pt>
                <c:pt idx="597">
                  <c:v>2008.75</c:v>
                </c:pt>
                <c:pt idx="598">
                  <c:v>2008.83</c:v>
                </c:pt>
                <c:pt idx="599">
                  <c:v>2008.92</c:v>
                </c:pt>
                <c:pt idx="600">
                  <c:v>2009</c:v>
                </c:pt>
                <c:pt idx="601">
                  <c:v>2009.08</c:v>
                </c:pt>
                <c:pt idx="602">
                  <c:v>2009.17</c:v>
                </c:pt>
                <c:pt idx="603">
                  <c:v>2009.25</c:v>
                </c:pt>
                <c:pt idx="604">
                  <c:v>2009.33</c:v>
                </c:pt>
                <c:pt idx="605">
                  <c:v>2009.42</c:v>
                </c:pt>
                <c:pt idx="606">
                  <c:v>2009.5</c:v>
                </c:pt>
                <c:pt idx="607">
                  <c:v>2009.58</c:v>
                </c:pt>
                <c:pt idx="608">
                  <c:v>2009.67</c:v>
                </c:pt>
                <c:pt idx="609">
                  <c:v>2009.75</c:v>
                </c:pt>
                <c:pt idx="610">
                  <c:v>2009.83</c:v>
                </c:pt>
                <c:pt idx="611">
                  <c:v>2009.92</c:v>
                </c:pt>
                <c:pt idx="612">
                  <c:v>2010</c:v>
                </c:pt>
                <c:pt idx="613">
                  <c:v>2010.08</c:v>
                </c:pt>
                <c:pt idx="614">
                  <c:v>2010.17</c:v>
                </c:pt>
                <c:pt idx="615">
                  <c:v>2010.25</c:v>
                </c:pt>
                <c:pt idx="616">
                  <c:v>2010.33</c:v>
                </c:pt>
                <c:pt idx="617">
                  <c:v>2010.42</c:v>
                </c:pt>
                <c:pt idx="618">
                  <c:v>2010.5</c:v>
                </c:pt>
                <c:pt idx="619">
                  <c:v>2010.58</c:v>
                </c:pt>
                <c:pt idx="620">
                  <c:v>2010.67</c:v>
                </c:pt>
                <c:pt idx="621">
                  <c:v>2010.75</c:v>
                </c:pt>
                <c:pt idx="622">
                  <c:v>2010.83</c:v>
                </c:pt>
                <c:pt idx="623">
                  <c:v>2010.92</c:v>
                </c:pt>
                <c:pt idx="624">
                  <c:v>2011</c:v>
                </c:pt>
                <c:pt idx="625">
                  <c:v>2011.08</c:v>
                </c:pt>
                <c:pt idx="626">
                  <c:v>2011.17</c:v>
                </c:pt>
                <c:pt idx="627">
                  <c:v>2011.25</c:v>
                </c:pt>
                <c:pt idx="628">
                  <c:v>2011.33</c:v>
                </c:pt>
                <c:pt idx="629">
                  <c:v>2011.42</c:v>
                </c:pt>
                <c:pt idx="630">
                  <c:v>2011.5</c:v>
                </c:pt>
                <c:pt idx="631">
                  <c:v>2011.58</c:v>
                </c:pt>
                <c:pt idx="632">
                  <c:v>2011.67</c:v>
                </c:pt>
                <c:pt idx="633">
                  <c:v>2011.75</c:v>
                </c:pt>
                <c:pt idx="634">
                  <c:v>2011.83</c:v>
                </c:pt>
                <c:pt idx="635">
                  <c:v>2011.92</c:v>
                </c:pt>
                <c:pt idx="636">
                  <c:v>2012</c:v>
                </c:pt>
                <c:pt idx="637">
                  <c:v>2012.08</c:v>
                </c:pt>
                <c:pt idx="638">
                  <c:v>2012.17</c:v>
                </c:pt>
                <c:pt idx="639">
                  <c:v>2012.25</c:v>
                </c:pt>
                <c:pt idx="640">
                  <c:v>2012.33</c:v>
                </c:pt>
                <c:pt idx="641">
                  <c:v>2012.42</c:v>
                </c:pt>
                <c:pt idx="642">
                  <c:v>2012.5</c:v>
                </c:pt>
                <c:pt idx="643">
                  <c:v>2012.58</c:v>
                </c:pt>
                <c:pt idx="644">
                  <c:v>2012.67</c:v>
                </c:pt>
                <c:pt idx="645">
                  <c:v>2012.75</c:v>
                </c:pt>
                <c:pt idx="646">
                  <c:v>2012.83</c:v>
                </c:pt>
                <c:pt idx="647">
                  <c:v>2012.92</c:v>
                </c:pt>
                <c:pt idx="648">
                  <c:v>2013</c:v>
                </c:pt>
                <c:pt idx="649">
                  <c:v>2013.08</c:v>
                </c:pt>
                <c:pt idx="650">
                  <c:v>2013.17</c:v>
                </c:pt>
                <c:pt idx="651">
                  <c:v>2013.25</c:v>
                </c:pt>
                <c:pt idx="652">
                  <c:v>2013.33</c:v>
                </c:pt>
                <c:pt idx="653">
                  <c:v>2013.42</c:v>
                </c:pt>
                <c:pt idx="654">
                  <c:v>2013.5</c:v>
                </c:pt>
                <c:pt idx="655">
                  <c:v>2013.58</c:v>
                </c:pt>
                <c:pt idx="656">
                  <c:v>2013.67</c:v>
                </c:pt>
                <c:pt idx="657">
                  <c:v>2013.75</c:v>
                </c:pt>
                <c:pt idx="658">
                  <c:v>2013.83</c:v>
                </c:pt>
                <c:pt idx="659">
                  <c:v>2013.92</c:v>
                </c:pt>
                <c:pt idx="660">
                  <c:v>2014</c:v>
                </c:pt>
                <c:pt idx="661">
                  <c:v>2014.08</c:v>
                </c:pt>
                <c:pt idx="662">
                  <c:v>2014.17</c:v>
                </c:pt>
                <c:pt idx="663">
                  <c:v>2014.25</c:v>
                </c:pt>
                <c:pt idx="664">
                  <c:v>2014.33</c:v>
                </c:pt>
                <c:pt idx="665">
                  <c:v>2014.42</c:v>
                </c:pt>
                <c:pt idx="666">
                  <c:v>2014.5</c:v>
                </c:pt>
                <c:pt idx="667">
                  <c:v>2014.58</c:v>
                </c:pt>
                <c:pt idx="668">
                  <c:v>2014.67</c:v>
                </c:pt>
                <c:pt idx="669">
                  <c:v>2014.75</c:v>
                </c:pt>
                <c:pt idx="670">
                  <c:v>2014.83</c:v>
                </c:pt>
              </c:numCache>
            </c:numRef>
          </c:xVal>
          <c:yVal>
            <c:numRef>
              <c:f>HadCRUT4!$C$24:$C$694</c:f>
              <c:numCache>
                <c:formatCode>0.00</c:formatCode>
                <c:ptCount val="671"/>
                <c:pt idx="0">
                  <c:v>-4.0250000000000001E-2</c:v>
                </c:pt>
                <c:pt idx="1">
                  <c:v>-4.58333E-2</c:v>
                </c:pt>
                <c:pt idx="2">
                  <c:v>-3.6249999999999998E-2</c:v>
                </c:pt>
                <c:pt idx="3">
                  <c:v>-2.9916700000000001E-2</c:v>
                </c:pt>
                <c:pt idx="4">
                  <c:v>-2.6166700000000001E-2</c:v>
                </c:pt>
                <c:pt idx="5">
                  <c:v>-2.6666700000000002E-2</c:v>
                </c:pt>
                <c:pt idx="6">
                  <c:v>-3.3083300000000003E-2</c:v>
                </c:pt>
                <c:pt idx="7">
                  <c:v>-3.5666700000000003E-2</c:v>
                </c:pt>
                <c:pt idx="8">
                  <c:v>-4.1083300000000003E-2</c:v>
                </c:pt>
                <c:pt idx="9">
                  <c:v>-5.0916700000000002E-2</c:v>
                </c:pt>
                <c:pt idx="10">
                  <c:v>-6.4500000000000002E-2</c:v>
                </c:pt>
                <c:pt idx="11">
                  <c:v>-7.8E-2</c:v>
                </c:pt>
                <c:pt idx="12">
                  <c:v>-9.2249999999999999E-2</c:v>
                </c:pt>
                <c:pt idx="13">
                  <c:v>-0.10333299999999999</c:v>
                </c:pt>
                <c:pt idx="14">
                  <c:v>-0.10975</c:v>
                </c:pt>
                <c:pt idx="15">
                  <c:v>-0.104917</c:v>
                </c:pt>
                <c:pt idx="16">
                  <c:v>-0.109083</c:v>
                </c:pt>
                <c:pt idx="17">
                  <c:v>-0.11766699999999999</c:v>
                </c:pt>
                <c:pt idx="18">
                  <c:v>-0.107833</c:v>
                </c:pt>
                <c:pt idx="19">
                  <c:v>-0.104</c:v>
                </c:pt>
                <c:pt idx="20">
                  <c:v>-8.8749999999999996E-2</c:v>
                </c:pt>
                <c:pt idx="21">
                  <c:v>-7.5916700000000004E-2</c:v>
                </c:pt>
                <c:pt idx="22">
                  <c:v>-5.30833E-2</c:v>
                </c:pt>
                <c:pt idx="23">
                  <c:v>-2.8500000000000001E-2</c:v>
                </c:pt>
                <c:pt idx="24">
                  <c:v>-8.0000000000000002E-3</c:v>
                </c:pt>
                <c:pt idx="25">
                  <c:v>-2.5000000000000001E-4</c:v>
                </c:pt>
                <c:pt idx="26">
                  <c:v>5.7499999999999999E-3</c:v>
                </c:pt>
                <c:pt idx="27">
                  <c:v>4.4999999999999997E-3</c:v>
                </c:pt>
                <c:pt idx="28">
                  <c:v>1.0500000000000001E-2</c:v>
                </c:pt>
                <c:pt idx="29">
                  <c:v>2.0750000000000001E-2</c:v>
                </c:pt>
                <c:pt idx="30">
                  <c:v>1.25833E-2</c:v>
                </c:pt>
                <c:pt idx="31">
                  <c:v>6.5833300000000001E-3</c:v>
                </c:pt>
                <c:pt idx="32">
                  <c:v>-2.2499999999999998E-3</c:v>
                </c:pt>
                <c:pt idx="33">
                  <c:v>-6.8333300000000003E-3</c:v>
                </c:pt>
                <c:pt idx="34">
                  <c:v>-2.1749999999999999E-2</c:v>
                </c:pt>
                <c:pt idx="35">
                  <c:v>-4.1000000000000002E-2</c:v>
                </c:pt>
                <c:pt idx="36">
                  <c:v>-4.5166699999999997E-2</c:v>
                </c:pt>
                <c:pt idx="37">
                  <c:v>-4.9250000000000002E-2</c:v>
                </c:pt>
                <c:pt idx="38">
                  <c:v>-5.3666699999999998E-2</c:v>
                </c:pt>
                <c:pt idx="39">
                  <c:v>-5.5750000000000001E-2</c:v>
                </c:pt>
                <c:pt idx="40">
                  <c:v>-5.7916700000000002E-2</c:v>
                </c:pt>
                <c:pt idx="41">
                  <c:v>-5.5833300000000002E-2</c:v>
                </c:pt>
                <c:pt idx="42">
                  <c:v>-5.7166700000000001E-2</c:v>
                </c:pt>
                <c:pt idx="43">
                  <c:v>-6.2916700000000006E-2</c:v>
                </c:pt>
                <c:pt idx="44">
                  <c:v>-7.1333300000000002E-2</c:v>
                </c:pt>
                <c:pt idx="45">
                  <c:v>-7.8166700000000006E-2</c:v>
                </c:pt>
                <c:pt idx="46">
                  <c:v>-7.7666700000000005E-2</c:v>
                </c:pt>
                <c:pt idx="47">
                  <c:v>-6.5833299999999997E-2</c:v>
                </c:pt>
                <c:pt idx="48">
                  <c:v>-7.1249999999999994E-2</c:v>
                </c:pt>
                <c:pt idx="49">
                  <c:v>-5.8999999999999997E-2</c:v>
                </c:pt>
                <c:pt idx="50">
                  <c:v>-0.05</c:v>
                </c:pt>
                <c:pt idx="51">
                  <c:v>-4.3499999999999997E-2</c:v>
                </c:pt>
                <c:pt idx="52">
                  <c:v>-4.4916699999999997E-2</c:v>
                </c:pt>
                <c:pt idx="53">
                  <c:v>-5.3916699999999998E-2</c:v>
                </c:pt>
                <c:pt idx="54">
                  <c:v>-4.8833300000000003E-2</c:v>
                </c:pt>
                <c:pt idx="55">
                  <c:v>-4.9750000000000003E-2</c:v>
                </c:pt>
                <c:pt idx="56">
                  <c:v>-4.9916700000000001E-2</c:v>
                </c:pt>
                <c:pt idx="57">
                  <c:v>-5.5E-2</c:v>
                </c:pt>
                <c:pt idx="58">
                  <c:v>-6.5833299999999997E-2</c:v>
                </c:pt>
                <c:pt idx="59">
                  <c:v>-9.0999999999999998E-2</c:v>
                </c:pt>
                <c:pt idx="60">
                  <c:v>-0.108583</c:v>
                </c:pt>
                <c:pt idx="61">
                  <c:v>-0.13566700000000001</c:v>
                </c:pt>
                <c:pt idx="62">
                  <c:v>-0.16550000000000001</c:v>
                </c:pt>
                <c:pt idx="63">
                  <c:v>-0.19491700000000001</c:v>
                </c:pt>
                <c:pt idx="64">
                  <c:v>-0.217</c:v>
                </c:pt>
                <c:pt idx="65">
                  <c:v>-0.24191699999999999</c:v>
                </c:pt>
                <c:pt idx="66">
                  <c:v>-0.27433299999999999</c:v>
                </c:pt>
                <c:pt idx="67">
                  <c:v>-0.27575</c:v>
                </c:pt>
                <c:pt idx="68">
                  <c:v>-0.27108300000000002</c:v>
                </c:pt>
                <c:pt idx="69">
                  <c:v>-0.27891700000000003</c:v>
                </c:pt>
                <c:pt idx="70">
                  <c:v>-0.278167</c:v>
                </c:pt>
                <c:pt idx="71">
                  <c:v>-0.26724999999999999</c:v>
                </c:pt>
                <c:pt idx="72">
                  <c:v>-0.25066699999999997</c:v>
                </c:pt>
                <c:pt idx="73">
                  <c:v>-0.246167</c:v>
                </c:pt>
                <c:pt idx="74">
                  <c:v>-0.22691700000000001</c:v>
                </c:pt>
                <c:pt idx="75">
                  <c:v>-0.20608299999999999</c:v>
                </c:pt>
                <c:pt idx="76">
                  <c:v>-0.192167</c:v>
                </c:pt>
                <c:pt idx="77">
                  <c:v>-0.17366699999999999</c:v>
                </c:pt>
                <c:pt idx="78">
                  <c:v>-0.14808299999999999</c:v>
                </c:pt>
                <c:pt idx="79">
                  <c:v>-0.14141699999999999</c:v>
                </c:pt>
                <c:pt idx="80">
                  <c:v>-0.15</c:v>
                </c:pt>
                <c:pt idx="81">
                  <c:v>-0.14074999999999999</c:v>
                </c:pt>
                <c:pt idx="82">
                  <c:v>-0.127583</c:v>
                </c:pt>
                <c:pt idx="83">
                  <c:v>-0.13200000000000001</c:v>
                </c:pt>
                <c:pt idx="84">
                  <c:v>-0.127667</c:v>
                </c:pt>
                <c:pt idx="85">
                  <c:v>-0.11325</c:v>
                </c:pt>
                <c:pt idx="86">
                  <c:v>-0.124417</c:v>
                </c:pt>
                <c:pt idx="87">
                  <c:v>-0.13558300000000001</c:v>
                </c:pt>
                <c:pt idx="88">
                  <c:v>-0.14833299999999999</c:v>
                </c:pt>
                <c:pt idx="89">
                  <c:v>-0.14708299999999999</c:v>
                </c:pt>
                <c:pt idx="90">
                  <c:v>-0.14466699999999999</c:v>
                </c:pt>
                <c:pt idx="91">
                  <c:v>-0.14791699999999999</c:v>
                </c:pt>
                <c:pt idx="92">
                  <c:v>-0.14958299999999999</c:v>
                </c:pt>
                <c:pt idx="93">
                  <c:v>-0.15125</c:v>
                </c:pt>
                <c:pt idx="94">
                  <c:v>-0.161833</c:v>
                </c:pt>
                <c:pt idx="95">
                  <c:v>-0.14483299999999999</c:v>
                </c:pt>
                <c:pt idx="96">
                  <c:v>-0.159083</c:v>
                </c:pt>
                <c:pt idx="97">
                  <c:v>-0.17075000000000001</c:v>
                </c:pt>
                <c:pt idx="98">
                  <c:v>-0.17158300000000001</c:v>
                </c:pt>
                <c:pt idx="99">
                  <c:v>-0.17166699999999999</c:v>
                </c:pt>
                <c:pt idx="100">
                  <c:v>-0.16225000000000001</c:v>
                </c:pt>
                <c:pt idx="101">
                  <c:v>-0.162083</c:v>
                </c:pt>
                <c:pt idx="102">
                  <c:v>-0.17599999999999999</c:v>
                </c:pt>
                <c:pt idx="103">
                  <c:v>-0.18074999999999999</c:v>
                </c:pt>
                <c:pt idx="104">
                  <c:v>-0.187667</c:v>
                </c:pt>
                <c:pt idx="105">
                  <c:v>-0.19508300000000001</c:v>
                </c:pt>
                <c:pt idx="106">
                  <c:v>-0.20316699999999999</c:v>
                </c:pt>
                <c:pt idx="107">
                  <c:v>-0.23458300000000001</c:v>
                </c:pt>
                <c:pt idx="108">
                  <c:v>-0.23549999999999999</c:v>
                </c:pt>
                <c:pt idx="109">
                  <c:v>-0.23300000000000001</c:v>
                </c:pt>
                <c:pt idx="110">
                  <c:v>-0.221</c:v>
                </c:pt>
                <c:pt idx="111">
                  <c:v>-0.216083</c:v>
                </c:pt>
                <c:pt idx="112">
                  <c:v>-0.20533299999999999</c:v>
                </c:pt>
                <c:pt idx="113">
                  <c:v>-0.1905</c:v>
                </c:pt>
                <c:pt idx="114">
                  <c:v>-0.16250000000000001</c:v>
                </c:pt>
                <c:pt idx="115">
                  <c:v>-0.13341700000000001</c:v>
                </c:pt>
                <c:pt idx="116">
                  <c:v>-9.6166699999999994E-2</c:v>
                </c:pt>
                <c:pt idx="117">
                  <c:v>-6.0166699999999997E-2</c:v>
                </c:pt>
                <c:pt idx="118">
                  <c:v>-2.3083300000000001E-2</c:v>
                </c:pt>
                <c:pt idx="119">
                  <c:v>2.6916699999999998E-2</c:v>
                </c:pt>
                <c:pt idx="120">
                  <c:v>5.0666700000000002E-2</c:v>
                </c:pt>
                <c:pt idx="121">
                  <c:v>6.5916699999999995E-2</c:v>
                </c:pt>
                <c:pt idx="122">
                  <c:v>7.9750000000000001E-2</c:v>
                </c:pt>
                <c:pt idx="123">
                  <c:v>9.2333299999999993E-2</c:v>
                </c:pt>
                <c:pt idx="124">
                  <c:v>0.10191699999999999</c:v>
                </c:pt>
                <c:pt idx="125">
                  <c:v>0.10975</c:v>
                </c:pt>
                <c:pt idx="126">
                  <c:v>0.11600000000000001</c:v>
                </c:pt>
                <c:pt idx="127">
                  <c:v>0.11816699999999999</c:v>
                </c:pt>
                <c:pt idx="128">
                  <c:v>0.114</c:v>
                </c:pt>
                <c:pt idx="129">
                  <c:v>0.10283299999999999</c:v>
                </c:pt>
                <c:pt idx="130">
                  <c:v>9.5750000000000002E-2</c:v>
                </c:pt>
                <c:pt idx="131">
                  <c:v>7.6916700000000005E-2</c:v>
                </c:pt>
                <c:pt idx="132">
                  <c:v>6.7083299999999998E-2</c:v>
                </c:pt>
                <c:pt idx="133">
                  <c:v>6.0249999999999998E-2</c:v>
                </c:pt>
                <c:pt idx="134">
                  <c:v>4.01667E-2</c:v>
                </c:pt>
                <c:pt idx="135">
                  <c:v>3.5416700000000002E-2</c:v>
                </c:pt>
                <c:pt idx="136">
                  <c:v>2.94167E-2</c:v>
                </c:pt>
                <c:pt idx="137">
                  <c:v>1.7749999999999998E-2</c:v>
                </c:pt>
                <c:pt idx="138">
                  <c:v>1.58333E-3</c:v>
                </c:pt>
                <c:pt idx="139">
                  <c:v>-2.4583299999999999E-2</c:v>
                </c:pt>
                <c:pt idx="140">
                  <c:v>-5.2249999999999998E-2</c:v>
                </c:pt>
                <c:pt idx="141">
                  <c:v>-7.0166699999999999E-2</c:v>
                </c:pt>
                <c:pt idx="142">
                  <c:v>-9.5666699999999993E-2</c:v>
                </c:pt>
                <c:pt idx="143">
                  <c:v>-0.112833</c:v>
                </c:pt>
                <c:pt idx="144">
                  <c:v>-0.13333300000000001</c:v>
                </c:pt>
                <c:pt idx="145">
                  <c:v>-0.13483300000000001</c:v>
                </c:pt>
                <c:pt idx="146">
                  <c:v>-0.13358300000000001</c:v>
                </c:pt>
                <c:pt idx="147">
                  <c:v>-0.13441700000000001</c:v>
                </c:pt>
                <c:pt idx="148">
                  <c:v>-0.14691699999999999</c:v>
                </c:pt>
                <c:pt idx="149">
                  <c:v>-0.1575</c:v>
                </c:pt>
                <c:pt idx="150">
                  <c:v>-0.17449999999999999</c:v>
                </c:pt>
                <c:pt idx="151">
                  <c:v>-0.16516700000000001</c:v>
                </c:pt>
                <c:pt idx="152">
                  <c:v>-0.14708299999999999</c:v>
                </c:pt>
                <c:pt idx="153">
                  <c:v>-0.13541700000000001</c:v>
                </c:pt>
                <c:pt idx="154">
                  <c:v>-0.121</c:v>
                </c:pt>
                <c:pt idx="155">
                  <c:v>-9.8250000000000004E-2</c:v>
                </c:pt>
                <c:pt idx="156">
                  <c:v>-6.8500000000000005E-2</c:v>
                </c:pt>
                <c:pt idx="157">
                  <c:v>-6.0499999999999998E-2</c:v>
                </c:pt>
                <c:pt idx="158">
                  <c:v>-4.1333300000000003E-2</c:v>
                </c:pt>
                <c:pt idx="159">
                  <c:v>-2.4583299999999999E-2</c:v>
                </c:pt>
                <c:pt idx="160">
                  <c:v>-5.9166699999999997E-3</c:v>
                </c:pt>
                <c:pt idx="161">
                  <c:v>2.7583300000000002E-2</c:v>
                </c:pt>
                <c:pt idx="162">
                  <c:v>8.7249999999999994E-2</c:v>
                </c:pt>
                <c:pt idx="163">
                  <c:v>0.114417</c:v>
                </c:pt>
                <c:pt idx="164">
                  <c:v>0.13158300000000001</c:v>
                </c:pt>
                <c:pt idx="165">
                  <c:v>0.15675</c:v>
                </c:pt>
                <c:pt idx="166">
                  <c:v>0.17808299999999999</c:v>
                </c:pt>
                <c:pt idx="167">
                  <c:v>0.1835</c:v>
                </c:pt>
                <c:pt idx="168">
                  <c:v>0.1875</c:v>
                </c:pt>
                <c:pt idx="169">
                  <c:v>0.192167</c:v>
                </c:pt>
                <c:pt idx="170">
                  <c:v>0.188833</c:v>
                </c:pt>
                <c:pt idx="171">
                  <c:v>0.17924999999999999</c:v>
                </c:pt>
                <c:pt idx="172">
                  <c:v>0.17541699999999999</c:v>
                </c:pt>
                <c:pt idx="173">
                  <c:v>0.14974999999999999</c:v>
                </c:pt>
                <c:pt idx="174">
                  <c:v>0.10075000000000001</c:v>
                </c:pt>
                <c:pt idx="175">
                  <c:v>5.3833300000000001E-2</c:v>
                </c:pt>
                <c:pt idx="176">
                  <c:v>8.9166699999999998E-3</c:v>
                </c:pt>
                <c:pt idx="177">
                  <c:v>-3.4666700000000002E-2</c:v>
                </c:pt>
                <c:pt idx="178">
                  <c:v>-6.7500000000000004E-2</c:v>
                </c:pt>
                <c:pt idx="179">
                  <c:v>-8.71667E-2</c:v>
                </c:pt>
                <c:pt idx="180">
                  <c:v>-0.107583</c:v>
                </c:pt>
                <c:pt idx="181">
                  <c:v>-0.12275</c:v>
                </c:pt>
                <c:pt idx="182">
                  <c:v>-0.130333</c:v>
                </c:pt>
                <c:pt idx="183">
                  <c:v>-0.14091699999999999</c:v>
                </c:pt>
                <c:pt idx="184">
                  <c:v>-0.156</c:v>
                </c:pt>
                <c:pt idx="185">
                  <c:v>-0.16075</c:v>
                </c:pt>
                <c:pt idx="186">
                  <c:v>-0.16350000000000001</c:v>
                </c:pt>
                <c:pt idx="187">
                  <c:v>-0.16191700000000001</c:v>
                </c:pt>
                <c:pt idx="188">
                  <c:v>-0.14749999999999999</c:v>
                </c:pt>
                <c:pt idx="189">
                  <c:v>-0.13891700000000001</c:v>
                </c:pt>
                <c:pt idx="190">
                  <c:v>-0.13383300000000001</c:v>
                </c:pt>
                <c:pt idx="191">
                  <c:v>-0.129833</c:v>
                </c:pt>
                <c:pt idx="192">
                  <c:v>-0.12375</c:v>
                </c:pt>
                <c:pt idx="193">
                  <c:v>-0.1235</c:v>
                </c:pt>
                <c:pt idx="194">
                  <c:v>-0.13733300000000001</c:v>
                </c:pt>
                <c:pt idx="195">
                  <c:v>-0.14025000000000001</c:v>
                </c:pt>
                <c:pt idx="196">
                  <c:v>-0.14699999999999999</c:v>
                </c:pt>
                <c:pt idx="197">
                  <c:v>-0.159083</c:v>
                </c:pt>
                <c:pt idx="198">
                  <c:v>-0.17091700000000001</c:v>
                </c:pt>
                <c:pt idx="199">
                  <c:v>-0.1825</c:v>
                </c:pt>
                <c:pt idx="200">
                  <c:v>-0.19500000000000001</c:v>
                </c:pt>
                <c:pt idx="201">
                  <c:v>-0.20916699999999999</c:v>
                </c:pt>
                <c:pt idx="202">
                  <c:v>-0.221667</c:v>
                </c:pt>
                <c:pt idx="203">
                  <c:v>-0.24308299999999999</c:v>
                </c:pt>
                <c:pt idx="204">
                  <c:v>-0.26</c:v>
                </c:pt>
                <c:pt idx="205">
                  <c:v>-0.25724999999999998</c:v>
                </c:pt>
                <c:pt idx="206">
                  <c:v>-0.25574999999999998</c:v>
                </c:pt>
                <c:pt idx="207">
                  <c:v>-0.25841700000000001</c:v>
                </c:pt>
                <c:pt idx="208">
                  <c:v>-0.250083</c:v>
                </c:pt>
                <c:pt idx="209">
                  <c:v>-0.22683300000000001</c:v>
                </c:pt>
                <c:pt idx="210">
                  <c:v>-0.187417</c:v>
                </c:pt>
                <c:pt idx="211">
                  <c:v>-0.13466700000000001</c:v>
                </c:pt>
                <c:pt idx="212">
                  <c:v>-9.3083299999999994E-2</c:v>
                </c:pt>
                <c:pt idx="213">
                  <c:v>-6.0333299999999999E-2</c:v>
                </c:pt>
                <c:pt idx="214">
                  <c:v>-3.4666700000000002E-2</c:v>
                </c:pt>
                <c:pt idx="215">
                  <c:v>-4.8333300000000003E-3</c:v>
                </c:pt>
                <c:pt idx="216">
                  <c:v>1.925E-2</c:v>
                </c:pt>
                <c:pt idx="217">
                  <c:v>3.1916699999999999E-2</c:v>
                </c:pt>
                <c:pt idx="218">
                  <c:v>4.7833300000000002E-2</c:v>
                </c:pt>
                <c:pt idx="219">
                  <c:v>5.6583300000000003E-2</c:v>
                </c:pt>
                <c:pt idx="220">
                  <c:v>7.2916700000000001E-2</c:v>
                </c:pt>
                <c:pt idx="221">
                  <c:v>7.5749999999999998E-2</c:v>
                </c:pt>
                <c:pt idx="222">
                  <c:v>5.8250000000000003E-2</c:v>
                </c:pt>
                <c:pt idx="223">
                  <c:v>3.5583299999999998E-2</c:v>
                </c:pt>
                <c:pt idx="224">
                  <c:v>1.8499999999999999E-2</c:v>
                </c:pt>
                <c:pt idx="225">
                  <c:v>1.35833E-2</c:v>
                </c:pt>
                <c:pt idx="226">
                  <c:v>1.5E-3</c:v>
                </c:pt>
                <c:pt idx="227">
                  <c:v>-3.0000000000000001E-3</c:v>
                </c:pt>
                <c:pt idx="228">
                  <c:v>-1.55833E-2</c:v>
                </c:pt>
                <c:pt idx="229">
                  <c:v>-2.2833300000000001E-2</c:v>
                </c:pt>
                <c:pt idx="230">
                  <c:v>-3.9083300000000001E-2</c:v>
                </c:pt>
                <c:pt idx="231">
                  <c:v>-3.95E-2</c:v>
                </c:pt>
                <c:pt idx="232">
                  <c:v>-6.1249999999999999E-2</c:v>
                </c:pt>
                <c:pt idx="233">
                  <c:v>-6.7250000000000004E-2</c:v>
                </c:pt>
                <c:pt idx="234">
                  <c:v>-6.6083299999999998E-2</c:v>
                </c:pt>
                <c:pt idx="235">
                  <c:v>-5.7250000000000002E-2</c:v>
                </c:pt>
                <c:pt idx="236">
                  <c:v>-5.3166699999999997E-2</c:v>
                </c:pt>
                <c:pt idx="237">
                  <c:v>-4.9000000000000002E-2</c:v>
                </c:pt>
                <c:pt idx="238">
                  <c:v>-2.9749999999999999E-2</c:v>
                </c:pt>
                <c:pt idx="239">
                  <c:v>-2.7583300000000002E-2</c:v>
                </c:pt>
                <c:pt idx="240">
                  <c:v>-1.4500000000000001E-2</c:v>
                </c:pt>
                <c:pt idx="241">
                  <c:v>-6.6666700000000004E-3</c:v>
                </c:pt>
                <c:pt idx="242">
                  <c:v>2.3416699999999999E-2</c:v>
                </c:pt>
                <c:pt idx="243">
                  <c:v>3.4000000000000002E-2</c:v>
                </c:pt>
                <c:pt idx="244">
                  <c:v>6.0416699999999997E-2</c:v>
                </c:pt>
                <c:pt idx="245">
                  <c:v>8.1083299999999997E-2</c:v>
                </c:pt>
                <c:pt idx="246">
                  <c:v>0.105333</c:v>
                </c:pt>
                <c:pt idx="247">
                  <c:v>0.11550000000000001</c:v>
                </c:pt>
                <c:pt idx="248">
                  <c:v>0.13325000000000001</c:v>
                </c:pt>
                <c:pt idx="249">
                  <c:v>0.155167</c:v>
                </c:pt>
                <c:pt idx="250">
                  <c:v>0.16250000000000001</c:v>
                </c:pt>
                <c:pt idx="251">
                  <c:v>0.17466699999999999</c:v>
                </c:pt>
                <c:pt idx="252">
                  <c:v>0.17100000000000001</c:v>
                </c:pt>
                <c:pt idx="253">
                  <c:v>0.16525000000000001</c:v>
                </c:pt>
                <c:pt idx="254">
                  <c:v>0.152833</c:v>
                </c:pt>
                <c:pt idx="255">
                  <c:v>0.150667</c:v>
                </c:pt>
                <c:pt idx="256">
                  <c:v>0.13966700000000001</c:v>
                </c:pt>
                <c:pt idx="257">
                  <c:v>0.130167</c:v>
                </c:pt>
                <c:pt idx="258">
                  <c:v>0.11550000000000001</c:v>
                </c:pt>
                <c:pt idx="259">
                  <c:v>0.103667</c:v>
                </c:pt>
                <c:pt idx="260">
                  <c:v>8.1583299999999997E-2</c:v>
                </c:pt>
                <c:pt idx="261">
                  <c:v>5.6333300000000003E-2</c:v>
                </c:pt>
                <c:pt idx="262">
                  <c:v>4.1916700000000001E-2</c:v>
                </c:pt>
                <c:pt idx="263">
                  <c:v>3.6249999999999998E-2</c:v>
                </c:pt>
                <c:pt idx="264">
                  <c:v>4.01667E-2</c:v>
                </c:pt>
                <c:pt idx="265">
                  <c:v>4.6333300000000001E-2</c:v>
                </c:pt>
                <c:pt idx="266">
                  <c:v>5.4083300000000001E-2</c:v>
                </c:pt>
                <c:pt idx="267">
                  <c:v>5.64167E-2</c:v>
                </c:pt>
                <c:pt idx="268">
                  <c:v>4.9416700000000001E-2</c:v>
                </c:pt>
                <c:pt idx="269">
                  <c:v>3.8833300000000001E-2</c:v>
                </c:pt>
                <c:pt idx="270">
                  <c:v>4.48333E-2</c:v>
                </c:pt>
                <c:pt idx="271">
                  <c:v>4.9083300000000003E-2</c:v>
                </c:pt>
                <c:pt idx="272">
                  <c:v>4.8083300000000002E-2</c:v>
                </c:pt>
                <c:pt idx="273">
                  <c:v>4.0500000000000001E-2</c:v>
                </c:pt>
                <c:pt idx="274">
                  <c:v>3.5749999999999997E-2</c:v>
                </c:pt>
                <c:pt idx="275">
                  <c:v>3.3250000000000002E-2</c:v>
                </c:pt>
                <c:pt idx="276">
                  <c:v>2.2666700000000001E-2</c:v>
                </c:pt>
                <c:pt idx="277">
                  <c:v>1.23333E-2</c:v>
                </c:pt>
                <c:pt idx="278">
                  <c:v>8.6666699999999996E-3</c:v>
                </c:pt>
                <c:pt idx="279">
                  <c:v>1.18333E-2</c:v>
                </c:pt>
                <c:pt idx="280">
                  <c:v>2.4250000000000001E-2</c:v>
                </c:pt>
                <c:pt idx="281">
                  <c:v>3.9083300000000001E-2</c:v>
                </c:pt>
                <c:pt idx="282">
                  <c:v>4.7333300000000002E-2</c:v>
                </c:pt>
                <c:pt idx="283">
                  <c:v>6.9250000000000006E-2</c:v>
                </c:pt>
                <c:pt idx="284">
                  <c:v>0.10425</c:v>
                </c:pt>
                <c:pt idx="285">
                  <c:v>0.130833</c:v>
                </c:pt>
                <c:pt idx="286">
                  <c:v>0.153667</c:v>
                </c:pt>
                <c:pt idx="287">
                  <c:v>0.17116700000000001</c:v>
                </c:pt>
                <c:pt idx="288">
                  <c:v>0.191833</c:v>
                </c:pt>
                <c:pt idx="289">
                  <c:v>0.20383299999999999</c:v>
                </c:pt>
                <c:pt idx="290">
                  <c:v>0.213667</c:v>
                </c:pt>
                <c:pt idx="291">
                  <c:v>0.218167</c:v>
                </c:pt>
                <c:pt idx="292">
                  <c:v>0.222583</c:v>
                </c:pt>
                <c:pt idx="293">
                  <c:v>0.219583</c:v>
                </c:pt>
                <c:pt idx="294">
                  <c:v>0.21024999999999999</c:v>
                </c:pt>
                <c:pt idx="295">
                  <c:v>0.187583</c:v>
                </c:pt>
                <c:pt idx="296">
                  <c:v>0.16700000000000001</c:v>
                </c:pt>
                <c:pt idx="297">
                  <c:v>0.14991699999999999</c:v>
                </c:pt>
                <c:pt idx="298">
                  <c:v>0.13100000000000001</c:v>
                </c:pt>
                <c:pt idx="299">
                  <c:v>0.113417</c:v>
                </c:pt>
                <c:pt idx="300">
                  <c:v>9.8500000000000004E-2</c:v>
                </c:pt>
                <c:pt idx="301">
                  <c:v>8.1333299999999997E-2</c:v>
                </c:pt>
                <c:pt idx="302">
                  <c:v>7.0583300000000002E-2</c:v>
                </c:pt>
                <c:pt idx="303">
                  <c:v>6.9583300000000001E-2</c:v>
                </c:pt>
                <c:pt idx="304">
                  <c:v>6.4416699999999993E-2</c:v>
                </c:pt>
                <c:pt idx="305">
                  <c:v>5.8749999999999997E-2</c:v>
                </c:pt>
                <c:pt idx="306">
                  <c:v>5.3499999999999999E-2</c:v>
                </c:pt>
                <c:pt idx="307">
                  <c:v>5.7000000000000002E-2</c:v>
                </c:pt>
                <c:pt idx="308">
                  <c:v>5.9583299999999999E-2</c:v>
                </c:pt>
                <c:pt idx="309">
                  <c:v>7.0083300000000001E-2</c:v>
                </c:pt>
                <c:pt idx="310">
                  <c:v>7.2499999999999995E-2</c:v>
                </c:pt>
                <c:pt idx="311">
                  <c:v>7.4749999999999997E-2</c:v>
                </c:pt>
                <c:pt idx="312">
                  <c:v>7.0333300000000001E-2</c:v>
                </c:pt>
                <c:pt idx="313">
                  <c:v>8.2916699999999996E-2</c:v>
                </c:pt>
                <c:pt idx="314">
                  <c:v>8.6499999999999994E-2</c:v>
                </c:pt>
                <c:pt idx="315">
                  <c:v>7.5583300000000006E-2</c:v>
                </c:pt>
                <c:pt idx="316">
                  <c:v>7.8833299999999995E-2</c:v>
                </c:pt>
                <c:pt idx="317">
                  <c:v>7.1999999999999995E-2</c:v>
                </c:pt>
                <c:pt idx="318">
                  <c:v>7.19167E-2</c:v>
                </c:pt>
                <c:pt idx="319">
                  <c:v>6.2333300000000001E-2</c:v>
                </c:pt>
                <c:pt idx="320">
                  <c:v>5.7000000000000002E-2</c:v>
                </c:pt>
                <c:pt idx="321">
                  <c:v>5.2083299999999999E-2</c:v>
                </c:pt>
                <c:pt idx="322">
                  <c:v>5.425E-2</c:v>
                </c:pt>
                <c:pt idx="323">
                  <c:v>5.1083299999999998E-2</c:v>
                </c:pt>
                <c:pt idx="324">
                  <c:v>5.7833299999999997E-2</c:v>
                </c:pt>
                <c:pt idx="325">
                  <c:v>5.66667E-2</c:v>
                </c:pt>
                <c:pt idx="326">
                  <c:v>5.0250000000000003E-2</c:v>
                </c:pt>
                <c:pt idx="327">
                  <c:v>5.4583300000000001E-2</c:v>
                </c:pt>
                <c:pt idx="328">
                  <c:v>5.7166700000000001E-2</c:v>
                </c:pt>
                <c:pt idx="329">
                  <c:v>6.6583299999999998E-2</c:v>
                </c:pt>
                <c:pt idx="330">
                  <c:v>6.7833299999999999E-2</c:v>
                </c:pt>
                <c:pt idx="331">
                  <c:v>8.1333299999999997E-2</c:v>
                </c:pt>
                <c:pt idx="332">
                  <c:v>8.8749999999999996E-2</c:v>
                </c:pt>
                <c:pt idx="333">
                  <c:v>9.5583299999999996E-2</c:v>
                </c:pt>
                <c:pt idx="334">
                  <c:v>0.107917</c:v>
                </c:pt>
                <c:pt idx="335">
                  <c:v>0.11516700000000001</c:v>
                </c:pt>
                <c:pt idx="336">
                  <c:v>0.126</c:v>
                </c:pt>
                <c:pt idx="337">
                  <c:v>0.14974999999999999</c:v>
                </c:pt>
                <c:pt idx="338">
                  <c:v>0.16483300000000001</c:v>
                </c:pt>
                <c:pt idx="339">
                  <c:v>0.17841699999999999</c:v>
                </c:pt>
                <c:pt idx="340">
                  <c:v>0.19</c:v>
                </c:pt>
                <c:pt idx="341">
                  <c:v>0.21183299999999999</c:v>
                </c:pt>
                <c:pt idx="342">
                  <c:v>0.22416700000000001</c:v>
                </c:pt>
                <c:pt idx="343">
                  <c:v>0.23766699999999999</c:v>
                </c:pt>
                <c:pt idx="344">
                  <c:v>0.245917</c:v>
                </c:pt>
                <c:pt idx="345">
                  <c:v>0.253583</c:v>
                </c:pt>
                <c:pt idx="346">
                  <c:v>0.24975</c:v>
                </c:pt>
                <c:pt idx="347">
                  <c:v>0.25624999999999998</c:v>
                </c:pt>
                <c:pt idx="348">
                  <c:v>0.254417</c:v>
                </c:pt>
                <c:pt idx="349">
                  <c:v>0.23066700000000001</c:v>
                </c:pt>
                <c:pt idx="350">
                  <c:v>0.22583300000000001</c:v>
                </c:pt>
                <c:pt idx="351">
                  <c:v>0.221333</c:v>
                </c:pt>
                <c:pt idx="352">
                  <c:v>0.21166699999999999</c:v>
                </c:pt>
                <c:pt idx="353">
                  <c:v>0.18675</c:v>
                </c:pt>
                <c:pt idx="354">
                  <c:v>0.16691700000000001</c:v>
                </c:pt>
                <c:pt idx="355">
                  <c:v>0.14349999999999999</c:v>
                </c:pt>
                <c:pt idx="356">
                  <c:v>0.125667</c:v>
                </c:pt>
                <c:pt idx="357">
                  <c:v>0.107167</c:v>
                </c:pt>
                <c:pt idx="358">
                  <c:v>9.5500000000000002E-2</c:v>
                </c:pt>
                <c:pt idx="359">
                  <c:v>8.0083299999999996E-2</c:v>
                </c:pt>
                <c:pt idx="360">
                  <c:v>6.8083299999999999E-2</c:v>
                </c:pt>
                <c:pt idx="361">
                  <c:v>6.9666699999999998E-2</c:v>
                </c:pt>
                <c:pt idx="362">
                  <c:v>6.9250000000000006E-2</c:v>
                </c:pt>
                <c:pt idx="363">
                  <c:v>6.3833299999999996E-2</c:v>
                </c:pt>
                <c:pt idx="364">
                  <c:v>6.0416699999999997E-2</c:v>
                </c:pt>
                <c:pt idx="365">
                  <c:v>6.4583299999999996E-2</c:v>
                </c:pt>
                <c:pt idx="366">
                  <c:v>7.7666700000000005E-2</c:v>
                </c:pt>
                <c:pt idx="367">
                  <c:v>8.71667E-2</c:v>
                </c:pt>
                <c:pt idx="368">
                  <c:v>9.8333299999999998E-2</c:v>
                </c:pt>
                <c:pt idx="369">
                  <c:v>0.110333</c:v>
                </c:pt>
                <c:pt idx="370">
                  <c:v>0.127417</c:v>
                </c:pt>
                <c:pt idx="371">
                  <c:v>0.14274999999999999</c:v>
                </c:pt>
                <c:pt idx="372">
                  <c:v>0.156667</c:v>
                </c:pt>
                <c:pt idx="373">
                  <c:v>0.16733300000000001</c:v>
                </c:pt>
                <c:pt idx="374">
                  <c:v>0.16791700000000001</c:v>
                </c:pt>
                <c:pt idx="375">
                  <c:v>0.158333</c:v>
                </c:pt>
                <c:pt idx="376">
                  <c:v>0.16958300000000001</c:v>
                </c:pt>
                <c:pt idx="377">
                  <c:v>0.17883299999999999</c:v>
                </c:pt>
                <c:pt idx="378">
                  <c:v>0.18066699999999999</c:v>
                </c:pt>
                <c:pt idx="379">
                  <c:v>0.17599999999999999</c:v>
                </c:pt>
                <c:pt idx="380">
                  <c:v>0.17058300000000001</c:v>
                </c:pt>
                <c:pt idx="381">
                  <c:v>0.17199999999999999</c:v>
                </c:pt>
                <c:pt idx="382">
                  <c:v>0.17449999999999999</c:v>
                </c:pt>
                <c:pt idx="383">
                  <c:v>0.18575</c:v>
                </c:pt>
                <c:pt idx="384">
                  <c:v>0.188917</c:v>
                </c:pt>
                <c:pt idx="385">
                  <c:v>0.190833</c:v>
                </c:pt>
                <c:pt idx="386">
                  <c:v>0.19566700000000001</c:v>
                </c:pt>
                <c:pt idx="387">
                  <c:v>0.214917</c:v>
                </c:pt>
                <c:pt idx="388">
                  <c:v>0.20599999999999999</c:v>
                </c:pt>
                <c:pt idx="389">
                  <c:v>0.19700000000000001</c:v>
                </c:pt>
                <c:pt idx="390">
                  <c:v>0.192667</c:v>
                </c:pt>
                <c:pt idx="391">
                  <c:v>0.19941700000000001</c:v>
                </c:pt>
                <c:pt idx="392">
                  <c:v>0.20275000000000001</c:v>
                </c:pt>
                <c:pt idx="393">
                  <c:v>0.20333300000000001</c:v>
                </c:pt>
                <c:pt idx="394">
                  <c:v>0.20058300000000001</c:v>
                </c:pt>
                <c:pt idx="395">
                  <c:v>0.192583</c:v>
                </c:pt>
                <c:pt idx="396">
                  <c:v>0.19500000000000001</c:v>
                </c:pt>
                <c:pt idx="397">
                  <c:v>0.182667</c:v>
                </c:pt>
                <c:pt idx="398">
                  <c:v>0.17466699999999999</c:v>
                </c:pt>
                <c:pt idx="399">
                  <c:v>0.160667</c:v>
                </c:pt>
                <c:pt idx="400">
                  <c:v>0.150917</c:v>
                </c:pt>
                <c:pt idx="401">
                  <c:v>0.13991700000000001</c:v>
                </c:pt>
                <c:pt idx="402">
                  <c:v>0.13208300000000001</c:v>
                </c:pt>
                <c:pt idx="403">
                  <c:v>0.13575000000000001</c:v>
                </c:pt>
                <c:pt idx="404">
                  <c:v>0.1265</c:v>
                </c:pt>
                <c:pt idx="405">
                  <c:v>0.125333</c:v>
                </c:pt>
                <c:pt idx="406">
                  <c:v>0.11774999999999999</c:v>
                </c:pt>
                <c:pt idx="407">
                  <c:v>0.112167</c:v>
                </c:pt>
                <c:pt idx="408">
                  <c:v>0.107333</c:v>
                </c:pt>
                <c:pt idx="409">
                  <c:v>0.11466700000000001</c:v>
                </c:pt>
                <c:pt idx="410">
                  <c:v>0.11749999999999999</c:v>
                </c:pt>
                <c:pt idx="411">
                  <c:v>0.128583</c:v>
                </c:pt>
                <c:pt idx="412">
                  <c:v>0.13891700000000001</c:v>
                </c:pt>
                <c:pt idx="413">
                  <c:v>0.16025</c:v>
                </c:pt>
                <c:pt idx="414">
                  <c:v>0.16216700000000001</c:v>
                </c:pt>
                <c:pt idx="415">
                  <c:v>0.152833</c:v>
                </c:pt>
                <c:pt idx="416">
                  <c:v>0.14766699999999999</c:v>
                </c:pt>
                <c:pt idx="417">
                  <c:v>0.14091699999999999</c:v>
                </c:pt>
                <c:pt idx="418">
                  <c:v>0.13383300000000001</c:v>
                </c:pt>
                <c:pt idx="419">
                  <c:v>0.14183299999999999</c:v>
                </c:pt>
                <c:pt idx="420">
                  <c:v>0.14324999999999999</c:v>
                </c:pt>
                <c:pt idx="421">
                  <c:v>0.13858300000000001</c:v>
                </c:pt>
                <c:pt idx="422">
                  <c:v>0.13325000000000001</c:v>
                </c:pt>
                <c:pt idx="423">
                  <c:v>0.12375</c:v>
                </c:pt>
                <c:pt idx="424">
                  <c:v>0.123</c:v>
                </c:pt>
                <c:pt idx="425">
                  <c:v>0.1225</c:v>
                </c:pt>
                <c:pt idx="426">
                  <c:v>0.13775000000000001</c:v>
                </c:pt>
                <c:pt idx="427">
                  <c:v>0.14308299999999999</c:v>
                </c:pt>
                <c:pt idx="428">
                  <c:v>0.159</c:v>
                </c:pt>
                <c:pt idx="429">
                  <c:v>0.16525000000000001</c:v>
                </c:pt>
                <c:pt idx="430">
                  <c:v>0.16916700000000001</c:v>
                </c:pt>
                <c:pt idx="431">
                  <c:v>0.15925</c:v>
                </c:pt>
                <c:pt idx="432">
                  <c:v>0.156583</c:v>
                </c:pt>
                <c:pt idx="433">
                  <c:v>0.17283299999999999</c:v>
                </c:pt>
                <c:pt idx="434">
                  <c:v>0.1825</c:v>
                </c:pt>
                <c:pt idx="435">
                  <c:v>0.189167</c:v>
                </c:pt>
                <c:pt idx="436">
                  <c:v>0.192167</c:v>
                </c:pt>
                <c:pt idx="437">
                  <c:v>0.19075</c:v>
                </c:pt>
                <c:pt idx="438">
                  <c:v>0.17433299999999999</c:v>
                </c:pt>
                <c:pt idx="439">
                  <c:v>0.16691700000000001</c:v>
                </c:pt>
                <c:pt idx="440">
                  <c:v>0.17158300000000001</c:v>
                </c:pt>
                <c:pt idx="441">
                  <c:v>0.17816699999999999</c:v>
                </c:pt>
                <c:pt idx="442">
                  <c:v>0.187833</c:v>
                </c:pt>
                <c:pt idx="443">
                  <c:v>0.190917</c:v>
                </c:pt>
                <c:pt idx="444">
                  <c:v>0.185417</c:v>
                </c:pt>
                <c:pt idx="445">
                  <c:v>0.17499999999999999</c:v>
                </c:pt>
                <c:pt idx="446">
                  <c:v>0.17741699999999999</c:v>
                </c:pt>
                <c:pt idx="447">
                  <c:v>0.17358299999999999</c:v>
                </c:pt>
                <c:pt idx="448">
                  <c:v>0.17499999999999999</c:v>
                </c:pt>
                <c:pt idx="449">
                  <c:v>0.17249999999999999</c:v>
                </c:pt>
                <c:pt idx="450">
                  <c:v>0.1875</c:v>
                </c:pt>
                <c:pt idx="451">
                  <c:v>0.187917</c:v>
                </c:pt>
                <c:pt idx="452">
                  <c:v>0.17899999999999999</c:v>
                </c:pt>
                <c:pt idx="453">
                  <c:v>0.17091700000000001</c:v>
                </c:pt>
                <c:pt idx="454">
                  <c:v>0.16491700000000001</c:v>
                </c:pt>
                <c:pt idx="455">
                  <c:v>0.16533300000000001</c:v>
                </c:pt>
                <c:pt idx="456">
                  <c:v>0.18425</c:v>
                </c:pt>
                <c:pt idx="457">
                  <c:v>0.19591700000000001</c:v>
                </c:pt>
                <c:pt idx="458">
                  <c:v>0.20774999999999999</c:v>
                </c:pt>
                <c:pt idx="459">
                  <c:v>0.23883299999999999</c:v>
                </c:pt>
                <c:pt idx="460">
                  <c:v>0.26391700000000001</c:v>
                </c:pt>
                <c:pt idx="461">
                  <c:v>0.29533300000000001</c:v>
                </c:pt>
                <c:pt idx="462">
                  <c:v>0.32450000000000001</c:v>
                </c:pt>
                <c:pt idx="463">
                  <c:v>0.35416700000000001</c:v>
                </c:pt>
                <c:pt idx="464">
                  <c:v>0.38824999999999998</c:v>
                </c:pt>
                <c:pt idx="465">
                  <c:v>0.42083300000000001</c:v>
                </c:pt>
                <c:pt idx="466">
                  <c:v>0.45441700000000002</c:v>
                </c:pt>
                <c:pt idx="467">
                  <c:v>0.48583300000000001</c:v>
                </c:pt>
                <c:pt idx="468">
                  <c:v>0.502</c:v>
                </c:pt>
                <c:pt idx="469">
                  <c:v>0.52516700000000005</c:v>
                </c:pt>
                <c:pt idx="470">
                  <c:v>0.53458300000000003</c:v>
                </c:pt>
                <c:pt idx="471">
                  <c:v>0.51724999999999999</c:v>
                </c:pt>
                <c:pt idx="472">
                  <c:v>0.503</c:v>
                </c:pt>
                <c:pt idx="473">
                  <c:v>0.48249999999999998</c:v>
                </c:pt>
                <c:pt idx="474">
                  <c:v>0.46041700000000002</c:v>
                </c:pt>
                <c:pt idx="475">
                  <c:v>0.43816699999999997</c:v>
                </c:pt>
                <c:pt idx="476">
                  <c:v>0.41258299999999998</c:v>
                </c:pt>
                <c:pt idx="477">
                  <c:v>0.39233299999999999</c:v>
                </c:pt>
                <c:pt idx="478">
                  <c:v>0.36191699999999999</c:v>
                </c:pt>
                <c:pt idx="479">
                  <c:v>0.33108300000000002</c:v>
                </c:pt>
                <c:pt idx="480">
                  <c:v>0.31</c:v>
                </c:pt>
                <c:pt idx="481">
                  <c:v>0.28125</c:v>
                </c:pt>
                <c:pt idx="482">
                  <c:v>0.25374999999999998</c:v>
                </c:pt>
                <c:pt idx="483">
                  <c:v>0.252</c:v>
                </c:pt>
                <c:pt idx="484">
                  <c:v>0.23491699999999999</c:v>
                </c:pt>
                <c:pt idx="485">
                  <c:v>0.221417</c:v>
                </c:pt>
                <c:pt idx="486">
                  <c:v>0.20708299999999999</c:v>
                </c:pt>
                <c:pt idx="487">
                  <c:v>0.20458299999999999</c:v>
                </c:pt>
                <c:pt idx="488">
                  <c:v>0.19908300000000001</c:v>
                </c:pt>
                <c:pt idx="489">
                  <c:v>0.182833</c:v>
                </c:pt>
                <c:pt idx="490">
                  <c:v>0.1865</c:v>
                </c:pt>
                <c:pt idx="491">
                  <c:v>0.17524999999999999</c:v>
                </c:pt>
                <c:pt idx="492">
                  <c:v>0.16958300000000001</c:v>
                </c:pt>
                <c:pt idx="493">
                  <c:v>0.159917</c:v>
                </c:pt>
                <c:pt idx="494">
                  <c:v>0.16566700000000001</c:v>
                </c:pt>
                <c:pt idx="495">
                  <c:v>0.16625000000000001</c:v>
                </c:pt>
                <c:pt idx="496">
                  <c:v>0.17574999999999999</c:v>
                </c:pt>
                <c:pt idx="497">
                  <c:v>0.18375</c:v>
                </c:pt>
                <c:pt idx="498">
                  <c:v>0.186583</c:v>
                </c:pt>
                <c:pt idx="499">
                  <c:v>0.19458300000000001</c:v>
                </c:pt>
                <c:pt idx="500">
                  <c:v>0.20541699999999999</c:v>
                </c:pt>
                <c:pt idx="501">
                  <c:v>0.22600000000000001</c:v>
                </c:pt>
                <c:pt idx="502">
                  <c:v>0.23658299999999999</c:v>
                </c:pt>
                <c:pt idx="503">
                  <c:v>0.249167</c:v>
                </c:pt>
                <c:pt idx="504">
                  <c:v>0.26291700000000001</c:v>
                </c:pt>
                <c:pt idx="505">
                  <c:v>0.28025</c:v>
                </c:pt>
                <c:pt idx="506">
                  <c:v>0.29158299999999998</c:v>
                </c:pt>
                <c:pt idx="507">
                  <c:v>0.29883300000000002</c:v>
                </c:pt>
                <c:pt idx="508">
                  <c:v>0.30349999999999999</c:v>
                </c:pt>
                <c:pt idx="509">
                  <c:v>0.31324999999999997</c:v>
                </c:pt>
                <c:pt idx="510">
                  <c:v>0.32174999999999998</c:v>
                </c:pt>
                <c:pt idx="511">
                  <c:v>0.33416699999999999</c:v>
                </c:pt>
                <c:pt idx="512">
                  <c:v>0.33600000000000002</c:v>
                </c:pt>
                <c:pt idx="513">
                  <c:v>0.34791699999999998</c:v>
                </c:pt>
                <c:pt idx="514">
                  <c:v>0.35549999999999998</c:v>
                </c:pt>
                <c:pt idx="515">
                  <c:v>0.37383300000000003</c:v>
                </c:pt>
                <c:pt idx="516">
                  <c:v>0.37233300000000003</c:v>
                </c:pt>
                <c:pt idx="517">
                  <c:v>0.37524999999999997</c:v>
                </c:pt>
                <c:pt idx="518">
                  <c:v>0.37983299999999998</c:v>
                </c:pt>
                <c:pt idx="519">
                  <c:v>0.376917</c:v>
                </c:pt>
                <c:pt idx="520">
                  <c:v>0.38958300000000001</c:v>
                </c:pt>
                <c:pt idx="521">
                  <c:v>0.38700000000000001</c:v>
                </c:pt>
                <c:pt idx="522">
                  <c:v>0.39808300000000002</c:v>
                </c:pt>
                <c:pt idx="523">
                  <c:v>0.39916699999999999</c:v>
                </c:pt>
                <c:pt idx="524">
                  <c:v>0.40941699999999998</c:v>
                </c:pt>
                <c:pt idx="525">
                  <c:v>0.400667</c:v>
                </c:pt>
                <c:pt idx="526">
                  <c:v>0.39450000000000002</c:v>
                </c:pt>
                <c:pt idx="527">
                  <c:v>0.38674999999999998</c:v>
                </c:pt>
                <c:pt idx="528">
                  <c:v>0.39258300000000002</c:v>
                </c:pt>
                <c:pt idx="529">
                  <c:v>0.39174999999999999</c:v>
                </c:pt>
                <c:pt idx="530">
                  <c:v>0.38416699999999998</c:v>
                </c:pt>
                <c:pt idx="531">
                  <c:v>0.38600000000000001</c:v>
                </c:pt>
                <c:pt idx="532">
                  <c:v>0.37833299999999997</c:v>
                </c:pt>
                <c:pt idx="533">
                  <c:v>0.38083299999999998</c:v>
                </c:pt>
                <c:pt idx="534">
                  <c:v>0.372917</c:v>
                </c:pt>
                <c:pt idx="535">
                  <c:v>0.36691699999999999</c:v>
                </c:pt>
                <c:pt idx="536">
                  <c:v>0.35791699999999999</c:v>
                </c:pt>
                <c:pt idx="537">
                  <c:v>0.34899999999999998</c:v>
                </c:pt>
                <c:pt idx="538">
                  <c:v>0.34691699999999998</c:v>
                </c:pt>
                <c:pt idx="539">
                  <c:v>0.33566699999999999</c:v>
                </c:pt>
                <c:pt idx="540">
                  <c:v>0.31958300000000001</c:v>
                </c:pt>
                <c:pt idx="541">
                  <c:v>0.30675000000000002</c:v>
                </c:pt>
                <c:pt idx="542">
                  <c:v>0.30083300000000002</c:v>
                </c:pt>
                <c:pt idx="543">
                  <c:v>0.29516700000000001</c:v>
                </c:pt>
                <c:pt idx="544">
                  <c:v>0.29408299999999998</c:v>
                </c:pt>
                <c:pt idx="545">
                  <c:v>0.28933300000000001</c:v>
                </c:pt>
                <c:pt idx="546">
                  <c:v>0.28791699999999998</c:v>
                </c:pt>
                <c:pt idx="547">
                  <c:v>0.28841699999999998</c:v>
                </c:pt>
                <c:pt idx="548">
                  <c:v>0.28925000000000001</c:v>
                </c:pt>
                <c:pt idx="549">
                  <c:v>0.29975000000000002</c:v>
                </c:pt>
                <c:pt idx="550">
                  <c:v>0.30475000000000002</c:v>
                </c:pt>
                <c:pt idx="551">
                  <c:v>0.315583</c:v>
                </c:pt>
                <c:pt idx="552">
                  <c:v>0.32766699999999999</c:v>
                </c:pt>
                <c:pt idx="553">
                  <c:v>0.339833</c:v>
                </c:pt>
                <c:pt idx="554">
                  <c:v>0.35225000000000001</c:v>
                </c:pt>
                <c:pt idx="555">
                  <c:v>0.35408299999999998</c:v>
                </c:pt>
                <c:pt idx="556">
                  <c:v>0.35891699999999999</c:v>
                </c:pt>
                <c:pt idx="557">
                  <c:v>0.36191699999999999</c:v>
                </c:pt>
                <c:pt idx="558">
                  <c:v>0.36241699999999999</c:v>
                </c:pt>
                <c:pt idx="559">
                  <c:v>0.36466700000000002</c:v>
                </c:pt>
                <c:pt idx="560">
                  <c:v>0.369917</c:v>
                </c:pt>
                <c:pt idx="561">
                  <c:v>0.36225000000000002</c:v>
                </c:pt>
                <c:pt idx="562">
                  <c:v>0.35408299999999998</c:v>
                </c:pt>
                <c:pt idx="563">
                  <c:v>0.34608299999999997</c:v>
                </c:pt>
                <c:pt idx="564">
                  <c:v>0.34</c:v>
                </c:pt>
                <c:pt idx="565">
                  <c:v>0.34075</c:v>
                </c:pt>
                <c:pt idx="566">
                  <c:v>0.33758300000000002</c:v>
                </c:pt>
                <c:pt idx="567">
                  <c:v>0.33683299999999999</c:v>
                </c:pt>
                <c:pt idx="568">
                  <c:v>0.33083299999999999</c:v>
                </c:pt>
                <c:pt idx="569">
                  <c:v>0.32974999999999999</c:v>
                </c:pt>
                <c:pt idx="570">
                  <c:v>0.33400000000000002</c:v>
                </c:pt>
                <c:pt idx="571">
                  <c:v>0.33250000000000002</c:v>
                </c:pt>
                <c:pt idx="572">
                  <c:v>0.33</c:v>
                </c:pt>
                <c:pt idx="573">
                  <c:v>0.32533299999999998</c:v>
                </c:pt>
                <c:pt idx="574">
                  <c:v>0.32616699999999998</c:v>
                </c:pt>
                <c:pt idx="575">
                  <c:v>0.32833299999999999</c:v>
                </c:pt>
                <c:pt idx="576">
                  <c:v>0.32500000000000001</c:v>
                </c:pt>
                <c:pt idx="577">
                  <c:v>0.31774999999999998</c:v>
                </c:pt>
                <c:pt idx="578">
                  <c:v>0.30358299999999999</c:v>
                </c:pt>
                <c:pt idx="579">
                  <c:v>0.30658299999999999</c:v>
                </c:pt>
                <c:pt idx="580">
                  <c:v>0.30266700000000002</c:v>
                </c:pt>
                <c:pt idx="581">
                  <c:v>0.29016700000000001</c:v>
                </c:pt>
                <c:pt idx="582">
                  <c:v>0.26658300000000001</c:v>
                </c:pt>
                <c:pt idx="583">
                  <c:v>0.2465</c:v>
                </c:pt>
                <c:pt idx="584">
                  <c:v>0.222083</c:v>
                </c:pt>
                <c:pt idx="585">
                  <c:v>0.21041699999999999</c:v>
                </c:pt>
                <c:pt idx="586">
                  <c:v>0.19400000000000001</c:v>
                </c:pt>
                <c:pt idx="587">
                  <c:v>0.187417</c:v>
                </c:pt>
                <c:pt idx="588">
                  <c:v>0.18</c:v>
                </c:pt>
                <c:pt idx="589">
                  <c:v>0.18325</c:v>
                </c:pt>
                <c:pt idx="590">
                  <c:v>0.190917</c:v>
                </c:pt>
                <c:pt idx="591">
                  <c:v>0.188667</c:v>
                </c:pt>
                <c:pt idx="592">
                  <c:v>0.19416700000000001</c:v>
                </c:pt>
                <c:pt idx="593">
                  <c:v>0.20108300000000001</c:v>
                </c:pt>
                <c:pt idx="594">
                  <c:v>0.219167</c:v>
                </c:pt>
                <c:pt idx="595">
                  <c:v>0.23699999999999999</c:v>
                </c:pt>
                <c:pt idx="596">
                  <c:v>0.252917</c:v>
                </c:pt>
                <c:pt idx="597">
                  <c:v>0.26824999999999999</c:v>
                </c:pt>
                <c:pt idx="598">
                  <c:v>0.29266700000000001</c:v>
                </c:pt>
                <c:pt idx="599">
                  <c:v>0.31075000000000003</c:v>
                </c:pt>
                <c:pt idx="600">
                  <c:v>0.33408300000000002</c:v>
                </c:pt>
                <c:pt idx="601">
                  <c:v>0.34241700000000003</c:v>
                </c:pt>
                <c:pt idx="602">
                  <c:v>0.36166700000000002</c:v>
                </c:pt>
                <c:pt idx="603">
                  <c:v>0.36658299999999999</c:v>
                </c:pt>
                <c:pt idx="604">
                  <c:v>0.3705</c:v>
                </c:pt>
                <c:pt idx="605">
                  <c:v>0.39274999999999999</c:v>
                </c:pt>
                <c:pt idx="606">
                  <c:v>0.41208299999999998</c:v>
                </c:pt>
                <c:pt idx="607">
                  <c:v>0.42475000000000002</c:v>
                </c:pt>
                <c:pt idx="608">
                  <c:v>0.443</c:v>
                </c:pt>
                <c:pt idx="609">
                  <c:v>0.45883299999999999</c:v>
                </c:pt>
                <c:pt idx="610">
                  <c:v>0.46675</c:v>
                </c:pt>
                <c:pt idx="611">
                  <c:v>0.46908300000000003</c:v>
                </c:pt>
                <c:pt idx="612">
                  <c:v>0.464167</c:v>
                </c:pt>
                <c:pt idx="613">
                  <c:v>0.46016699999999999</c:v>
                </c:pt>
                <c:pt idx="614">
                  <c:v>0.44033299999999997</c:v>
                </c:pt>
                <c:pt idx="615">
                  <c:v>0.434583</c:v>
                </c:pt>
                <c:pt idx="616">
                  <c:v>0.42558299999999999</c:v>
                </c:pt>
                <c:pt idx="617">
                  <c:v>0.39966699999999999</c:v>
                </c:pt>
                <c:pt idx="618">
                  <c:v>0.37833299999999997</c:v>
                </c:pt>
                <c:pt idx="619">
                  <c:v>0.36249999999999999</c:v>
                </c:pt>
                <c:pt idx="620">
                  <c:v>0.343667</c:v>
                </c:pt>
                <c:pt idx="621">
                  <c:v>0.32616699999999998</c:v>
                </c:pt>
                <c:pt idx="622">
                  <c:v>0.308</c:v>
                </c:pt>
                <c:pt idx="623">
                  <c:v>0.29249999999999998</c:v>
                </c:pt>
                <c:pt idx="624">
                  <c:v>0.28649999999999998</c:v>
                </c:pt>
                <c:pt idx="625">
                  <c:v>0.285333</c:v>
                </c:pt>
                <c:pt idx="626">
                  <c:v>0.28833300000000001</c:v>
                </c:pt>
                <c:pt idx="627">
                  <c:v>0.28575</c:v>
                </c:pt>
                <c:pt idx="628">
                  <c:v>0.278833</c:v>
                </c:pt>
                <c:pt idx="629">
                  <c:v>0.28225</c:v>
                </c:pt>
                <c:pt idx="630">
                  <c:v>0.27274999999999999</c:v>
                </c:pt>
                <c:pt idx="631">
                  <c:v>0.26050000000000001</c:v>
                </c:pt>
                <c:pt idx="632">
                  <c:v>0.25824999999999998</c:v>
                </c:pt>
                <c:pt idx="633">
                  <c:v>0.25316699999999998</c:v>
                </c:pt>
                <c:pt idx="634">
                  <c:v>0.25374999999999998</c:v>
                </c:pt>
                <c:pt idx="635">
                  <c:v>0.25983299999999998</c:v>
                </c:pt>
                <c:pt idx="636">
                  <c:v>0.25891700000000001</c:v>
                </c:pt>
                <c:pt idx="637">
                  <c:v>0.249083</c:v>
                </c:pt>
                <c:pt idx="638">
                  <c:v>0.25274999999999997</c:v>
                </c:pt>
                <c:pt idx="639">
                  <c:v>0.26083299999999998</c:v>
                </c:pt>
                <c:pt idx="640">
                  <c:v>0.280333</c:v>
                </c:pt>
                <c:pt idx="641">
                  <c:v>0.29399999999999998</c:v>
                </c:pt>
                <c:pt idx="642">
                  <c:v>0.30933300000000002</c:v>
                </c:pt>
                <c:pt idx="643">
                  <c:v>0.32616699999999998</c:v>
                </c:pt>
                <c:pt idx="644">
                  <c:v>0.33033299999999999</c:v>
                </c:pt>
                <c:pt idx="645">
                  <c:v>0.33441700000000002</c:v>
                </c:pt>
                <c:pt idx="646">
                  <c:v>0.34</c:v>
                </c:pt>
                <c:pt idx="647">
                  <c:v>0.34341699999999997</c:v>
                </c:pt>
                <c:pt idx="648">
                  <c:v>0.343833</c:v>
                </c:pt>
                <c:pt idx="649">
                  <c:v>0.35491699999999998</c:v>
                </c:pt>
                <c:pt idx="650">
                  <c:v>0.35366700000000001</c:v>
                </c:pt>
                <c:pt idx="651">
                  <c:v>0.35899999999999999</c:v>
                </c:pt>
                <c:pt idx="652">
                  <c:v>0.35149999999999998</c:v>
                </c:pt>
                <c:pt idx="653">
                  <c:v>0.347833</c:v>
                </c:pt>
                <c:pt idx="654">
                  <c:v>0.35158299999999998</c:v>
                </c:pt>
                <c:pt idx="655">
                  <c:v>0.35099999999999998</c:v>
                </c:pt>
                <c:pt idx="656">
                  <c:v>0.34491699999999997</c:v>
                </c:pt>
                <c:pt idx="657">
                  <c:v>0.34641699999999997</c:v>
                </c:pt>
                <c:pt idx="658">
                  <c:v>0.35366700000000001</c:v>
                </c:pt>
                <c:pt idx="659">
                  <c:v>0.36099999999999999</c:v>
                </c:pt>
                <c:pt idx="660">
                  <c:v>0.370083</c:v>
                </c:pt>
                <c:pt idx="661">
                  <c:v>0.36458299999999999</c:v>
                </c:pt>
                <c:pt idx="662">
                  <c:v>0.36966700000000002</c:v>
                </c:pt>
                <c:pt idx="663">
                  <c:v>0.36575000000000002</c:v>
                </c:pt>
                <c:pt idx="664">
                  <c:v>0.375417</c:v>
                </c:pt>
                <c:pt idx="665">
                  <c:v>0.37666699999999997</c:v>
                </c:pt>
                <c:pt idx="666">
                  <c:v>0.37833299999999997</c:v>
                </c:pt>
                <c:pt idx="667">
                  <c:v>0.38150000000000001</c:v>
                </c:pt>
                <c:pt idx="668">
                  <c:v>0.39241700000000002</c:v>
                </c:pt>
                <c:pt idx="669">
                  <c:v>0.39991700000000002</c:v>
                </c:pt>
                <c:pt idx="670">
                  <c:v>0.40083299999999999</c:v>
                </c:pt>
              </c:numCache>
            </c:numRef>
          </c:yVal>
        </c:ser>
        <c:axId val="84033920"/>
        <c:axId val="84035840"/>
      </c:scatterChart>
      <c:scatterChart>
        <c:scatterStyle val="lineMarker"/>
        <c:ser>
          <c:idx val="1"/>
          <c:order val="1"/>
          <c:tx>
            <c:strRef>
              <c:f>HadCRUT4!$U$17</c:f>
              <c:strCache>
                <c:ptCount val="1"/>
                <c:pt idx="0">
                  <c:v>nat-CO2-deriv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HadCRUT4!$B$24:$B$694</c:f>
              <c:numCache>
                <c:formatCode>0.00</c:formatCode>
                <c:ptCount val="671"/>
                <c:pt idx="0">
                  <c:v>1959</c:v>
                </c:pt>
                <c:pt idx="1">
                  <c:v>1959.08</c:v>
                </c:pt>
                <c:pt idx="2">
                  <c:v>1959.17</c:v>
                </c:pt>
                <c:pt idx="3">
                  <c:v>1959.25</c:v>
                </c:pt>
                <c:pt idx="4">
                  <c:v>1959.33</c:v>
                </c:pt>
                <c:pt idx="5">
                  <c:v>1959.42</c:v>
                </c:pt>
                <c:pt idx="6">
                  <c:v>1959.5</c:v>
                </c:pt>
                <c:pt idx="7">
                  <c:v>1959.58</c:v>
                </c:pt>
                <c:pt idx="8">
                  <c:v>1959.67</c:v>
                </c:pt>
                <c:pt idx="9">
                  <c:v>1959.75</c:v>
                </c:pt>
                <c:pt idx="10">
                  <c:v>1959.83</c:v>
                </c:pt>
                <c:pt idx="11">
                  <c:v>1959.92</c:v>
                </c:pt>
                <c:pt idx="12">
                  <c:v>1960</c:v>
                </c:pt>
                <c:pt idx="13">
                  <c:v>1960.08</c:v>
                </c:pt>
                <c:pt idx="14">
                  <c:v>1960.17</c:v>
                </c:pt>
                <c:pt idx="15">
                  <c:v>1960.25</c:v>
                </c:pt>
                <c:pt idx="16">
                  <c:v>1960.33</c:v>
                </c:pt>
                <c:pt idx="17">
                  <c:v>1960.42</c:v>
                </c:pt>
                <c:pt idx="18">
                  <c:v>1960.5</c:v>
                </c:pt>
                <c:pt idx="19">
                  <c:v>1960.58</c:v>
                </c:pt>
                <c:pt idx="20">
                  <c:v>1960.67</c:v>
                </c:pt>
                <c:pt idx="21">
                  <c:v>1960.75</c:v>
                </c:pt>
                <c:pt idx="22">
                  <c:v>1960.83</c:v>
                </c:pt>
                <c:pt idx="23">
                  <c:v>1960.92</c:v>
                </c:pt>
                <c:pt idx="24">
                  <c:v>1961</c:v>
                </c:pt>
                <c:pt idx="25">
                  <c:v>1961.08</c:v>
                </c:pt>
                <c:pt idx="26">
                  <c:v>1961.17</c:v>
                </c:pt>
                <c:pt idx="27">
                  <c:v>1961.25</c:v>
                </c:pt>
                <c:pt idx="28">
                  <c:v>1961.33</c:v>
                </c:pt>
                <c:pt idx="29">
                  <c:v>1961.42</c:v>
                </c:pt>
                <c:pt idx="30">
                  <c:v>1961.5</c:v>
                </c:pt>
                <c:pt idx="31">
                  <c:v>1961.58</c:v>
                </c:pt>
                <c:pt idx="32">
                  <c:v>1961.67</c:v>
                </c:pt>
                <c:pt idx="33">
                  <c:v>1961.75</c:v>
                </c:pt>
                <c:pt idx="34">
                  <c:v>1961.83</c:v>
                </c:pt>
                <c:pt idx="35">
                  <c:v>1961.92</c:v>
                </c:pt>
                <c:pt idx="36">
                  <c:v>1962</c:v>
                </c:pt>
                <c:pt idx="37">
                  <c:v>1962.08</c:v>
                </c:pt>
                <c:pt idx="38">
                  <c:v>1962.17</c:v>
                </c:pt>
                <c:pt idx="39">
                  <c:v>1962.25</c:v>
                </c:pt>
                <c:pt idx="40">
                  <c:v>1962.33</c:v>
                </c:pt>
                <c:pt idx="41">
                  <c:v>1962.42</c:v>
                </c:pt>
                <c:pt idx="42">
                  <c:v>1962.5</c:v>
                </c:pt>
                <c:pt idx="43">
                  <c:v>1962.58</c:v>
                </c:pt>
                <c:pt idx="44">
                  <c:v>1962.67</c:v>
                </c:pt>
                <c:pt idx="45">
                  <c:v>1962.75</c:v>
                </c:pt>
                <c:pt idx="46">
                  <c:v>1962.83</c:v>
                </c:pt>
                <c:pt idx="47">
                  <c:v>1962.92</c:v>
                </c:pt>
                <c:pt idx="48">
                  <c:v>1963</c:v>
                </c:pt>
                <c:pt idx="49">
                  <c:v>1963.08</c:v>
                </c:pt>
                <c:pt idx="50">
                  <c:v>1963.17</c:v>
                </c:pt>
                <c:pt idx="51">
                  <c:v>1963.25</c:v>
                </c:pt>
                <c:pt idx="52">
                  <c:v>1963.33</c:v>
                </c:pt>
                <c:pt idx="53">
                  <c:v>1963.42</c:v>
                </c:pt>
                <c:pt idx="54">
                  <c:v>1963.5</c:v>
                </c:pt>
                <c:pt idx="55">
                  <c:v>1963.58</c:v>
                </c:pt>
                <c:pt idx="56">
                  <c:v>1963.67</c:v>
                </c:pt>
                <c:pt idx="57">
                  <c:v>1963.75</c:v>
                </c:pt>
                <c:pt idx="58">
                  <c:v>1963.83</c:v>
                </c:pt>
                <c:pt idx="59">
                  <c:v>1963.92</c:v>
                </c:pt>
                <c:pt idx="60">
                  <c:v>1964</c:v>
                </c:pt>
                <c:pt idx="61">
                  <c:v>1964.08</c:v>
                </c:pt>
                <c:pt idx="62">
                  <c:v>1964.17</c:v>
                </c:pt>
                <c:pt idx="63">
                  <c:v>1964.25</c:v>
                </c:pt>
                <c:pt idx="64">
                  <c:v>1964.33</c:v>
                </c:pt>
                <c:pt idx="65">
                  <c:v>1964.42</c:v>
                </c:pt>
                <c:pt idx="66">
                  <c:v>1964.5</c:v>
                </c:pt>
                <c:pt idx="67">
                  <c:v>1964.58</c:v>
                </c:pt>
                <c:pt idx="68">
                  <c:v>1964.67</c:v>
                </c:pt>
                <c:pt idx="69">
                  <c:v>1964.75</c:v>
                </c:pt>
                <c:pt idx="70">
                  <c:v>1964.83</c:v>
                </c:pt>
                <c:pt idx="71">
                  <c:v>1964.92</c:v>
                </c:pt>
                <c:pt idx="72">
                  <c:v>1965</c:v>
                </c:pt>
                <c:pt idx="73">
                  <c:v>1965.08</c:v>
                </c:pt>
                <c:pt idx="74">
                  <c:v>1965.17</c:v>
                </c:pt>
                <c:pt idx="75">
                  <c:v>1965.25</c:v>
                </c:pt>
                <c:pt idx="76">
                  <c:v>1965.33</c:v>
                </c:pt>
                <c:pt idx="77">
                  <c:v>1965.42</c:v>
                </c:pt>
                <c:pt idx="78">
                  <c:v>1965.5</c:v>
                </c:pt>
                <c:pt idx="79">
                  <c:v>1965.58</c:v>
                </c:pt>
                <c:pt idx="80">
                  <c:v>1965.67</c:v>
                </c:pt>
                <c:pt idx="81">
                  <c:v>1965.75</c:v>
                </c:pt>
                <c:pt idx="82">
                  <c:v>1965.83</c:v>
                </c:pt>
                <c:pt idx="83">
                  <c:v>1965.92</c:v>
                </c:pt>
                <c:pt idx="84">
                  <c:v>1966</c:v>
                </c:pt>
                <c:pt idx="85">
                  <c:v>1966.08</c:v>
                </c:pt>
                <c:pt idx="86">
                  <c:v>1966.17</c:v>
                </c:pt>
                <c:pt idx="87">
                  <c:v>1966.25</c:v>
                </c:pt>
                <c:pt idx="88">
                  <c:v>1966.33</c:v>
                </c:pt>
                <c:pt idx="89">
                  <c:v>1966.42</c:v>
                </c:pt>
                <c:pt idx="90">
                  <c:v>1966.5</c:v>
                </c:pt>
                <c:pt idx="91">
                  <c:v>1966.58</c:v>
                </c:pt>
                <c:pt idx="92">
                  <c:v>1966.67</c:v>
                </c:pt>
                <c:pt idx="93">
                  <c:v>1966.75</c:v>
                </c:pt>
                <c:pt idx="94">
                  <c:v>1966.83</c:v>
                </c:pt>
                <c:pt idx="95">
                  <c:v>1966.92</c:v>
                </c:pt>
                <c:pt idx="96">
                  <c:v>1967</c:v>
                </c:pt>
                <c:pt idx="97">
                  <c:v>1967.08</c:v>
                </c:pt>
                <c:pt idx="98">
                  <c:v>1967.17</c:v>
                </c:pt>
                <c:pt idx="99">
                  <c:v>1967.25</c:v>
                </c:pt>
                <c:pt idx="100">
                  <c:v>1967.33</c:v>
                </c:pt>
                <c:pt idx="101">
                  <c:v>1967.42</c:v>
                </c:pt>
                <c:pt idx="102">
                  <c:v>1967.5</c:v>
                </c:pt>
                <c:pt idx="103">
                  <c:v>1967.58</c:v>
                </c:pt>
                <c:pt idx="104">
                  <c:v>1967.67</c:v>
                </c:pt>
                <c:pt idx="105">
                  <c:v>1967.75</c:v>
                </c:pt>
                <c:pt idx="106">
                  <c:v>1967.83</c:v>
                </c:pt>
                <c:pt idx="107">
                  <c:v>1967.92</c:v>
                </c:pt>
                <c:pt idx="108">
                  <c:v>1968</c:v>
                </c:pt>
                <c:pt idx="109">
                  <c:v>1968.08</c:v>
                </c:pt>
                <c:pt idx="110">
                  <c:v>1968.17</c:v>
                </c:pt>
                <c:pt idx="111">
                  <c:v>1968.25</c:v>
                </c:pt>
                <c:pt idx="112">
                  <c:v>1968.33</c:v>
                </c:pt>
                <c:pt idx="113">
                  <c:v>1968.42</c:v>
                </c:pt>
                <c:pt idx="114">
                  <c:v>1968.5</c:v>
                </c:pt>
                <c:pt idx="115">
                  <c:v>1968.58</c:v>
                </c:pt>
                <c:pt idx="116">
                  <c:v>1968.67</c:v>
                </c:pt>
                <c:pt idx="117">
                  <c:v>1968.75</c:v>
                </c:pt>
                <c:pt idx="118">
                  <c:v>1968.83</c:v>
                </c:pt>
                <c:pt idx="119">
                  <c:v>1968.92</c:v>
                </c:pt>
                <c:pt idx="120">
                  <c:v>1969</c:v>
                </c:pt>
                <c:pt idx="121">
                  <c:v>1969.08</c:v>
                </c:pt>
                <c:pt idx="122">
                  <c:v>1969.17</c:v>
                </c:pt>
                <c:pt idx="123">
                  <c:v>1969.25</c:v>
                </c:pt>
                <c:pt idx="124">
                  <c:v>1969.33</c:v>
                </c:pt>
                <c:pt idx="125">
                  <c:v>1969.42</c:v>
                </c:pt>
                <c:pt idx="126">
                  <c:v>1969.5</c:v>
                </c:pt>
                <c:pt idx="127">
                  <c:v>1969.58</c:v>
                </c:pt>
                <c:pt idx="128">
                  <c:v>1969.67</c:v>
                </c:pt>
                <c:pt idx="129">
                  <c:v>1969.75</c:v>
                </c:pt>
                <c:pt idx="130">
                  <c:v>1969.83</c:v>
                </c:pt>
                <c:pt idx="131">
                  <c:v>1969.92</c:v>
                </c:pt>
                <c:pt idx="132">
                  <c:v>1970</c:v>
                </c:pt>
                <c:pt idx="133">
                  <c:v>1970.08</c:v>
                </c:pt>
                <c:pt idx="134">
                  <c:v>1970.17</c:v>
                </c:pt>
                <c:pt idx="135">
                  <c:v>1970.25</c:v>
                </c:pt>
                <c:pt idx="136">
                  <c:v>1970.33</c:v>
                </c:pt>
                <c:pt idx="137">
                  <c:v>1970.42</c:v>
                </c:pt>
                <c:pt idx="138">
                  <c:v>1970.5</c:v>
                </c:pt>
                <c:pt idx="139">
                  <c:v>1970.58</c:v>
                </c:pt>
                <c:pt idx="140">
                  <c:v>1970.67</c:v>
                </c:pt>
                <c:pt idx="141">
                  <c:v>1970.75</c:v>
                </c:pt>
                <c:pt idx="142">
                  <c:v>1970.83</c:v>
                </c:pt>
                <c:pt idx="143">
                  <c:v>1970.92</c:v>
                </c:pt>
                <c:pt idx="144">
                  <c:v>1971</c:v>
                </c:pt>
                <c:pt idx="145">
                  <c:v>1971.08</c:v>
                </c:pt>
                <c:pt idx="146">
                  <c:v>1971.17</c:v>
                </c:pt>
                <c:pt idx="147">
                  <c:v>1971.25</c:v>
                </c:pt>
                <c:pt idx="148">
                  <c:v>1971.33</c:v>
                </c:pt>
                <c:pt idx="149">
                  <c:v>1971.42</c:v>
                </c:pt>
                <c:pt idx="150">
                  <c:v>1971.5</c:v>
                </c:pt>
                <c:pt idx="151">
                  <c:v>1971.58</c:v>
                </c:pt>
                <c:pt idx="152">
                  <c:v>1971.67</c:v>
                </c:pt>
                <c:pt idx="153">
                  <c:v>1971.75</c:v>
                </c:pt>
                <c:pt idx="154">
                  <c:v>1971.83</c:v>
                </c:pt>
                <c:pt idx="155">
                  <c:v>1971.92</c:v>
                </c:pt>
                <c:pt idx="156">
                  <c:v>1972</c:v>
                </c:pt>
                <c:pt idx="157">
                  <c:v>1972.08</c:v>
                </c:pt>
                <c:pt idx="158">
                  <c:v>1972.17</c:v>
                </c:pt>
                <c:pt idx="159">
                  <c:v>1972.25</c:v>
                </c:pt>
                <c:pt idx="160">
                  <c:v>1972.33</c:v>
                </c:pt>
                <c:pt idx="161">
                  <c:v>1972.42</c:v>
                </c:pt>
                <c:pt idx="162">
                  <c:v>1972.5</c:v>
                </c:pt>
                <c:pt idx="163">
                  <c:v>1972.58</c:v>
                </c:pt>
                <c:pt idx="164">
                  <c:v>1972.67</c:v>
                </c:pt>
                <c:pt idx="165">
                  <c:v>1972.75</c:v>
                </c:pt>
                <c:pt idx="166">
                  <c:v>1972.83</c:v>
                </c:pt>
                <c:pt idx="167">
                  <c:v>1972.92</c:v>
                </c:pt>
                <c:pt idx="168">
                  <c:v>1973</c:v>
                </c:pt>
                <c:pt idx="169">
                  <c:v>1973.08</c:v>
                </c:pt>
                <c:pt idx="170">
                  <c:v>1973.17</c:v>
                </c:pt>
                <c:pt idx="171">
                  <c:v>1973.25</c:v>
                </c:pt>
                <c:pt idx="172">
                  <c:v>1973.33</c:v>
                </c:pt>
                <c:pt idx="173">
                  <c:v>1973.42</c:v>
                </c:pt>
                <c:pt idx="174">
                  <c:v>1973.5</c:v>
                </c:pt>
                <c:pt idx="175">
                  <c:v>1973.58</c:v>
                </c:pt>
                <c:pt idx="176">
                  <c:v>1973.67</c:v>
                </c:pt>
                <c:pt idx="177">
                  <c:v>1973.75</c:v>
                </c:pt>
                <c:pt idx="178">
                  <c:v>1973.83</c:v>
                </c:pt>
                <c:pt idx="179">
                  <c:v>1973.92</c:v>
                </c:pt>
                <c:pt idx="180">
                  <c:v>1974</c:v>
                </c:pt>
                <c:pt idx="181">
                  <c:v>1974.08</c:v>
                </c:pt>
                <c:pt idx="182">
                  <c:v>1974.17</c:v>
                </c:pt>
                <c:pt idx="183">
                  <c:v>1974.25</c:v>
                </c:pt>
                <c:pt idx="184">
                  <c:v>1974.33</c:v>
                </c:pt>
                <c:pt idx="185">
                  <c:v>1974.42</c:v>
                </c:pt>
                <c:pt idx="186">
                  <c:v>1974.5</c:v>
                </c:pt>
                <c:pt idx="187">
                  <c:v>1974.58</c:v>
                </c:pt>
                <c:pt idx="188">
                  <c:v>1974.67</c:v>
                </c:pt>
                <c:pt idx="189">
                  <c:v>1974.75</c:v>
                </c:pt>
                <c:pt idx="190">
                  <c:v>1974.83</c:v>
                </c:pt>
                <c:pt idx="191">
                  <c:v>1974.92</c:v>
                </c:pt>
                <c:pt idx="192">
                  <c:v>1975</c:v>
                </c:pt>
                <c:pt idx="193">
                  <c:v>1975.08</c:v>
                </c:pt>
                <c:pt idx="194">
                  <c:v>1975.17</c:v>
                </c:pt>
                <c:pt idx="195">
                  <c:v>1975.25</c:v>
                </c:pt>
                <c:pt idx="196">
                  <c:v>1975.33</c:v>
                </c:pt>
                <c:pt idx="197">
                  <c:v>1975.42</c:v>
                </c:pt>
                <c:pt idx="198">
                  <c:v>1975.5</c:v>
                </c:pt>
                <c:pt idx="199">
                  <c:v>1975.58</c:v>
                </c:pt>
                <c:pt idx="200">
                  <c:v>1975.67</c:v>
                </c:pt>
                <c:pt idx="201">
                  <c:v>1975.75</c:v>
                </c:pt>
                <c:pt idx="202">
                  <c:v>1975.83</c:v>
                </c:pt>
                <c:pt idx="203">
                  <c:v>1975.92</c:v>
                </c:pt>
                <c:pt idx="204">
                  <c:v>1976</c:v>
                </c:pt>
                <c:pt idx="205">
                  <c:v>1976.08</c:v>
                </c:pt>
                <c:pt idx="206">
                  <c:v>1976.17</c:v>
                </c:pt>
                <c:pt idx="207">
                  <c:v>1976.25</c:v>
                </c:pt>
                <c:pt idx="208">
                  <c:v>1976.33</c:v>
                </c:pt>
                <c:pt idx="209">
                  <c:v>1976.42</c:v>
                </c:pt>
                <c:pt idx="210">
                  <c:v>1976.5</c:v>
                </c:pt>
                <c:pt idx="211">
                  <c:v>1976.58</c:v>
                </c:pt>
                <c:pt idx="212">
                  <c:v>1976.67</c:v>
                </c:pt>
                <c:pt idx="213">
                  <c:v>1976.75</c:v>
                </c:pt>
                <c:pt idx="214">
                  <c:v>1976.83</c:v>
                </c:pt>
                <c:pt idx="215">
                  <c:v>1976.92</c:v>
                </c:pt>
                <c:pt idx="216">
                  <c:v>1977</c:v>
                </c:pt>
                <c:pt idx="217">
                  <c:v>1977.08</c:v>
                </c:pt>
                <c:pt idx="218">
                  <c:v>1977.17</c:v>
                </c:pt>
                <c:pt idx="219">
                  <c:v>1977.25</c:v>
                </c:pt>
                <c:pt idx="220">
                  <c:v>1977.33</c:v>
                </c:pt>
                <c:pt idx="221">
                  <c:v>1977.42</c:v>
                </c:pt>
                <c:pt idx="222">
                  <c:v>1977.5</c:v>
                </c:pt>
                <c:pt idx="223">
                  <c:v>1977.58</c:v>
                </c:pt>
                <c:pt idx="224">
                  <c:v>1977.67</c:v>
                </c:pt>
                <c:pt idx="225">
                  <c:v>1977.75</c:v>
                </c:pt>
                <c:pt idx="226">
                  <c:v>1977.83</c:v>
                </c:pt>
                <c:pt idx="227">
                  <c:v>1977.92</c:v>
                </c:pt>
                <c:pt idx="228">
                  <c:v>1978</c:v>
                </c:pt>
                <c:pt idx="229">
                  <c:v>1978.08</c:v>
                </c:pt>
                <c:pt idx="230">
                  <c:v>1978.17</c:v>
                </c:pt>
                <c:pt idx="231">
                  <c:v>1978.25</c:v>
                </c:pt>
                <c:pt idx="232">
                  <c:v>1978.33</c:v>
                </c:pt>
                <c:pt idx="233">
                  <c:v>1978.42</c:v>
                </c:pt>
                <c:pt idx="234">
                  <c:v>1978.5</c:v>
                </c:pt>
                <c:pt idx="235">
                  <c:v>1978.58</c:v>
                </c:pt>
                <c:pt idx="236">
                  <c:v>1978.67</c:v>
                </c:pt>
                <c:pt idx="237">
                  <c:v>1978.75</c:v>
                </c:pt>
                <c:pt idx="238">
                  <c:v>1978.83</c:v>
                </c:pt>
                <c:pt idx="239">
                  <c:v>1978.92</c:v>
                </c:pt>
                <c:pt idx="240">
                  <c:v>1979</c:v>
                </c:pt>
                <c:pt idx="241">
                  <c:v>1979.08</c:v>
                </c:pt>
                <c:pt idx="242">
                  <c:v>1979.17</c:v>
                </c:pt>
                <c:pt idx="243">
                  <c:v>1979.25</c:v>
                </c:pt>
                <c:pt idx="244">
                  <c:v>1979.33</c:v>
                </c:pt>
                <c:pt idx="245">
                  <c:v>1979.42</c:v>
                </c:pt>
                <c:pt idx="246">
                  <c:v>1979.5</c:v>
                </c:pt>
                <c:pt idx="247">
                  <c:v>1979.58</c:v>
                </c:pt>
                <c:pt idx="248">
                  <c:v>1979.67</c:v>
                </c:pt>
                <c:pt idx="249">
                  <c:v>1979.75</c:v>
                </c:pt>
                <c:pt idx="250">
                  <c:v>1979.83</c:v>
                </c:pt>
                <c:pt idx="251">
                  <c:v>1979.92</c:v>
                </c:pt>
                <c:pt idx="252">
                  <c:v>1980</c:v>
                </c:pt>
                <c:pt idx="253">
                  <c:v>1980.08</c:v>
                </c:pt>
                <c:pt idx="254">
                  <c:v>1980.17</c:v>
                </c:pt>
                <c:pt idx="255">
                  <c:v>1980.25</c:v>
                </c:pt>
                <c:pt idx="256">
                  <c:v>1980.33</c:v>
                </c:pt>
                <c:pt idx="257">
                  <c:v>1980.42</c:v>
                </c:pt>
                <c:pt idx="258">
                  <c:v>1980.5</c:v>
                </c:pt>
                <c:pt idx="259">
                  <c:v>1980.58</c:v>
                </c:pt>
                <c:pt idx="260">
                  <c:v>1980.67</c:v>
                </c:pt>
                <c:pt idx="261">
                  <c:v>1980.75</c:v>
                </c:pt>
                <c:pt idx="262">
                  <c:v>1980.83</c:v>
                </c:pt>
                <c:pt idx="263">
                  <c:v>1980.92</c:v>
                </c:pt>
                <c:pt idx="264">
                  <c:v>1981</c:v>
                </c:pt>
                <c:pt idx="265">
                  <c:v>1981.08</c:v>
                </c:pt>
                <c:pt idx="266">
                  <c:v>1981.17</c:v>
                </c:pt>
                <c:pt idx="267">
                  <c:v>1981.25</c:v>
                </c:pt>
                <c:pt idx="268">
                  <c:v>1981.33</c:v>
                </c:pt>
                <c:pt idx="269">
                  <c:v>1981.42</c:v>
                </c:pt>
                <c:pt idx="270">
                  <c:v>1981.5</c:v>
                </c:pt>
                <c:pt idx="271">
                  <c:v>1981.58</c:v>
                </c:pt>
                <c:pt idx="272">
                  <c:v>1981.67</c:v>
                </c:pt>
                <c:pt idx="273">
                  <c:v>1981.75</c:v>
                </c:pt>
                <c:pt idx="274">
                  <c:v>1981.83</c:v>
                </c:pt>
                <c:pt idx="275">
                  <c:v>1981.92</c:v>
                </c:pt>
                <c:pt idx="276">
                  <c:v>1982</c:v>
                </c:pt>
                <c:pt idx="277">
                  <c:v>1982.08</c:v>
                </c:pt>
                <c:pt idx="278">
                  <c:v>1982.17</c:v>
                </c:pt>
                <c:pt idx="279">
                  <c:v>1982.25</c:v>
                </c:pt>
                <c:pt idx="280">
                  <c:v>1982.33</c:v>
                </c:pt>
                <c:pt idx="281">
                  <c:v>1982.42</c:v>
                </c:pt>
                <c:pt idx="282">
                  <c:v>1982.5</c:v>
                </c:pt>
                <c:pt idx="283">
                  <c:v>1982.58</c:v>
                </c:pt>
                <c:pt idx="284">
                  <c:v>1982.67</c:v>
                </c:pt>
                <c:pt idx="285">
                  <c:v>1982.75</c:v>
                </c:pt>
                <c:pt idx="286">
                  <c:v>1982.83</c:v>
                </c:pt>
                <c:pt idx="287">
                  <c:v>1982.92</c:v>
                </c:pt>
                <c:pt idx="288">
                  <c:v>1983</c:v>
                </c:pt>
                <c:pt idx="289">
                  <c:v>1983.08</c:v>
                </c:pt>
                <c:pt idx="290">
                  <c:v>1983.17</c:v>
                </c:pt>
                <c:pt idx="291">
                  <c:v>1983.25</c:v>
                </c:pt>
                <c:pt idx="292">
                  <c:v>1983.33</c:v>
                </c:pt>
                <c:pt idx="293">
                  <c:v>1983.42</c:v>
                </c:pt>
                <c:pt idx="294">
                  <c:v>1983.5</c:v>
                </c:pt>
                <c:pt idx="295">
                  <c:v>1983.58</c:v>
                </c:pt>
                <c:pt idx="296">
                  <c:v>1983.67</c:v>
                </c:pt>
                <c:pt idx="297">
                  <c:v>1983.75</c:v>
                </c:pt>
                <c:pt idx="298">
                  <c:v>1983.83</c:v>
                </c:pt>
                <c:pt idx="299">
                  <c:v>1983.92</c:v>
                </c:pt>
                <c:pt idx="300">
                  <c:v>1984</c:v>
                </c:pt>
                <c:pt idx="301">
                  <c:v>1984.08</c:v>
                </c:pt>
                <c:pt idx="302">
                  <c:v>1984.17</c:v>
                </c:pt>
                <c:pt idx="303">
                  <c:v>1984.25</c:v>
                </c:pt>
                <c:pt idx="304">
                  <c:v>1984.33</c:v>
                </c:pt>
                <c:pt idx="305">
                  <c:v>1984.42</c:v>
                </c:pt>
                <c:pt idx="306">
                  <c:v>1984.5</c:v>
                </c:pt>
                <c:pt idx="307">
                  <c:v>1984.58</c:v>
                </c:pt>
                <c:pt idx="308">
                  <c:v>1984.67</c:v>
                </c:pt>
                <c:pt idx="309">
                  <c:v>1984.75</c:v>
                </c:pt>
                <c:pt idx="310">
                  <c:v>1984.83</c:v>
                </c:pt>
                <c:pt idx="311">
                  <c:v>1984.92</c:v>
                </c:pt>
                <c:pt idx="312">
                  <c:v>1985</c:v>
                </c:pt>
                <c:pt idx="313">
                  <c:v>1985.08</c:v>
                </c:pt>
                <c:pt idx="314">
                  <c:v>1985.17</c:v>
                </c:pt>
                <c:pt idx="315">
                  <c:v>1985.25</c:v>
                </c:pt>
                <c:pt idx="316">
                  <c:v>1985.33</c:v>
                </c:pt>
                <c:pt idx="317">
                  <c:v>1985.42</c:v>
                </c:pt>
                <c:pt idx="318">
                  <c:v>1985.5</c:v>
                </c:pt>
                <c:pt idx="319">
                  <c:v>1985.58</c:v>
                </c:pt>
                <c:pt idx="320">
                  <c:v>1985.67</c:v>
                </c:pt>
                <c:pt idx="321">
                  <c:v>1985.75</c:v>
                </c:pt>
                <c:pt idx="322">
                  <c:v>1985.83</c:v>
                </c:pt>
                <c:pt idx="323">
                  <c:v>1985.92</c:v>
                </c:pt>
                <c:pt idx="324">
                  <c:v>1986</c:v>
                </c:pt>
                <c:pt idx="325">
                  <c:v>1986.08</c:v>
                </c:pt>
                <c:pt idx="326">
                  <c:v>1986.17</c:v>
                </c:pt>
                <c:pt idx="327">
                  <c:v>1986.25</c:v>
                </c:pt>
                <c:pt idx="328">
                  <c:v>1986.33</c:v>
                </c:pt>
                <c:pt idx="329">
                  <c:v>1986.42</c:v>
                </c:pt>
                <c:pt idx="330">
                  <c:v>1986.5</c:v>
                </c:pt>
                <c:pt idx="331">
                  <c:v>1986.58</c:v>
                </c:pt>
                <c:pt idx="332">
                  <c:v>1986.67</c:v>
                </c:pt>
                <c:pt idx="333">
                  <c:v>1986.75</c:v>
                </c:pt>
                <c:pt idx="334">
                  <c:v>1986.83</c:v>
                </c:pt>
                <c:pt idx="335">
                  <c:v>1986.92</c:v>
                </c:pt>
                <c:pt idx="336">
                  <c:v>1987</c:v>
                </c:pt>
                <c:pt idx="337">
                  <c:v>1987.08</c:v>
                </c:pt>
                <c:pt idx="338">
                  <c:v>1987.17</c:v>
                </c:pt>
                <c:pt idx="339">
                  <c:v>1987.25</c:v>
                </c:pt>
                <c:pt idx="340">
                  <c:v>1987.33</c:v>
                </c:pt>
                <c:pt idx="341">
                  <c:v>1987.42</c:v>
                </c:pt>
                <c:pt idx="342">
                  <c:v>1987.5</c:v>
                </c:pt>
                <c:pt idx="343">
                  <c:v>1987.58</c:v>
                </c:pt>
                <c:pt idx="344">
                  <c:v>1987.67</c:v>
                </c:pt>
                <c:pt idx="345">
                  <c:v>1987.75</c:v>
                </c:pt>
                <c:pt idx="346">
                  <c:v>1987.83</c:v>
                </c:pt>
                <c:pt idx="347">
                  <c:v>1987.92</c:v>
                </c:pt>
                <c:pt idx="348">
                  <c:v>1988</c:v>
                </c:pt>
                <c:pt idx="349">
                  <c:v>1988.08</c:v>
                </c:pt>
                <c:pt idx="350">
                  <c:v>1988.17</c:v>
                </c:pt>
                <c:pt idx="351">
                  <c:v>1988.25</c:v>
                </c:pt>
                <c:pt idx="352">
                  <c:v>1988.33</c:v>
                </c:pt>
                <c:pt idx="353">
                  <c:v>1988.42</c:v>
                </c:pt>
                <c:pt idx="354">
                  <c:v>1988.5</c:v>
                </c:pt>
                <c:pt idx="355">
                  <c:v>1988.58</c:v>
                </c:pt>
                <c:pt idx="356">
                  <c:v>1988.67</c:v>
                </c:pt>
                <c:pt idx="357">
                  <c:v>1988.75</c:v>
                </c:pt>
                <c:pt idx="358">
                  <c:v>1988.83</c:v>
                </c:pt>
                <c:pt idx="359">
                  <c:v>1988.92</c:v>
                </c:pt>
                <c:pt idx="360">
                  <c:v>1989</c:v>
                </c:pt>
                <c:pt idx="361">
                  <c:v>1989.08</c:v>
                </c:pt>
                <c:pt idx="362">
                  <c:v>1989.17</c:v>
                </c:pt>
                <c:pt idx="363">
                  <c:v>1989.25</c:v>
                </c:pt>
                <c:pt idx="364">
                  <c:v>1989.33</c:v>
                </c:pt>
                <c:pt idx="365">
                  <c:v>1989.42</c:v>
                </c:pt>
                <c:pt idx="366">
                  <c:v>1989.5</c:v>
                </c:pt>
                <c:pt idx="367">
                  <c:v>1989.58</c:v>
                </c:pt>
                <c:pt idx="368">
                  <c:v>1989.67</c:v>
                </c:pt>
                <c:pt idx="369">
                  <c:v>1989.75</c:v>
                </c:pt>
                <c:pt idx="370">
                  <c:v>1989.83</c:v>
                </c:pt>
                <c:pt idx="371">
                  <c:v>1989.92</c:v>
                </c:pt>
                <c:pt idx="372">
                  <c:v>1990</c:v>
                </c:pt>
                <c:pt idx="373">
                  <c:v>1990.08</c:v>
                </c:pt>
                <c:pt idx="374">
                  <c:v>1990.17</c:v>
                </c:pt>
                <c:pt idx="375">
                  <c:v>1990.25</c:v>
                </c:pt>
                <c:pt idx="376">
                  <c:v>1990.33</c:v>
                </c:pt>
                <c:pt idx="377">
                  <c:v>1990.42</c:v>
                </c:pt>
                <c:pt idx="378">
                  <c:v>1990.5</c:v>
                </c:pt>
                <c:pt idx="379">
                  <c:v>1990.58</c:v>
                </c:pt>
                <c:pt idx="380">
                  <c:v>1990.67</c:v>
                </c:pt>
                <c:pt idx="381">
                  <c:v>1990.75</c:v>
                </c:pt>
                <c:pt idx="382">
                  <c:v>1990.83</c:v>
                </c:pt>
                <c:pt idx="383">
                  <c:v>1990.92</c:v>
                </c:pt>
                <c:pt idx="384">
                  <c:v>1991</c:v>
                </c:pt>
                <c:pt idx="385">
                  <c:v>1991.08</c:v>
                </c:pt>
                <c:pt idx="386">
                  <c:v>1991.17</c:v>
                </c:pt>
                <c:pt idx="387">
                  <c:v>1991.25</c:v>
                </c:pt>
                <c:pt idx="388">
                  <c:v>1991.33</c:v>
                </c:pt>
                <c:pt idx="389">
                  <c:v>1991.42</c:v>
                </c:pt>
                <c:pt idx="390">
                  <c:v>1991.5</c:v>
                </c:pt>
                <c:pt idx="391">
                  <c:v>1991.58</c:v>
                </c:pt>
                <c:pt idx="392">
                  <c:v>1991.67</c:v>
                </c:pt>
                <c:pt idx="393">
                  <c:v>1991.75</c:v>
                </c:pt>
                <c:pt idx="394">
                  <c:v>1991.83</c:v>
                </c:pt>
                <c:pt idx="395">
                  <c:v>1991.92</c:v>
                </c:pt>
                <c:pt idx="396">
                  <c:v>1992</c:v>
                </c:pt>
                <c:pt idx="397">
                  <c:v>1992.08</c:v>
                </c:pt>
                <c:pt idx="398">
                  <c:v>1992.17</c:v>
                </c:pt>
                <c:pt idx="399">
                  <c:v>1992.25</c:v>
                </c:pt>
                <c:pt idx="400">
                  <c:v>1992.33</c:v>
                </c:pt>
                <c:pt idx="401">
                  <c:v>1992.42</c:v>
                </c:pt>
                <c:pt idx="402">
                  <c:v>1992.5</c:v>
                </c:pt>
                <c:pt idx="403">
                  <c:v>1992.58</c:v>
                </c:pt>
                <c:pt idx="404">
                  <c:v>1992.67</c:v>
                </c:pt>
                <c:pt idx="405">
                  <c:v>1992.75</c:v>
                </c:pt>
                <c:pt idx="406">
                  <c:v>1992.83</c:v>
                </c:pt>
                <c:pt idx="407">
                  <c:v>1992.92</c:v>
                </c:pt>
                <c:pt idx="408">
                  <c:v>1993</c:v>
                </c:pt>
                <c:pt idx="409">
                  <c:v>1993.08</c:v>
                </c:pt>
                <c:pt idx="410">
                  <c:v>1993.17</c:v>
                </c:pt>
                <c:pt idx="411">
                  <c:v>1993.25</c:v>
                </c:pt>
                <c:pt idx="412">
                  <c:v>1993.33</c:v>
                </c:pt>
                <c:pt idx="413">
                  <c:v>1993.42</c:v>
                </c:pt>
                <c:pt idx="414">
                  <c:v>1993.5</c:v>
                </c:pt>
                <c:pt idx="415">
                  <c:v>1993.58</c:v>
                </c:pt>
                <c:pt idx="416">
                  <c:v>1993.67</c:v>
                </c:pt>
                <c:pt idx="417">
                  <c:v>1993.75</c:v>
                </c:pt>
                <c:pt idx="418">
                  <c:v>1993.83</c:v>
                </c:pt>
                <c:pt idx="419">
                  <c:v>1993.92</c:v>
                </c:pt>
                <c:pt idx="420">
                  <c:v>1994</c:v>
                </c:pt>
                <c:pt idx="421">
                  <c:v>1994.08</c:v>
                </c:pt>
                <c:pt idx="422">
                  <c:v>1994.17</c:v>
                </c:pt>
                <c:pt idx="423">
                  <c:v>1994.25</c:v>
                </c:pt>
                <c:pt idx="424">
                  <c:v>1994.33</c:v>
                </c:pt>
                <c:pt idx="425">
                  <c:v>1994.42</c:v>
                </c:pt>
                <c:pt idx="426">
                  <c:v>1994.5</c:v>
                </c:pt>
                <c:pt idx="427">
                  <c:v>1994.58</c:v>
                </c:pt>
                <c:pt idx="428">
                  <c:v>1994.67</c:v>
                </c:pt>
                <c:pt idx="429">
                  <c:v>1994.75</c:v>
                </c:pt>
                <c:pt idx="430">
                  <c:v>1994.83</c:v>
                </c:pt>
                <c:pt idx="431">
                  <c:v>1994.92</c:v>
                </c:pt>
                <c:pt idx="432">
                  <c:v>1995</c:v>
                </c:pt>
                <c:pt idx="433">
                  <c:v>1995.08</c:v>
                </c:pt>
                <c:pt idx="434">
                  <c:v>1995.17</c:v>
                </c:pt>
                <c:pt idx="435">
                  <c:v>1995.25</c:v>
                </c:pt>
                <c:pt idx="436">
                  <c:v>1995.33</c:v>
                </c:pt>
                <c:pt idx="437">
                  <c:v>1995.42</c:v>
                </c:pt>
                <c:pt idx="438">
                  <c:v>1995.5</c:v>
                </c:pt>
                <c:pt idx="439">
                  <c:v>1995.58</c:v>
                </c:pt>
                <c:pt idx="440">
                  <c:v>1995.67</c:v>
                </c:pt>
                <c:pt idx="441">
                  <c:v>1995.75</c:v>
                </c:pt>
                <c:pt idx="442">
                  <c:v>1995.83</c:v>
                </c:pt>
                <c:pt idx="443">
                  <c:v>1995.92</c:v>
                </c:pt>
                <c:pt idx="444">
                  <c:v>1996</c:v>
                </c:pt>
                <c:pt idx="445">
                  <c:v>1996.08</c:v>
                </c:pt>
                <c:pt idx="446">
                  <c:v>1996.17</c:v>
                </c:pt>
                <c:pt idx="447">
                  <c:v>1996.25</c:v>
                </c:pt>
                <c:pt idx="448">
                  <c:v>1996.33</c:v>
                </c:pt>
                <c:pt idx="449">
                  <c:v>1996.42</c:v>
                </c:pt>
                <c:pt idx="450">
                  <c:v>1996.5</c:v>
                </c:pt>
                <c:pt idx="451">
                  <c:v>1996.58</c:v>
                </c:pt>
                <c:pt idx="452">
                  <c:v>1996.67</c:v>
                </c:pt>
                <c:pt idx="453">
                  <c:v>1996.75</c:v>
                </c:pt>
                <c:pt idx="454">
                  <c:v>1996.83</c:v>
                </c:pt>
                <c:pt idx="455">
                  <c:v>1996.92</c:v>
                </c:pt>
                <c:pt idx="456">
                  <c:v>1997</c:v>
                </c:pt>
                <c:pt idx="457">
                  <c:v>1997.08</c:v>
                </c:pt>
                <c:pt idx="458">
                  <c:v>1997.17</c:v>
                </c:pt>
                <c:pt idx="459">
                  <c:v>1997.25</c:v>
                </c:pt>
                <c:pt idx="460">
                  <c:v>1997.33</c:v>
                </c:pt>
                <c:pt idx="461">
                  <c:v>1997.42</c:v>
                </c:pt>
                <c:pt idx="462">
                  <c:v>1997.5</c:v>
                </c:pt>
                <c:pt idx="463">
                  <c:v>1997.58</c:v>
                </c:pt>
                <c:pt idx="464">
                  <c:v>1997.67</c:v>
                </c:pt>
                <c:pt idx="465">
                  <c:v>1997.75</c:v>
                </c:pt>
                <c:pt idx="466">
                  <c:v>1997.83</c:v>
                </c:pt>
                <c:pt idx="467">
                  <c:v>1997.92</c:v>
                </c:pt>
                <c:pt idx="468">
                  <c:v>1998</c:v>
                </c:pt>
                <c:pt idx="469">
                  <c:v>1998.08</c:v>
                </c:pt>
                <c:pt idx="470">
                  <c:v>1998.17</c:v>
                </c:pt>
                <c:pt idx="471">
                  <c:v>1998.25</c:v>
                </c:pt>
                <c:pt idx="472">
                  <c:v>1998.33</c:v>
                </c:pt>
                <c:pt idx="473">
                  <c:v>1998.42</c:v>
                </c:pt>
                <c:pt idx="474">
                  <c:v>1998.5</c:v>
                </c:pt>
                <c:pt idx="475">
                  <c:v>1998.58</c:v>
                </c:pt>
                <c:pt idx="476">
                  <c:v>1998.67</c:v>
                </c:pt>
                <c:pt idx="477">
                  <c:v>1998.75</c:v>
                </c:pt>
                <c:pt idx="478">
                  <c:v>1998.83</c:v>
                </c:pt>
                <c:pt idx="479">
                  <c:v>1998.92</c:v>
                </c:pt>
                <c:pt idx="480">
                  <c:v>1999</c:v>
                </c:pt>
                <c:pt idx="481">
                  <c:v>1999.08</c:v>
                </c:pt>
                <c:pt idx="482">
                  <c:v>1999.17</c:v>
                </c:pt>
                <c:pt idx="483">
                  <c:v>1999.25</c:v>
                </c:pt>
                <c:pt idx="484">
                  <c:v>1999.33</c:v>
                </c:pt>
                <c:pt idx="485">
                  <c:v>1999.42</c:v>
                </c:pt>
                <c:pt idx="486">
                  <c:v>1999.5</c:v>
                </c:pt>
                <c:pt idx="487">
                  <c:v>1999.58</c:v>
                </c:pt>
                <c:pt idx="488">
                  <c:v>1999.67</c:v>
                </c:pt>
                <c:pt idx="489">
                  <c:v>1999.75</c:v>
                </c:pt>
                <c:pt idx="490">
                  <c:v>1999.83</c:v>
                </c:pt>
                <c:pt idx="491">
                  <c:v>1999.92</c:v>
                </c:pt>
                <c:pt idx="492">
                  <c:v>2000</c:v>
                </c:pt>
                <c:pt idx="493">
                  <c:v>2000.08</c:v>
                </c:pt>
                <c:pt idx="494">
                  <c:v>2000.17</c:v>
                </c:pt>
                <c:pt idx="495">
                  <c:v>2000.25</c:v>
                </c:pt>
                <c:pt idx="496">
                  <c:v>2000.33</c:v>
                </c:pt>
                <c:pt idx="497">
                  <c:v>2000.42</c:v>
                </c:pt>
                <c:pt idx="498">
                  <c:v>2000.5</c:v>
                </c:pt>
                <c:pt idx="499">
                  <c:v>2000.58</c:v>
                </c:pt>
                <c:pt idx="500">
                  <c:v>2000.67</c:v>
                </c:pt>
                <c:pt idx="501">
                  <c:v>2000.75</c:v>
                </c:pt>
                <c:pt idx="502">
                  <c:v>2000.83</c:v>
                </c:pt>
                <c:pt idx="503">
                  <c:v>2000.92</c:v>
                </c:pt>
                <c:pt idx="504">
                  <c:v>2001</c:v>
                </c:pt>
                <c:pt idx="505">
                  <c:v>2001.08</c:v>
                </c:pt>
                <c:pt idx="506">
                  <c:v>2001.17</c:v>
                </c:pt>
                <c:pt idx="507">
                  <c:v>2001.25</c:v>
                </c:pt>
                <c:pt idx="508">
                  <c:v>2001.33</c:v>
                </c:pt>
                <c:pt idx="509">
                  <c:v>2001.42</c:v>
                </c:pt>
                <c:pt idx="510">
                  <c:v>2001.5</c:v>
                </c:pt>
                <c:pt idx="511">
                  <c:v>2001.58</c:v>
                </c:pt>
                <c:pt idx="512">
                  <c:v>2001.67</c:v>
                </c:pt>
                <c:pt idx="513">
                  <c:v>2001.75</c:v>
                </c:pt>
                <c:pt idx="514">
                  <c:v>2001.83</c:v>
                </c:pt>
                <c:pt idx="515">
                  <c:v>2001.92</c:v>
                </c:pt>
                <c:pt idx="516">
                  <c:v>2002</c:v>
                </c:pt>
                <c:pt idx="517">
                  <c:v>2002.08</c:v>
                </c:pt>
                <c:pt idx="518">
                  <c:v>2002.17</c:v>
                </c:pt>
                <c:pt idx="519">
                  <c:v>2002.25</c:v>
                </c:pt>
                <c:pt idx="520">
                  <c:v>2002.33</c:v>
                </c:pt>
                <c:pt idx="521">
                  <c:v>2002.42</c:v>
                </c:pt>
                <c:pt idx="522">
                  <c:v>2002.5</c:v>
                </c:pt>
                <c:pt idx="523">
                  <c:v>2002.58</c:v>
                </c:pt>
                <c:pt idx="524">
                  <c:v>2002.67</c:v>
                </c:pt>
                <c:pt idx="525">
                  <c:v>2002.75</c:v>
                </c:pt>
                <c:pt idx="526">
                  <c:v>2002.83</c:v>
                </c:pt>
                <c:pt idx="527">
                  <c:v>2002.92</c:v>
                </c:pt>
                <c:pt idx="528">
                  <c:v>2003</c:v>
                </c:pt>
                <c:pt idx="529">
                  <c:v>2003.08</c:v>
                </c:pt>
                <c:pt idx="530">
                  <c:v>2003.17</c:v>
                </c:pt>
                <c:pt idx="531">
                  <c:v>2003.25</c:v>
                </c:pt>
                <c:pt idx="532">
                  <c:v>2003.33</c:v>
                </c:pt>
                <c:pt idx="533">
                  <c:v>2003.42</c:v>
                </c:pt>
                <c:pt idx="534">
                  <c:v>2003.5</c:v>
                </c:pt>
                <c:pt idx="535">
                  <c:v>2003.58</c:v>
                </c:pt>
                <c:pt idx="536">
                  <c:v>2003.67</c:v>
                </c:pt>
                <c:pt idx="537">
                  <c:v>2003.75</c:v>
                </c:pt>
                <c:pt idx="538">
                  <c:v>2003.83</c:v>
                </c:pt>
                <c:pt idx="539">
                  <c:v>2003.92</c:v>
                </c:pt>
                <c:pt idx="540">
                  <c:v>2004</c:v>
                </c:pt>
                <c:pt idx="541">
                  <c:v>2004.08</c:v>
                </c:pt>
                <c:pt idx="542">
                  <c:v>2004.17</c:v>
                </c:pt>
                <c:pt idx="543">
                  <c:v>2004.25</c:v>
                </c:pt>
                <c:pt idx="544">
                  <c:v>2004.33</c:v>
                </c:pt>
                <c:pt idx="545">
                  <c:v>2004.42</c:v>
                </c:pt>
                <c:pt idx="546">
                  <c:v>2004.5</c:v>
                </c:pt>
                <c:pt idx="547">
                  <c:v>2004.58</c:v>
                </c:pt>
                <c:pt idx="548">
                  <c:v>2004.67</c:v>
                </c:pt>
                <c:pt idx="549">
                  <c:v>2004.75</c:v>
                </c:pt>
                <c:pt idx="550">
                  <c:v>2004.83</c:v>
                </c:pt>
                <c:pt idx="551">
                  <c:v>2004.92</c:v>
                </c:pt>
                <c:pt idx="552">
                  <c:v>2005</c:v>
                </c:pt>
                <c:pt idx="553">
                  <c:v>2005.08</c:v>
                </c:pt>
                <c:pt idx="554">
                  <c:v>2005.17</c:v>
                </c:pt>
                <c:pt idx="555">
                  <c:v>2005.25</c:v>
                </c:pt>
                <c:pt idx="556">
                  <c:v>2005.33</c:v>
                </c:pt>
                <c:pt idx="557">
                  <c:v>2005.42</c:v>
                </c:pt>
                <c:pt idx="558">
                  <c:v>2005.5</c:v>
                </c:pt>
                <c:pt idx="559">
                  <c:v>2005.58</c:v>
                </c:pt>
                <c:pt idx="560">
                  <c:v>2005.67</c:v>
                </c:pt>
                <c:pt idx="561">
                  <c:v>2005.75</c:v>
                </c:pt>
                <c:pt idx="562">
                  <c:v>2005.83</c:v>
                </c:pt>
                <c:pt idx="563">
                  <c:v>2005.92</c:v>
                </c:pt>
                <c:pt idx="564">
                  <c:v>2006</c:v>
                </c:pt>
                <c:pt idx="565">
                  <c:v>2006.08</c:v>
                </c:pt>
                <c:pt idx="566">
                  <c:v>2006.17</c:v>
                </c:pt>
                <c:pt idx="567">
                  <c:v>2006.25</c:v>
                </c:pt>
                <c:pt idx="568">
                  <c:v>2006.33</c:v>
                </c:pt>
                <c:pt idx="569">
                  <c:v>2006.42</c:v>
                </c:pt>
                <c:pt idx="570">
                  <c:v>2006.5</c:v>
                </c:pt>
                <c:pt idx="571">
                  <c:v>2006.58</c:v>
                </c:pt>
                <c:pt idx="572">
                  <c:v>2006.67</c:v>
                </c:pt>
                <c:pt idx="573">
                  <c:v>2006.75</c:v>
                </c:pt>
                <c:pt idx="574">
                  <c:v>2006.83</c:v>
                </c:pt>
                <c:pt idx="575">
                  <c:v>2006.92</c:v>
                </c:pt>
                <c:pt idx="576">
                  <c:v>2007</c:v>
                </c:pt>
                <c:pt idx="577">
                  <c:v>2007.08</c:v>
                </c:pt>
                <c:pt idx="578">
                  <c:v>2007.17</c:v>
                </c:pt>
                <c:pt idx="579">
                  <c:v>2007.25</c:v>
                </c:pt>
                <c:pt idx="580">
                  <c:v>2007.33</c:v>
                </c:pt>
                <c:pt idx="581">
                  <c:v>2007.42</c:v>
                </c:pt>
                <c:pt idx="582">
                  <c:v>2007.5</c:v>
                </c:pt>
                <c:pt idx="583">
                  <c:v>2007.58</c:v>
                </c:pt>
                <c:pt idx="584">
                  <c:v>2007.67</c:v>
                </c:pt>
                <c:pt idx="585">
                  <c:v>2007.75</c:v>
                </c:pt>
                <c:pt idx="586">
                  <c:v>2007.83</c:v>
                </c:pt>
                <c:pt idx="587">
                  <c:v>2007.92</c:v>
                </c:pt>
                <c:pt idx="588">
                  <c:v>2008</c:v>
                </c:pt>
                <c:pt idx="589">
                  <c:v>2008.08</c:v>
                </c:pt>
                <c:pt idx="590">
                  <c:v>2008.17</c:v>
                </c:pt>
                <c:pt idx="591">
                  <c:v>2008.25</c:v>
                </c:pt>
                <c:pt idx="592">
                  <c:v>2008.33</c:v>
                </c:pt>
                <c:pt idx="593">
                  <c:v>2008.42</c:v>
                </c:pt>
                <c:pt idx="594">
                  <c:v>2008.5</c:v>
                </c:pt>
                <c:pt idx="595">
                  <c:v>2008.58</c:v>
                </c:pt>
                <c:pt idx="596">
                  <c:v>2008.67</c:v>
                </c:pt>
                <c:pt idx="597">
                  <c:v>2008.75</c:v>
                </c:pt>
                <c:pt idx="598">
                  <c:v>2008.83</c:v>
                </c:pt>
                <c:pt idx="599">
                  <c:v>2008.92</c:v>
                </c:pt>
                <c:pt idx="600">
                  <c:v>2009</c:v>
                </c:pt>
                <c:pt idx="601">
                  <c:v>2009.08</c:v>
                </c:pt>
                <c:pt idx="602">
                  <c:v>2009.17</c:v>
                </c:pt>
                <c:pt idx="603">
                  <c:v>2009.25</c:v>
                </c:pt>
                <c:pt idx="604">
                  <c:v>2009.33</c:v>
                </c:pt>
                <c:pt idx="605">
                  <c:v>2009.42</c:v>
                </c:pt>
                <c:pt idx="606">
                  <c:v>2009.5</c:v>
                </c:pt>
                <c:pt idx="607">
                  <c:v>2009.58</c:v>
                </c:pt>
                <c:pt idx="608">
                  <c:v>2009.67</c:v>
                </c:pt>
                <c:pt idx="609">
                  <c:v>2009.75</c:v>
                </c:pt>
                <c:pt idx="610">
                  <c:v>2009.83</c:v>
                </c:pt>
                <c:pt idx="611">
                  <c:v>2009.92</c:v>
                </c:pt>
                <c:pt idx="612">
                  <c:v>2010</c:v>
                </c:pt>
                <c:pt idx="613">
                  <c:v>2010.08</c:v>
                </c:pt>
                <c:pt idx="614">
                  <c:v>2010.17</c:v>
                </c:pt>
                <c:pt idx="615">
                  <c:v>2010.25</c:v>
                </c:pt>
                <c:pt idx="616">
                  <c:v>2010.33</c:v>
                </c:pt>
                <c:pt idx="617">
                  <c:v>2010.42</c:v>
                </c:pt>
                <c:pt idx="618">
                  <c:v>2010.5</c:v>
                </c:pt>
                <c:pt idx="619">
                  <c:v>2010.58</c:v>
                </c:pt>
                <c:pt idx="620">
                  <c:v>2010.67</c:v>
                </c:pt>
                <c:pt idx="621">
                  <c:v>2010.75</c:v>
                </c:pt>
                <c:pt idx="622">
                  <c:v>2010.83</c:v>
                </c:pt>
                <c:pt idx="623">
                  <c:v>2010.92</c:v>
                </c:pt>
                <c:pt idx="624">
                  <c:v>2011</c:v>
                </c:pt>
                <c:pt idx="625">
                  <c:v>2011.08</c:v>
                </c:pt>
                <c:pt idx="626">
                  <c:v>2011.17</c:v>
                </c:pt>
                <c:pt idx="627">
                  <c:v>2011.25</c:v>
                </c:pt>
                <c:pt idx="628">
                  <c:v>2011.33</c:v>
                </c:pt>
                <c:pt idx="629">
                  <c:v>2011.42</c:v>
                </c:pt>
                <c:pt idx="630">
                  <c:v>2011.5</c:v>
                </c:pt>
                <c:pt idx="631">
                  <c:v>2011.58</c:v>
                </c:pt>
                <c:pt idx="632">
                  <c:v>2011.67</c:v>
                </c:pt>
                <c:pt idx="633">
                  <c:v>2011.75</c:v>
                </c:pt>
                <c:pt idx="634">
                  <c:v>2011.83</c:v>
                </c:pt>
                <c:pt idx="635">
                  <c:v>2011.92</c:v>
                </c:pt>
                <c:pt idx="636">
                  <c:v>2012</c:v>
                </c:pt>
                <c:pt idx="637">
                  <c:v>2012.08</c:v>
                </c:pt>
                <c:pt idx="638">
                  <c:v>2012.17</c:v>
                </c:pt>
                <c:pt idx="639">
                  <c:v>2012.25</c:v>
                </c:pt>
                <c:pt idx="640">
                  <c:v>2012.33</c:v>
                </c:pt>
                <c:pt idx="641">
                  <c:v>2012.42</c:v>
                </c:pt>
                <c:pt idx="642">
                  <c:v>2012.5</c:v>
                </c:pt>
                <c:pt idx="643">
                  <c:v>2012.58</c:v>
                </c:pt>
                <c:pt idx="644">
                  <c:v>2012.67</c:v>
                </c:pt>
                <c:pt idx="645">
                  <c:v>2012.75</c:v>
                </c:pt>
                <c:pt idx="646">
                  <c:v>2012.83</c:v>
                </c:pt>
                <c:pt idx="647">
                  <c:v>2012.92</c:v>
                </c:pt>
                <c:pt idx="648">
                  <c:v>2013</c:v>
                </c:pt>
                <c:pt idx="649">
                  <c:v>2013.08</c:v>
                </c:pt>
                <c:pt idx="650">
                  <c:v>2013.17</c:v>
                </c:pt>
                <c:pt idx="651">
                  <c:v>2013.25</c:v>
                </c:pt>
                <c:pt idx="652">
                  <c:v>2013.33</c:v>
                </c:pt>
                <c:pt idx="653">
                  <c:v>2013.42</c:v>
                </c:pt>
                <c:pt idx="654">
                  <c:v>2013.5</c:v>
                </c:pt>
                <c:pt idx="655">
                  <c:v>2013.58</c:v>
                </c:pt>
                <c:pt idx="656">
                  <c:v>2013.67</c:v>
                </c:pt>
                <c:pt idx="657">
                  <c:v>2013.75</c:v>
                </c:pt>
                <c:pt idx="658">
                  <c:v>2013.83</c:v>
                </c:pt>
                <c:pt idx="659">
                  <c:v>2013.92</c:v>
                </c:pt>
                <c:pt idx="660">
                  <c:v>2014</c:v>
                </c:pt>
                <c:pt idx="661">
                  <c:v>2014.08</c:v>
                </c:pt>
                <c:pt idx="662">
                  <c:v>2014.17</c:v>
                </c:pt>
                <c:pt idx="663">
                  <c:v>2014.25</c:v>
                </c:pt>
                <c:pt idx="664">
                  <c:v>2014.33</c:v>
                </c:pt>
                <c:pt idx="665">
                  <c:v>2014.42</c:v>
                </c:pt>
                <c:pt idx="666">
                  <c:v>2014.5</c:v>
                </c:pt>
                <c:pt idx="667">
                  <c:v>2014.58</c:v>
                </c:pt>
                <c:pt idx="668">
                  <c:v>2014.67</c:v>
                </c:pt>
                <c:pt idx="669">
                  <c:v>2014.75</c:v>
                </c:pt>
                <c:pt idx="670">
                  <c:v>2014.83</c:v>
                </c:pt>
              </c:numCache>
            </c:numRef>
          </c:xVal>
          <c:yVal>
            <c:numRef>
              <c:f>HadCRUT4!$U$24:$U$694</c:f>
              <c:numCache>
                <c:formatCode>0.00</c:formatCode>
                <c:ptCount val="671"/>
                <c:pt idx="0">
                  <c:v>0.18570576739004055</c:v>
                </c:pt>
                <c:pt idx="1">
                  <c:v>0.16611317420532085</c:v>
                </c:pt>
                <c:pt idx="2">
                  <c:v>0.15769645112751984</c:v>
                </c:pt>
                <c:pt idx="3">
                  <c:v>0.14819545248506061</c:v>
                </c:pt>
                <c:pt idx="4">
                  <c:v>0.13791220210126465</c:v>
                </c:pt>
                <c:pt idx="5">
                  <c:v>0.12562299688971887</c:v>
                </c:pt>
                <c:pt idx="6">
                  <c:v>0.11062051617216433</c:v>
                </c:pt>
                <c:pt idx="7">
                  <c:v>9.9190440993165721E-2</c:v>
                </c:pt>
                <c:pt idx="8">
                  <c:v>8.6643385776057666E-2</c:v>
                </c:pt>
                <c:pt idx="9">
                  <c:v>7.2285151063865863E-2</c:v>
                </c:pt>
                <c:pt idx="10">
                  <c:v>5.6459337093162552E-2</c:v>
                </c:pt>
                <c:pt idx="11">
                  <c:v>4.1554036620413674E-2</c:v>
                </c:pt>
                <c:pt idx="12">
                  <c:v>2.7261012013032514E-2</c:v>
                </c:pt>
                <c:pt idx="13">
                  <c:v>1.5916525205924785E-2</c:v>
                </c:pt>
                <c:pt idx="14">
                  <c:v>8.1759219672299845E-3</c:v>
                </c:pt>
                <c:pt idx="15">
                  <c:v>8.4238690001834284E-3</c:v>
                </c:pt>
                <c:pt idx="16">
                  <c:v>2.9377724833164389E-3</c:v>
                </c:pt>
                <c:pt idx="17">
                  <c:v>-5.1764730510201005E-3</c:v>
                </c:pt>
                <c:pt idx="18">
                  <c:v>-6.5753771739652557E-4</c:v>
                </c:pt>
                <c:pt idx="19">
                  <c:v>-1.6747536015077925E-4</c:v>
                </c:pt>
                <c:pt idx="20">
                  <c:v>7.6602120330058112E-3</c:v>
                </c:pt>
                <c:pt idx="21">
                  <c:v>1.3772216892782565E-2</c:v>
                </c:pt>
                <c:pt idx="22">
                  <c:v>2.6168888178023646E-2</c:v>
                </c:pt>
                <c:pt idx="23">
                  <c:v>3.9027568819565532E-2</c:v>
                </c:pt>
                <c:pt idx="24">
                  <c:v>4.88460853618689E-2</c:v>
                </c:pt>
                <c:pt idx="25">
                  <c:v>4.9996645799530386E-2</c:v>
                </c:pt>
                <c:pt idx="26">
                  <c:v>4.9911241916724795E-2</c:v>
                </c:pt>
                <c:pt idx="27">
                  <c:v>4.5378100706896178E-2</c:v>
                </c:pt>
                <c:pt idx="28">
                  <c:v>4.5879503682574312E-2</c:v>
                </c:pt>
                <c:pt idx="29">
                  <c:v>4.9056494119519838E-2</c:v>
                </c:pt>
                <c:pt idx="30">
                  <c:v>4.0349459533724812E-2</c:v>
                </c:pt>
                <c:pt idx="31">
                  <c:v>3.3567477569742203E-2</c:v>
                </c:pt>
                <c:pt idx="32">
                  <c:v>2.5204134600433907E-2</c:v>
                </c:pt>
                <c:pt idx="33">
                  <c:v>2.0235256236971581E-2</c:v>
                </c:pt>
                <c:pt idx="34">
                  <c:v>8.8515481733140635E-3</c:v>
                </c:pt>
                <c:pt idx="35">
                  <c:v>-4.8860781856245403E-3</c:v>
                </c:pt>
                <c:pt idx="36">
                  <c:v>-7.9529495447463548E-3</c:v>
                </c:pt>
                <c:pt idx="37">
                  <c:v>-1.0794768060634017E-2</c:v>
                </c:pt>
                <c:pt idx="38">
                  <c:v>-1.3847160643240273E-2</c:v>
                </c:pt>
                <c:pt idx="39">
                  <c:v>-1.5065709510710354E-2</c:v>
                </c:pt>
                <c:pt idx="40">
                  <c:v>-1.6270006284108136E-2</c:v>
                </c:pt>
                <c:pt idx="41">
                  <c:v>-1.4796718077600033E-2</c:v>
                </c:pt>
                <c:pt idx="42">
                  <c:v>-1.5457361451484084E-2</c:v>
                </c:pt>
                <c:pt idx="43">
                  <c:v>-1.8948885761629071E-2</c:v>
                </c:pt>
                <c:pt idx="44">
                  <c:v>-2.4144118742662098E-2</c:v>
                </c:pt>
                <c:pt idx="45">
                  <c:v>-2.7895841118219418E-2</c:v>
                </c:pt>
                <c:pt idx="46">
                  <c:v>-2.669942846298174E-2</c:v>
                </c:pt>
                <c:pt idx="47">
                  <c:v>-1.8355733419372751E-2</c:v>
                </c:pt>
                <c:pt idx="48">
                  <c:v>-2.1485895683578511E-2</c:v>
                </c:pt>
                <c:pt idx="49">
                  <c:v>-1.2979646775704854E-2</c:v>
                </c:pt>
                <c:pt idx="50">
                  <c:v>-7.1594011413653822E-3</c:v>
                </c:pt>
                <c:pt idx="51">
                  <c:v>-3.0920061495355398E-3</c:v>
                </c:pt>
                <c:pt idx="52">
                  <c:v>-4.3593694825407956E-3</c:v>
                </c:pt>
                <c:pt idx="53">
                  <c:v>-1.0626064160170543E-2</c:v>
                </c:pt>
                <c:pt idx="54">
                  <c:v>-7.2633005103045576E-3</c:v>
                </c:pt>
                <c:pt idx="55">
                  <c:v>-7.9601894834828799E-3</c:v>
                </c:pt>
                <c:pt idx="56">
                  <c:v>-8.276215821218633E-3</c:v>
                </c:pt>
                <c:pt idx="57">
                  <c:v>-1.1608532553879511E-2</c:v>
                </c:pt>
                <c:pt idx="58">
                  <c:v>-1.8503734886016095E-2</c:v>
                </c:pt>
                <c:pt idx="59">
                  <c:v>-3.4514275392579903E-2</c:v>
                </c:pt>
                <c:pt idx="60">
                  <c:v>-4.4647991407701489E-2</c:v>
                </c:pt>
                <c:pt idx="61">
                  <c:v>-6.0466469604174129E-2</c:v>
                </c:pt>
                <c:pt idx="62">
                  <c:v>-7.7457693757122872E-2</c:v>
                </c:pt>
                <c:pt idx="63">
                  <c:v>-9.3215043589185434E-2</c:v>
                </c:pt>
                <c:pt idx="64">
                  <c:v>-0.10347311949691519</c:v>
                </c:pt>
                <c:pt idx="65">
                  <c:v>-0.11527344787370598</c:v>
                </c:pt>
                <c:pt idx="66">
                  <c:v>-0.13127142401508074</c:v>
                </c:pt>
                <c:pt idx="67">
                  <c:v>-0.1264071370288441</c:v>
                </c:pt>
                <c:pt idx="68">
                  <c:v>-0.11806782070458934</c:v>
                </c:pt>
                <c:pt idx="69">
                  <c:v>-0.11818830417746164</c:v>
                </c:pt>
                <c:pt idx="70">
                  <c:v>-0.11279149039005311</c:v>
                </c:pt>
                <c:pt idx="71">
                  <c:v>-0.10127057105721972</c:v>
                </c:pt>
                <c:pt idx="72">
                  <c:v>-8.6542582906876678E-2</c:v>
                </c:pt>
                <c:pt idx="73">
                  <c:v>-8.0440819671886446E-2</c:v>
                </c:pt>
                <c:pt idx="74">
                  <c:v>-6.5236770907076705E-2</c:v>
                </c:pt>
                <c:pt idx="75">
                  <c:v>-4.9626773719798185E-2</c:v>
                </c:pt>
                <c:pt idx="76">
                  <c:v>-3.9295214941972308E-2</c:v>
                </c:pt>
                <c:pt idx="77">
                  <c:v>-2.6642110120990166E-2</c:v>
                </c:pt>
                <c:pt idx="78">
                  <c:v>-9.8456654180079182E-3</c:v>
                </c:pt>
                <c:pt idx="79">
                  <c:v>-6.150488719789857E-3</c:v>
                </c:pt>
                <c:pt idx="80">
                  <c:v>-1.2656583563943178E-2</c:v>
                </c:pt>
                <c:pt idx="81">
                  <c:v>-7.0562985242663776E-3</c:v>
                </c:pt>
                <c:pt idx="82">
                  <c:v>8.4323335105684037E-4</c:v>
                </c:pt>
                <c:pt idx="83">
                  <c:v>-3.1886785602310928E-3</c:v>
                </c:pt>
                <c:pt idx="84">
                  <c:v>-1.1385156524783644E-3</c:v>
                </c:pt>
                <c:pt idx="85">
                  <c:v>7.3969653584100483E-3</c:v>
                </c:pt>
                <c:pt idx="86">
                  <c:v>-1.2291592869437904E-3</c:v>
                </c:pt>
                <c:pt idx="87">
                  <c:v>-9.2287966027517852E-3</c:v>
                </c:pt>
                <c:pt idx="88">
                  <c:v>-1.782739495135633E-2</c:v>
                </c:pt>
                <c:pt idx="89">
                  <c:v>-1.7028711344018406E-2</c:v>
                </c:pt>
                <c:pt idx="90">
                  <c:v>-1.5343542769556526E-2</c:v>
                </c:pt>
                <c:pt idx="91">
                  <c:v>-1.7409627987377892E-2</c:v>
                </c:pt>
                <c:pt idx="92">
                  <c:v>-1.8478898835784026E-2</c:v>
                </c:pt>
                <c:pt idx="93">
                  <c:v>-1.9328856543717528E-2</c:v>
                </c:pt>
                <c:pt idx="94">
                  <c:v>-2.5918877603465125E-2</c:v>
                </c:pt>
                <c:pt idx="95">
                  <c:v>-1.4400553542056169E-2</c:v>
                </c:pt>
                <c:pt idx="96">
                  <c:v>-2.3602152162275576E-2</c:v>
                </c:pt>
                <c:pt idx="97">
                  <c:v>-3.0654462482190954E-2</c:v>
                </c:pt>
                <c:pt idx="98">
                  <c:v>-3.0462578714102191E-2</c:v>
                </c:pt>
                <c:pt idx="99">
                  <c:v>-2.9641641426646943E-2</c:v>
                </c:pt>
                <c:pt idx="100">
                  <c:v>-2.2691206130363246E-2</c:v>
                </c:pt>
                <c:pt idx="101">
                  <c:v>-2.2248505014321081E-2</c:v>
                </c:pt>
                <c:pt idx="102">
                  <c:v>-3.0819243704229844E-2</c:v>
                </c:pt>
                <c:pt idx="103">
                  <c:v>-3.3002551538723564E-2</c:v>
                </c:pt>
                <c:pt idx="104">
                  <c:v>-3.6638251583115851E-2</c:v>
                </c:pt>
                <c:pt idx="105">
                  <c:v>-4.0267499680179293E-2</c:v>
                </c:pt>
                <c:pt idx="106">
                  <c:v>-4.4158111249215322E-2</c:v>
                </c:pt>
                <c:pt idx="107">
                  <c:v>-6.317481073995436E-2</c:v>
                </c:pt>
                <c:pt idx="108">
                  <c:v>-6.1287854344220578E-2</c:v>
                </c:pt>
                <c:pt idx="109">
                  <c:v>-5.7304970915044835E-2</c:v>
                </c:pt>
                <c:pt idx="110">
                  <c:v>-4.7525236119158494E-2</c:v>
                </c:pt>
                <c:pt idx="111">
                  <c:v>-4.2702199152238281E-2</c:v>
                </c:pt>
                <c:pt idx="112">
                  <c:v>-3.4342283951604775E-2</c:v>
                </c:pt>
                <c:pt idx="113">
                  <c:v>-2.3903830096048358E-2</c:v>
                </c:pt>
                <c:pt idx="114">
                  <c:v>-5.2761976744415493E-3</c:v>
                </c:pt>
                <c:pt idx="115">
                  <c:v>1.3135938381491288E-2</c:v>
                </c:pt>
                <c:pt idx="116">
                  <c:v>3.5811972580839228E-2</c:v>
                </c:pt>
                <c:pt idx="117">
                  <c:v>5.67402176007532E-2</c:v>
                </c:pt>
                <c:pt idx="118">
                  <c:v>7.7387165175715186E-2</c:v>
                </c:pt>
                <c:pt idx="119">
                  <c:v>0.10532044392178495</c:v>
                </c:pt>
                <c:pt idx="120">
                  <c:v>0.11504914473956761</c:v>
                </c:pt>
                <c:pt idx="121">
                  <c:v>0.11887804782941135</c:v>
                </c:pt>
                <c:pt idx="122">
                  <c:v>0.12155630412542216</c:v>
                </c:pt>
                <c:pt idx="123">
                  <c:v>0.12355183079031028</c:v>
                </c:pt>
                <c:pt idx="124">
                  <c:v>0.12360402892690624</c:v>
                </c:pt>
                <c:pt idx="125">
                  <c:v>0.1224675782797575</c:v>
                </c:pt>
                <c:pt idx="126">
                  <c:v>0.12061008159827823</c:v>
                </c:pt>
                <c:pt idx="127">
                  <c:v>0.11628256263990887</c:v>
                </c:pt>
                <c:pt idx="128">
                  <c:v>0.10798939329958455</c:v>
                </c:pt>
                <c:pt idx="129">
                  <c:v>9.5791915448246487E-2</c:v>
                </c:pt>
                <c:pt idx="130">
                  <c:v>8.6920128627154578E-2</c:v>
                </c:pt>
                <c:pt idx="131">
                  <c:v>7.0756652187073041E-2</c:v>
                </c:pt>
                <c:pt idx="132">
                  <c:v>6.1440518369011647E-2</c:v>
                </c:pt>
                <c:pt idx="133">
                  <c:v>5.4561418698627399E-2</c:v>
                </c:pt>
                <c:pt idx="134">
                  <c:v>3.9280713102403768E-2</c:v>
                </c:pt>
                <c:pt idx="135">
                  <c:v>3.4885554866244776E-2</c:v>
                </c:pt>
                <c:pt idx="136">
                  <c:v>2.9890679003937264E-2</c:v>
                </c:pt>
                <c:pt idx="137">
                  <c:v>2.1302871024781338E-2</c:v>
                </c:pt>
                <c:pt idx="138">
                  <c:v>1.0359826727531987E-2</c:v>
                </c:pt>
                <c:pt idx="139">
                  <c:v>-6.5560793092001111E-3</c:v>
                </c:pt>
                <c:pt idx="140">
                  <c:v>-2.3783355192686935E-2</c:v>
                </c:pt>
                <c:pt idx="141">
                  <c:v>-3.3706095453263092E-2</c:v>
                </c:pt>
                <c:pt idx="142">
                  <c:v>-4.8117564667790276E-2</c:v>
                </c:pt>
                <c:pt idx="143">
                  <c:v>-5.6608587907369896E-2</c:v>
                </c:pt>
                <c:pt idx="144">
                  <c:v>-6.6759572673990922E-2</c:v>
                </c:pt>
                <c:pt idx="145">
                  <c:v>-6.4136022461793077E-2</c:v>
                </c:pt>
                <c:pt idx="146">
                  <c:v>-6.0087293935046755E-2</c:v>
                </c:pt>
                <c:pt idx="147">
                  <c:v>-5.7514157478139712E-2</c:v>
                </c:pt>
                <c:pt idx="148">
                  <c:v>-6.271599604799151E-2</c:v>
                </c:pt>
                <c:pt idx="149">
                  <c:v>-6.6624749917776574E-2</c:v>
                </c:pt>
                <c:pt idx="150">
                  <c:v>-7.441644435088747E-2</c:v>
                </c:pt>
                <c:pt idx="151">
                  <c:v>-6.477467358218704E-2</c:v>
                </c:pt>
                <c:pt idx="152">
                  <c:v>-5.0144887929612698E-2</c:v>
                </c:pt>
                <c:pt idx="153">
                  <c:v>-4.0314626237263125E-2</c:v>
                </c:pt>
                <c:pt idx="154">
                  <c:v>-2.9226643908188084E-2</c:v>
                </c:pt>
                <c:pt idx="155">
                  <c:v>-1.3456271532371842E-2</c:v>
                </c:pt>
                <c:pt idx="156">
                  <c:v>6.2128762832136444E-3</c:v>
                </c:pt>
                <c:pt idx="157">
                  <c:v>1.0767483942255121E-2</c:v>
                </c:pt>
                <c:pt idx="158">
                  <c:v>2.2214370566975498E-2</c:v>
                </c:pt>
                <c:pt idx="159">
                  <c:v>3.1692687448153338E-2</c:v>
                </c:pt>
                <c:pt idx="160">
                  <c:v>4.1970360385444654E-2</c:v>
                </c:pt>
                <c:pt idx="161">
                  <c:v>6.1256644576287649E-2</c:v>
                </c:pt>
                <c:pt idx="162">
                  <c:v>9.677792372527437E-2</c:v>
                </c:pt>
                <c:pt idx="163">
                  <c:v>0.10946939430622059</c:v>
                </c:pt>
                <c:pt idx="164">
                  <c:v>0.1149646220360163</c:v>
                </c:pt>
                <c:pt idx="165">
                  <c:v>0.12562964128440379</c:v>
                </c:pt>
                <c:pt idx="166">
                  <c:v>0.13336304923377806</c:v>
                </c:pt>
                <c:pt idx="167">
                  <c:v>0.1303159336027272</c:v>
                </c:pt>
                <c:pt idx="168">
                  <c:v>0.12675204162195641</c:v>
                </c:pt>
                <c:pt idx="169">
                  <c:v>0.12388873465946303</c:v>
                </c:pt>
                <c:pt idx="170">
                  <c:v>0.11590175463455631</c:v>
                </c:pt>
                <c:pt idx="171">
                  <c:v>0.10448252720827865</c:v>
                </c:pt>
                <c:pt idx="172">
                  <c:v>9.743231329747741E-2</c:v>
                </c:pt>
                <c:pt idx="173">
                  <c:v>7.6448579640954736E-2</c:v>
                </c:pt>
                <c:pt idx="174">
                  <c:v>4.1547414728293201E-2</c:v>
                </c:pt>
                <c:pt idx="175">
                  <c:v>9.7600922059334263E-3</c:v>
                </c:pt>
                <c:pt idx="176">
                  <c:v>-1.9304411086500002E-2</c:v>
                </c:pt>
                <c:pt idx="177">
                  <c:v>-4.5937918028738652E-2</c:v>
                </c:pt>
                <c:pt idx="178">
                  <c:v>-6.432178704650339E-2</c:v>
                </c:pt>
                <c:pt idx="179">
                  <c:v>-7.3467337284903081E-2</c:v>
                </c:pt>
                <c:pt idx="180">
                  <c:v>-8.258383790321884E-2</c:v>
                </c:pt>
                <c:pt idx="181">
                  <c:v>-8.7933225814416163E-2</c:v>
                </c:pt>
                <c:pt idx="182">
                  <c:v>-8.8339401320265978E-2</c:v>
                </c:pt>
                <c:pt idx="183">
                  <c:v>-9.0620901567700432E-2</c:v>
                </c:pt>
                <c:pt idx="184">
                  <c:v>-9.5807561807929056E-2</c:v>
                </c:pt>
                <c:pt idx="185">
                  <c:v>-9.4265311291251722E-2</c:v>
                </c:pt>
                <c:pt idx="186">
                  <c:v>-9.1438772962621831E-2</c:v>
                </c:pt>
                <c:pt idx="187">
                  <c:v>-8.6024853912911495E-2</c:v>
                </c:pt>
                <c:pt idx="188">
                  <c:v>-7.2772412599953609E-2</c:v>
                </c:pt>
                <c:pt idx="189">
                  <c:v>-6.3887412469543339E-2</c:v>
                </c:pt>
                <c:pt idx="190">
                  <c:v>-5.7774640447125221E-2</c:v>
                </c:pt>
                <c:pt idx="191">
                  <c:v>-5.286625036956117E-2</c:v>
                </c:pt>
                <c:pt idx="192">
                  <c:v>-4.6732399310584712E-2</c:v>
                </c:pt>
                <c:pt idx="193">
                  <c:v>-4.4725742088624905E-2</c:v>
                </c:pt>
                <c:pt idx="194">
                  <c:v>-5.2143706013902398E-2</c:v>
                </c:pt>
                <c:pt idx="195">
                  <c:v>-5.196710848474307E-2</c:v>
                </c:pt>
                <c:pt idx="196">
                  <c:v>-5.4317071524368717E-2</c:v>
                </c:pt>
                <c:pt idx="197">
                  <c:v>-6.0190717377150545E-2</c:v>
                </c:pt>
                <c:pt idx="198">
                  <c:v>-6.5482039123578042E-2</c:v>
                </c:pt>
                <c:pt idx="199">
                  <c:v>-7.0377318652476165E-2</c:v>
                </c:pt>
                <c:pt idx="200">
                  <c:v>-7.5808247253397146E-2</c:v>
                </c:pt>
                <c:pt idx="201">
                  <c:v>-8.1933489881654845E-2</c:v>
                </c:pt>
                <c:pt idx="202">
                  <c:v>-8.6710008110295181E-2</c:v>
                </c:pt>
                <c:pt idx="203">
                  <c:v>-9.7234242745075097E-2</c:v>
                </c:pt>
                <c:pt idx="204">
                  <c:v>-0.10420148186792742</c:v>
                </c:pt>
                <c:pt idx="205">
                  <c:v>-9.8095927288358559E-2</c:v>
                </c:pt>
                <c:pt idx="206">
                  <c:v>-9.3312374504651199E-2</c:v>
                </c:pt>
                <c:pt idx="207">
                  <c:v>-9.1367432382193567E-2</c:v>
                </c:pt>
                <c:pt idx="208">
                  <c:v>-8.2413029595464329E-2</c:v>
                </c:pt>
                <c:pt idx="209">
                  <c:v>-6.4401027974155103E-2</c:v>
                </c:pt>
                <c:pt idx="210">
                  <c:v>-3.6656317426623404E-2</c:v>
                </c:pt>
                <c:pt idx="211">
                  <c:v>-1.6413252025502343E-3</c:v>
                </c:pt>
                <c:pt idx="212">
                  <c:v>2.4238611681658605E-2</c:v>
                </c:pt>
                <c:pt idx="213">
                  <c:v>4.3288774092520958E-2</c:v>
                </c:pt>
                <c:pt idx="214">
                  <c:v>5.6852419160964791E-2</c:v>
                </c:pt>
                <c:pt idx="215">
                  <c:v>7.237571830529678E-2</c:v>
                </c:pt>
                <c:pt idx="216">
                  <c:v>8.3630483950719564E-2</c:v>
                </c:pt>
                <c:pt idx="217">
                  <c:v>8.7002313779356091E-2</c:v>
                </c:pt>
                <c:pt idx="218">
                  <c:v>9.2268013031973906E-2</c:v>
                </c:pt>
                <c:pt idx="219">
                  <c:v>9.2867929933381693E-2</c:v>
                </c:pt>
                <c:pt idx="220">
                  <c:v>9.8462630755002903E-2</c:v>
                </c:pt>
                <c:pt idx="221">
                  <c:v>9.4950703469963801E-2</c:v>
                </c:pt>
                <c:pt idx="222">
                  <c:v>7.8651035261892113E-2</c:v>
                </c:pt>
                <c:pt idx="223">
                  <c:v>5.9892074876519034E-2</c:v>
                </c:pt>
                <c:pt idx="224">
                  <c:v>4.5612104706872374E-2</c:v>
                </c:pt>
                <c:pt idx="225">
                  <c:v>4.0149728924972476E-2</c:v>
                </c:pt>
                <c:pt idx="226">
                  <c:v>3.0334976685363051E-2</c:v>
                </c:pt>
                <c:pt idx="227">
                  <c:v>2.5811421654775894E-2</c:v>
                </c:pt>
                <c:pt idx="228">
                  <c:v>1.6431313459529633E-2</c:v>
                </c:pt>
                <c:pt idx="229">
                  <c:v>1.0993998843689975E-2</c:v>
                </c:pt>
                <c:pt idx="230">
                  <c:v>-1.6821087477048892E-4</c:v>
                </c:pt>
                <c:pt idx="231">
                  <c:v>-3.3602469682803872E-4</c:v>
                </c:pt>
                <c:pt idx="232">
                  <c:v>-1.4369082313081519E-2</c:v>
                </c:pt>
                <c:pt idx="233">
                  <c:v>-1.7632699463629144E-2</c:v>
                </c:pt>
                <c:pt idx="234">
                  <c:v>-1.5947307772739734E-2</c:v>
                </c:pt>
                <c:pt idx="235">
                  <c:v>-9.3910968813016391E-3</c:v>
                </c:pt>
                <c:pt idx="236">
                  <c:v>-6.4211081445736343E-3</c:v>
                </c:pt>
                <c:pt idx="237">
                  <c:v>-3.4068761291459835E-3</c:v>
                </c:pt>
                <c:pt idx="238">
                  <c:v>9.2436424314918577E-3</c:v>
                </c:pt>
                <c:pt idx="239">
                  <c:v>1.0004744406380368E-2</c:v>
                </c:pt>
                <c:pt idx="240">
                  <c:v>1.7976745335939508E-2</c:v>
                </c:pt>
                <c:pt idx="241">
                  <c:v>2.2142640176718138E-2</c:v>
                </c:pt>
                <c:pt idx="242">
                  <c:v>4.0415948619184822E-2</c:v>
                </c:pt>
                <c:pt idx="243">
                  <c:v>4.5276110931002693E-2</c:v>
                </c:pt>
                <c:pt idx="244">
                  <c:v>6.0208599054759372E-2</c:v>
                </c:pt>
                <c:pt idx="245">
                  <c:v>7.0541462625663978E-2</c:v>
                </c:pt>
                <c:pt idx="246">
                  <c:v>8.2883860078293833E-2</c:v>
                </c:pt>
                <c:pt idx="247">
                  <c:v>8.5510278405666357E-2</c:v>
                </c:pt>
                <c:pt idx="248">
                  <c:v>9.2839597257932061E-2</c:v>
                </c:pt>
                <c:pt idx="249">
                  <c:v>0.10272201994604845</c:v>
                </c:pt>
                <c:pt idx="250">
                  <c:v>0.10269650493809791</c:v>
                </c:pt>
                <c:pt idx="251">
                  <c:v>0.10572841773138207</c:v>
                </c:pt>
                <c:pt idx="252">
                  <c:v>9.853843634323943E-2</c:v>
                </c:pt>
                <c:pt idx="253">
                  <c:v>9.0414782941118196E-2</c:v>
                </c:pt>
                <c:pt idx="254">
                  <c:v>7.8266277029785045E-2</c:v>
                </c:pt>
                <c:pt idx="255">
                  <c:v>7.3579949157498589E-2</c:v>
                </c:pt>
                <c:pt idx="256">
                  <c:v>6.3416733255948113E-2</c:v>
                </c:pt>
                <c:pt idx="257">
                  <c:v>5.4608002037340196E-2</c:v>
                </c:pt>
                <c:pt idx="258">
                  <c:v>4.3049047643334941E-2</c:v>
                </c:pt>
                <c:pt idx="259">
                  <c:v>3.3912035562970344E-2</c:v>
                </c:pt>
                <c:pt idx="260">
                  <c:v>1.8414648453192753E-2</c:v>
                </c:pt>
                <c:pt idx="261">
                  <c:v>1.7733604716279657E-3</c:v>
                </c:pt>
                <c:pt idx="262">
                  <c:v>-7.0268263892311316E-3</c:v>
                </c:pt>
                <c:pt idx="263">
                  <c:v>-9.8935711736296925E-3</c:v>
                </c:pt>
                <c:pt idx="264">
                  <c:v>-6.2821887652255177E-3</c:v>
                </c:pt>
                <c:pt idx="265">
                  <c:v>-1.4350508818055125E-3</c:v>
                </c:pt>
                <c:pt idx="266">
                  <c:v>4.0087545761257112E-3</c:v>
                </c:pt>
                <c:pt idx="267">
                  <c:v>5.7823884184359988E-3</c:v>
                </c:pt>
                <c:pt idx="268">
                  <c:v>1.3757303431741457E-3</c:v>
                </c:pt>
                <c:pt idx="269">
                  <c:v>-5.3144767452204342E-3</c:v>
                </c:pt>
                <c:pt idx="270">
                  <c:v>-7.7002219600265549E-4</c:v>
                </c:pt>
                <c:pt idx="271">
                  <c:v>2.3787189226574575E-3</c:v>
                </c:pt>
                <c:pt idx="272">
                  <c:v>1.7829528015843501E-3</c:v>
                </c:pt>
                <c:pt idx="273">
                  <c:v>-2.9283545778058199E-3</c:v>
                </c:pt>
                <c:pt idx="274">
                  <c:v>-5.5862320275664821E-3</c:v>
                </c:pt>
                <c:pt idx="275">
                  <c:v>-6.8249932452367854E-3</c:v>
                </c:pt>
                <c:pt idx="276">
                  <c:v>-1.3125513669289665E-2</c:v>
                </c:pt>
                <c:pt idx="277">
                  <c:v>-1.8975946101601478E-2</c:v>
                </c:pt>
                <c:pt idx="278">
                  <c:v>-2.0383843520735113E-2</c:v>
                </c:pt>
                <c:pt idx="279">
                  <c:v>-1.7161480473288478E-2</c:v>
                </c:pt>
                <c:pt idx="280">
                  <c:v>-8.1236110558800343E-3</c:v>
                </c:pt>
                <c:pt idx="281">
                  <c:v>1.8547876750922201E-3</c:v>
                </c:pt>
                <c:pt idx="282">
                  <c:v>7.1935055790735749E-3</c:v>
                </c:pt>
                <c:pt idx="283">
                  <c:v>2.1135337313130602E-2</c:v>
                </c:pt>
                <c:pt idx="284">
                  <c:v>4.2727791951792181E-2</c:v>
                </c:pt>
                <c:pt idx="285">
                  <c:v>5.7937798466916983E-2</c:v>
                </c:pt>
                <c:pt idx="286">
                  <c:v>6.9980082890614234E-2</c:v>
                </c:pt>
                <c:pt idx="287">
                  <c:v>7.7844768417916363E-2</c:v>
                </c:pt>
                <c:pt idx="288">
                  <c:v>8.7575716114617494E-2</c:v>
                </c:pt>
                <c:pt idx="289">
                  <c:v>9.1242402509257067E-2</c:v>
                </c:pt>
                <c:pt idx="290">
                  <c:v>9.3226068091164946E-2</c:v>
                </c:pt>
                <c:pt idx="291">
                  <c:v>9.1857156138107868E-2</c:v>
                </c:pt>
                <c:pt idx="292">
                  <c:v>9.0557770405492413E-2</c:v>
                </c:pt>
                <c:pt idx="293">
                  <c:v>8.440675062155277E-2</c:v>
                </c:pt>
                <c:pt idx="294">
                  <c:v>7.4650217705260716E-2</c:v>
                </c:pt>
                <c:pt idx="295">
                  <c:v>5.6756621039581283E-2</c:v>
                </c:pt>
                <c:pt idx="296">
                  <c:v>4.0987981294164914E-2</c:v>
                </c:pt>
                <c:pt idx="297">
                  <c:v>2.8445685036193678E-2</c:v>
                </c:pt>
                <c:pt idx="298">
                  <c:v>1.5334191545181194E-2</c:v>
                </c:pt>
                <c:pt idx="299">
                  <c:v>3.5792288546999309E-3</c:v>
                </c:pt>
                <c:pt idx="300">
                  <c:v>-5.7277196526002803E-3</c:v>
                </c:pt>
                <c:pt idx="301">
                  <c:v>-1.6066256575994371E-2</c:v>
                </c:pt>
                <c:pt idx="302">
                  <c:v>-2.1910837450027761E-2</c:v>
                </c:pt>
                <c:pt idx="303">
                  <c:v>-2.1022254563957794E-2</c:v>
                </c:pt>
                <c:pt idx="304">
                  <c:v>-2.2935216754384709E-2</c:v>
                </c:pt>
                <c:pt idx="305">
                  <c:v>-2.5274649219909857E-2</c:v>
                </c:pt>
                <c:pt idx="306">
                  <c:v>-2.7118436142663079E-2</c:v>
                </c:pt>
                <c:pt idx="307">
                  <c:v>-2.3231531340405183E-2</c:v>
                </c:pt>
                <c:pt idx="308">
                  <c:v>-2.0329288190574064E-2</c:v>
                </c:pt>
                <c:pt idx="309">
                  <c:v>-1.2313274268099148E-2</c:v>
                </c:pt>
                <c:pt idx="310">
                  <c:v>-9.9837945088969791E-3</c:v>
                </c:pt>
                <c:pt idx="311">
                  <c:v>-8.0551833502031742E-3</c:v>
                </c:pt>
                <c:pt idx="312">
                  <c:v>-1.0422651407937309E-2</c:v>
                </c:pt>
                <c:pt idx="313">
                  <c:v>-1.6475203879199405E-3</c:v>
                </c:pt>
                <c:pt idx="314">
                  <c:v>6.7143661437540046E-4</c:v>
                </c:pt>
                <c:pt idx="315">
                  <c:v>-6.4040805691623157E-3</c:v>
                </c:pt>
                <c:pt idx="316">
                  <c:v>-3.9330673960799121E-3</c:v>
                </c:pt>
                <c:pt idx="317">
                  <c:v>-8.3023134218610604E-3</c:v>
                </c:pt>
                <c:pt idx="318">
                  <c:v>-7.9267647730690925E-3</c:v>
                </c:pt>
                <c:pt idx="319">
                  <c:v>-1.3758588240093914E-2</c:v>
                </c:pt>
                <c:pt idx="320">
                  <c:v>-1.6703719282279657E-2</c:v>
                </c:pt>
                <c:pt idx="321">
                  <c:v>-1.9096488083352965E-2</c:v>
                </c:pt>
                <c:pt idx="322">
                  <c:v>-1.6789294898561187E-2</c:v>
                </c:pt>
                <c:pt idx="323">
                  <c:v>-1.8234632663437507E-2</c:v>
                </c:pt>
                <c:pt idx="324">
                  <c:v>-1.302973247551443E-2</c:v>
                </c:pt>
                <c:pt idx="325">
                  <c:v>-1.3247428235296019E-2</c:v>
                </c:pt>
                <c:pt idx="326">
                  <c:v>-1.7029498296545993E-2</c:v>
                </c:pt>
                <c:pt idx="327">
                  <c:v>-1.3497908009929347E-2</c:v>
                </c:pt>
                <c:pt idx="328">
                  <c:v>-1.1295738073396353E-2</c:v>
                </c:pt>
                <c:pt idx="329">
                  <c:v>-4.9262966327737832E-3</c:v>
                </c:pt>
                <c:pt idx="330">
                  <c:v>-4.0356130635282959E-3</c:v>
                </c:pt>
                <c:pt idx="331">
                  <c:v>4.7654850767828629E-3</c:v>
                </c:pt>
                <c:pt idx="332">
                  <c:v>9.0225556450966773E-3</c:v>
                </c:pt>
                <c:pt idx="333">
                  <c:v>1.2847763955108107E-2</c:v>
                </c:pt>
                <c:pt idx="334">
                  <c:v>2.0064074027320238E-2</c:v>
                </c:pt>
                <c:pt idx="335">
                  <c:v>2.3478906064944065E-2</c:v>
                </c:pt>
                <c:pt idx="336">
                  <c:v>2.9222807714335268E-2</c:v>
                </c:pt>
                <c:pt idx="337">
                  <c:v>4.3091501261366509E-2</c:v>
                </c:pt>
                <c:pt idx="338">
                  <c:v>5.0510970472521947E-2</c:v>
                </c:pt>
                <c:pt idx="339">
                  <c:v>5.6775230692506333E-2</c:v>
                </c:pt>
                <c:pt idx="340">
                  <c:v>6.1465751369723647E-2</c:v>
                </c:pt>
                <c:pt idx="341">
                  <c:v>7.2474074641997718E-2</c:v>
                </c:pt>
                <c:pt idx="342">
                  <c:v>7.6960844819158644E-2</c:v>
                </c:pt>
                <c:pt idx="343">
                  <c:v>8.2032848005247447E-2</c:v>
                </c:pt>
                <c:pt idx="344">
                  <c:v>8.3343749151371868E-2</c:v>
                </c:pt>
                <c:pt idx="345">
                  <c:v>8.4418802564095494E-2</c:v>
                </c:pt>
                <c:pt idx="346">
                  <c:v>7.8021848588661999E-2</c:v>
                </c:pt>
                <c:pt idx="347">
                  <c:v>7.8557888766359593E-2</c:v>
                </c:pt>
                <c:pt idx="348">
                  <c:v>7.3850342991994097E-2</c:v>
                </c:pt>
                <c:pt idx="349">
                  <c:v>5.5178419055303622E-2</c:v>
                </c:pt>
                <c:pt idx="350">
                  <c:v>4.9611218574990838E-2</c:v>
                </c:pt>
                <c:pt idx="351">
                  <c:v>4.4709243639320932E-2</c:v>
                </c:pt>
                <c:pt idx="352">
                  <c:v>3.6705481632139485E-2</c:v>
                </c:pt>
                <c:pt idx="353">
                  <c:v>1.9047347228636539E-2</c:v>
                </c:pt>
                <c:pt idx="354">
                  <c:v>5.7248874804733865E-3</c:v>
                </c:pt>
                <c:pt idx="355">
                  <c:v>-9.2797925105614441E-3</c:v>
                </c:pt>
                <c:pt idx="356">
                  <c:v>-2.0087191291422453E-2</c:v>
                </c:pt>
                <c:pt idx="357">
                  <c:v>-3.0675016671004814E-2</c:v>
                </c:pt>
                <c:pt idx="358">
                  <c:v>-3.6343628437372606E-2</c:v>
                </c:pt>
                <c:pt idx="359">
                  <c:v>-4.4370688098646312E-2</c:v>
                </c:pt>
                <c:pt idx="360">
                  <c:v>-4.9680311374422644E-2</c:v>
                </c:pt>
                <c:pt idx="361">
                  <c:v>-4.5961444835155747E-2</c:v>
                </c:pt>
                <c:pt idx="362">
                  <c:v>-4.3940230013500566E-2</c:v>
                </c:pt>
                <c:pt idx="363">
                  <c:v>-4.5170152595178654E-2</c:v>
                </c:pt>
                <c:pt idx="364">
                  <c:v>-4.5091307868150528E-2</c:v>
                </c:pt>
                <c:pt idx="365">
                  <c:v>-4.028997017963732E-2</c:v>
                </c:pt>
                <c:pt idx="366">
                  <c:v>-2.9827849944845004E-2</c:v>
                </c:pt>
                <c:pt idx="367">
                  <c:v>-2.2256578020311897E-2</c:v>
                </c:pt>
                <c:pt idx="368">
                  <c:v>-1.4159840194813098E-2</c:v>
                </c:pt>
                <c:pt idx="369">
                  <c:v>-5.7926413752258463E-3</c:v>
                </c:pt>
                <c:pt idx="370">
                  <c:v>5.4470661164147584E-3</c:v>
                </c:pt>
                <c:pt idx="371">
                  <c:v>1.4833275993547437E-2</c:v>
                </c:pt>
                <c:pt idx="372">
                  <c:v>2.2990700560981063E-2</c:v>
                </c:pt>
                <c:pt idx="373">
                  <c:v>2.8641643405185706E-2</c:v>
                </c:pt>
                <c:pt idx="374">
                  <c:v>2.7329404702671305E-2</c:v>
                </c:pt>
                <c:pt idx="375">
                  <c:v>1.9653606669298489E-2</c:v>
                </c:pt>
                <c:pt idx="376">
                  <c:v>2.5916499155491872E-2</c:v>
                </c:pt>
                <c:pt idx="377">
                  <c:v>3.0430355593787699E-2</c:v>
                </c:pt>
                <c:pt idx="378">
                  <c:v>3.0072909494663007E-2</c:v>
                </c:pt>
                <c:pt idx="379">
                  <c:v>2.5529711212868726E-2</c:v>
                </c:pt>
                <c:pt idx="380">
                  <c:v>2.0594453596663113E-2</c:v>
                </c:pt>
                <c:pt idx="381">
                  <c:v>2.0513617801747756E-2</c:v>
                </c:pt>
                <c:pt idx="382">
                  <c:v>2.1149057419666654E-2</c:v>
                </c:pt>
                <c:pt idx="383">
                  <c:v>2.7295881117813663E-2</c:v>
                </c:pt>
                <c:pt idx="384">
                  <c:v>2.8047613904594863E-2</c:v>
                </c:pt>
                <c:pt idx="385">
                  <c:v>2.7962121155411072E-2</c:v>
                </c:pt>
                <c:pt idx="386">
                  <c:v>2.9639750857433082E-2</c:v>
                </c:pt>
                <c:pt idx="387">
                  <c:v>4.0766771223700086E-2</c:v>
                </c:pt>
                <c:pt idx="388">
                  <c:v>3.3051958361775872E-2</c:v>
                </c:pt>
                <c:pt idx="389">
                  <c:v>2.5539668837565303E-2</c:v>
                </c:pt>
                <c:pt idx="390">
                  <c:v>2.1602533275774098E-2</c:v>
                </c:pt>
                <c:pt idx="391">
                  <c:v>2.5068857865119025E-2</c:v>
                </c:pt>
                <c:pt idx="392">
                  <c:v>2.5995192613841527E-2</c:v>
                </c:pt>
                <c:pt idx="393">
                  <c:v>2.5248881709279074E-2</c:v>
                </c:pt>
                <c:pt idx="394">
                  <c:v>2.2380266944989506E-2</c:v>
                </c:pt>
                <c:pt idx="395">
                  <c:v>1.6098647121878466E-2</c:v>
                </c:pt>
                <c:pt idx="396">
                  <c:v>1.7054788983829054E-2</c:v>
                </c:pt>
                <c:pt idx="397">
                  <c:v>8.3764775614047961E-3</c:v>
                </c:pt>
                <c:pt idx="398">
                  <c:v>2.7931631098740885E-3</c:v>
                </c:pt>
                <c:pt idx="399">
                  <c:v>-6.2657822668699212E-3</c:v>
                </c:pt>
                <c:pt idx="400">
                  <c:v>-1.2126825623739021E-2</c:v>
                </c:pt>
                <c:pt idx="401">
                  <c:v>-1.8679924684128497E-2</c:v>
                </c:pt>
                <c:pt idx="402">
                  <c:v>-2.272101242393277E-2</c:v>
                </c:pt>
                <c:pt idx="403">
                  <c:v>-1.9119139700114703E-2</c:v>
                </c:pt>
                <c:pt idx="404">
                  <c:v>-2.4271689350081622E-2</c:v>
                </c:pt>
                <c:pt idx="405">
                  <c:v>-2.3789249478185955E-2</c:v>
                </c:pt>
                <c:pt idx="406">
                  <c:v>-2.7530573548471889E-2</c:v>
                </c:pt>
                <c:pt idx="407">
                  <c:v>-2.9965257506174188E-2</c:v>
                </c:pt>
                <c:pt idx="408">
                  <c:v>-3.1668483276054989E-2</c:v>
                </c:pt>
                <c:pt idx="409">
                  <c:v>-2.5413005889247227E-2</c:v>
                </c:pt>
                <c:pt idx="410">
                  <c:v>-2.2575243414691977E-2</c:v>
                </c:pt>
                <c:pt idx="411">
                  <c:v>-1.4388848796841333E-2</c:v>
                </c:pt>
                <c:pt idx="412">
                  <c:v>-7.1180507273280822E-3</c:v>
                </c:pt>
                <c:pt idx="413">
                  <c:v>6.7738084350588059E-3</c:v>
                </c:pt>
                <c:pt idx="414">
                  <c:v>7.5075347674779993E-3</c:v>
                </c:pt>
                <c:pt idx="415">
                  <c:v>9.0139022562362413E-4</c:v>
                </c:pt>
                <c:pt idx="416">
                  <c:v>-2.8107475926722001E-3</c:v>
                </c:pt>
                <c:pt idx="417">
                  <c:v>-7.2118385962236606E-3</c:v>
                </c:pt>
                <c:pt idx="418">
                  <c:v>-1.1613470738733653E-2</c:v>
                </c:pt>
                <c:pt idx="419">
                  <c:v>-6.1521570870033491E-3</c:v>
                </c:pt>
                <c:pt idx="420">
                  <c:v>-5.0955728944857091E-3</c:v>
                </c:pt>
                <c:pt idx="421">
                  <c:v>-8.0494686641048394E-3</c:v>
                </c:pt>
                <c:pt idx="422">
                  <c:v>-1.1442714320369926E-2</c:v>
                </c:pt>
                <c:pt idx="423">
                  <c:v>-1.7225929994493468E-2</c:v>
                </c:pt>
                <c:pt idx="424">
                  <c:v>-1.7045177593463696E-2</c:v>
                </c:pt>
                <c:pt idx="425">
                  <c:v>-1.6874764034124252E-2</c:v>
                </c:pt>
                <c:pt idx="426">
                  <c:v>-6.3383322772245874E-3</c:v>
                </c:pt>
                <c:pt idx="427">
                  <c:v>-2.7823766073928977E-3</c:v>
                </c:pt>
                <c:pt idx="428">
                  <c:v>7.3204706119127574E-3</c:v>
                </c:pt>
                <c:pt idx="429">
                  <c:v>1.0794542686267441E-2</c:v>
                </c:pt>
                <c:pt idx="430">
                  <c:v>1.258918761631799E-2</c:v>
                </c:pt>
                <c:pt idx="431">
                  <c:v>5.168379330097608E-3</c:v>
                </c:pt>
                <c:pt idx="432">
                  <c:v>2.9952181530716795E-3</c:v>
                </c:pt>
                <c:pt idx="433">
                  <c:v>1.322642691988051E-2</c:v>
                </c:pt>
                <c:pt idx="434">
                  <c:v>1.8524195855926122E-2</c:v>
                </c:pt>
                <c:pt idx="435">
                  <c:v>2.177559784138005E-2</c:v>
                </c:pt>
                <c:pt idx="436">
                  <c:v>2.2498536767127979E-2</c:v>
                </c:pt>
                <c:pt idx="437">
                  <c:v>2.0183766516171035E-2</c:v>
                </c:pt>
                <c:pt idx="438">
                  <c:v>8.4110322045047783E-3</c:v>
                </c:pt>
                <c:pt idx="439">
                  <c:v>3.0875374107586142E-3</c:v>
                </c:pt>
                <c:pt idx="440">
                  <c:v>5.732580980898341E-3</c:v>
                </c:pt>
                <c:pt idx="441">
                  <c:v>9.6451425233479073E-3</c:v>
                </c:pt>
                <c:pt idx="442">
                  <c:v>1.5365972028399391E-2</c:v>
                </c:pt>
                <c:pt idx="443">
                  <c:v>1.6379597375466341E-2</c:v>
                </c:pt>
                <c:pt idx="444">
                  <c:v>1.1929190474006415E-2</c:v>
                </c:pt>
                <c:pt idx="445">
                  <c:v>4.5151703759815833E-3</c:v>
                </c:pt>
                <c:pt idx="446">
                  <c:v>5.6637766088571875E-3</c:v>
                </c:pt>
                <c:pt idx="447">
                  <c:v>2.8464390962132848E-3</c:v>
                </c:pt>
                <c:pt idx="448">
                  <c:v>3.5800637716742936E-3</c:v>
                </c:pt>
                <c:pt idx="449">
                  <c:v>1.5787713722274967E-3</c:v>
                </c:pt>
                <c:pt idx="450">
                  <c:v>1.119895974937112E-2</c:v>
                </c:pt>
                <c:pt idx="451">
                  <c:v>1.0860623457144438E-2</c:v>
                </c:pt>
                <c:pt idx="452">
                  <c:v>4.3289762430191916E-3</c:v>
                </c:pt>
                <c:pt idx="453">
                  <c:v>-1.1771530037816367E-3</c:v>
                </c:pt>
                <c:pt idx="454">
                  <c:v>-5.0580622235549908E-3</c:v>
                </c:pt>
                <c:pt idx="455">
                  <c:v>-4.7342691639829047E-3</c:v>
                </c:pt>
                <c:pt idx="456">
                  <c:v>7.7379011847689052E-3</c:v>
                </c:pt>
                <c:pt idx="457">
                  <c:v>1.4868569351466956E-2</c:v>
                </c:pt>
                <c:pt idx="458">
                  <c:v>2.1603584359773491E-2</c:v>
                </c:pt>
                <c:pt idx="459">
                  <c:v>4.0672380586635574E-2</c:v>
                </c:pt>
                <c:pt idx="460">
                  <c:v>5.490671070574548E-2</c:v>
                </c:pt>
                <c:pt idx="461">
                  <c:v>7.2425112577367598E-2</c:v>
                </c:pt>
                <c:pt idx="462">
                  <c:v>8.7804365553198357E-2</c:v>
                </c:pt>
                <c:pt idx="463">
                  <c:v>0.10279572031977956</c:v>
                </c:pt>
                <c:pt idx="464">
                  <c:v>0.11982357570515244</c:v>
                </c:pt>
                <c:pt idx="465">
                  <c:v>0.13525723500825015</c:v>
                </c:pt>
                <c:pt idx="466">
                  <c:v>0.15065751705783748</c:v>
                </c:pt>
                <c:pt idx="467">
                  <c:v>0.16382641646738194</c:v>
                </c:pt>
                <c:pt idx="468">
                  <c:v>0.16668956838837734</c:v>
                </c:pt>
                <c:pt idx="469">
                  <c:v>0.17406741887030264</c:v>
                </c:pt>
                <c:pt idx="470">
                  <c:v>0.1720999016520508</c:v>
                </c:pt>
                <c:pt idx="471">
                  <c:v>0.15311338658200779</c:v>
                </c:pt>
                <c:pt idx="472">
                  <c:v>0.13717602095534631</c:v>
                </c:pt>
                <c:pt idx="473">
                  <c:v>0.11790036846115236</c:v>
                </c:pt>
                <c:pt idx="474">
                  <c:v>9.877147310659827E-2</c:v>
                </c:pt>
                <c:pt idx="475">
                  <c:v>8.0527237716935915E-2</c:v>
                </c:pt>
                <c:pt idx="476">
                  <c:v>6.0897093713119015E-2</c:v>
                </c:pt>
                <c:pt idx="477">
                  <c:v>4.5869151230143894E-2</c:v>
                </c:pt>
                <c:pt idx="478">
                  <c:v>2.4971402050215412E-2</c:v>
                </c:pt>
                <c:pt idx="479">
                  <c:v>4.6671394461157336E-3</c:v>
                </c:pt>
                <c:pt idx="480">
                  <c:v>-8.1788746590125781E-3</c:v>
                </c:pt>
                <c:pt idx="481">
                  <c:v>-2.5425289076566278E-2</c:v>
                </c:pt>
                <c:pt idx="482">
                  <c:v>-4.1217705030953906E-2</c:v>
                </c:pt>
                <c:pt idx="483">
                  <c:v>-3.941797285887217E-2</c:v>
                </c:pt>
                <c:pt idx="484">
                  <c:v>-4.7759216395383282E-2</c:v>
                </c:pt>
                <c:pt idx="485">
                  <c:v>-5.3590156133971563E-2</c:v>
                </c:pt>
                <c:pt idx="486">
                  <c:v>-5.9604229478011257E-2</c:v>
                </c:pt>
                <c:pt idx="487">
                  <c:v>-5.7717316314107821E-2</c:v>
                </c:pt>
                <c:pt idx="488">
                  <c:v>-5.8111722369533554E-2</c:v>
                </c:pt>
                <c:pt idx="489">
                  <c:v>-6.5398354119322613E-2</c:v>
                </c:pt>
                <c:pt idx="490">
                  <c:v>-5.9460145639424374E-2</c:v>
                </c:pt>
                <c:pt idx="491">
                  <c:v>-6.3740393639298412E-2</c:v>
                </c:pt>
                <c:pt idx="492">
                  <c:v>-6.4097088912446823E-2</c:v>
                </c:pt>
                <c:pt idx="493">
                  <c:v>-6.7106111901070312E-2</c:v>
                </c:pt>
                <c:pt idx="494">
                  <c:v>-6.0167898822071082E-2</c:v>
                </c:pt>
                <c:pt idx="495">
                  <c:v>-5.6845669048438692E-2</c:v>
                </c:pt>
                <c:pt idx="496">
                  <c:v>-4.7953973280524982E-2</c:v>
                </c:pt>
                <c:pt idx="497">
                  <c:v>-4.0682435573927263E-2</c:v>
                </c:pt>
                <c:pt idx="498">
                  <c:v>-3.7017794313364723E-2</c:v>
                </c:pt>
                <c:pt idx="499">
                  <c:v>-3.0212466485154417E-2</c:v>
                </c:pt>
                <c:pt idx="500">
                  <c:v>-2.2083773284589332E-2</c:v>
                </c:pt>
                <c:pt idx="501">
                  <c:v>-7.892956911996105E-3</c:v>
                </c:pt>
                <c:pt idx="502">
                  <c:v>-9.1965909080272447E-4</c:v>
                </c:pt>
                <c:pt idx="503">
                  <c:v>6.8560539266060341E-3</c:v>
                </c:pt>
                <c:pt idx="504">
                  <c:v>1.5162359938248429E-2</c:v>
                </c:pt>
                <c:pt idx="505">
                  <c:v>2.5394955865068562E-2</c:v>
                </c:pt>
                <c:pt idx="506">
                  <c:v>3.1088400956772448E-2</c:v>
                </c:pt>
                <c:pt idx="507">
                  <c:v>3.4026919848783026E-2</c:v>
                </c:pt>
                <c:pt idx="508">
                  <c:v>3.5171235673084882E-2</c:v>
                </c:pt>
                <c:pt idx="509">
                  <c:v>3.9442448584859895E-2</c:v>
                </c:pt>
                <c:pt idx="510">
                  <c:v>4.2874087094937112E-2</c:v>
                </c:pt>
                <c:pt idx="511">
                  <c:v>4.8712467194868873E-2</c:v>
                </c:pt>
                <c:pt idx="512">
                  <c:v>4.7267614265300788E-2</c:v>
                </c:pt>
                <c:pt idx="513">
                  <c:v>5.2638507372595671E-2</c:v>
                </c:pt>
                <c:pt idx="514">
                  <c:v>5.4960127839699828E-2</c:v>
                </c:pt>
                <c:pt idx="515">
                  <c:v>6.4037591627824617E-2</c:v>
                </c:pt>
                <c:pt idx="516">
                  <c:v>5.9968947645668395E-2</c:v>
                </c:pt>
                <c:pt idx="517">
                  <c:v>5.9015980629439684E-2</c:v>
                </c:pt>
                <c:pt idx="518">
                  <c:v>5.9080327724424057E-2</c:v>
                </c:pt>
                <c:pt idx="519">
                  <c:v>5.4458512146063891E-2</c:v>
                </c:pt>
                <c:pt idx="520">
                  <c:v>6.022347775522862E-2</c:v>
                </c:pt>
                <c:pt idx="521">
                  <c:v>5.5670821212523196E-2</c:v>
                </c:pt>
                <c:pt idx="522">
                  <c:v>6.0409152750543475E-2</c:v>
                </c:pt>
                <c:pt idx="523">
                  <c:v>5.8439887958539709E-2</c:v>
                </c:pt>
                <c:pt idx="524">
                  <c:v>6.2401795555705901E-2</c:v>
                </c:pt>
                <c:pt idx="525">
                  <c:v>5.4001056073503799E-2</c:v>
                </c:pt>
                <c:pt idx="526">
                  <c:v>4.7723786413482953E-2</c:v>
                </c:pt>
                <c:pt idx="527">
                  <c:v>4.059875150672209E-2</c:v>
                </c:pt>
                <c:pt idx="528">
                  <c:v>4.2819740676210964E-2</c:v>
                </c:pt>
                <c:pt idx="529">
                  <c:v>4.0603539034089524E-2</c:v>
                </c:pt>
                <c:pt idx="530">
                  <c:v>3.3968393896051767E-2</c:v>
                </c:pt>
                <c:pt idx="531">
                  <c:v>3.3939915869281238E-2</c:v>
                </c:pt>
                <c:pt idx="532">
                  <c:v>2.7738262147005914E-2</c:v>
                </c:pt>
                <c:pt idx="533">
                  <c:v>2.8298916340495632E-2</c:v>
                </c:pt>
                <c:pt idx="534">
                  <c:v>2.2211180670860246E-2</c:v>
                </c:pt>
                <c:pt idx="535">
                  <c:v>1.7664649365885181E-2</c:v>
                </c:pt>
                <c:pt idx="536">
                  <c:v>1.1233563066056043E-2</c:v>
                </c:pt>
                <c:pt idx="537">
                  <c:v>5.3159976631837937E-3</c:v>
                </c:pt>
                <c:pt idx="538">
                  <c:v>4.1129124488283788E-3</c:v>
                </c:pt>
                <c:pt idx="539">
                  <c:v>-3.1607391697916574E-3</c:v>
                </c:pt>
                <c:pt idx="540">
                  <c:v>-1.3082584481247448E-2</c:v>
                </c:pt>
                <c:pt idx="541">
                  <c:v>-2.0427695542595055E-2</c:v>
                </c:pt>
                <c:pt idx="542">
                  <c:v>-2.3100503156926029E-2</c:v>
                </c:pt>
                <c:pt idx="543">
                  <c:v>-2.5364179190839449E-2</c:v>
                </c:pt>
                <c:pt idx="544">
                  <c:v>-2.4580214135411678E-2</c:v>
                </c:pt>
                <c:pt idx="545">
                  <c:v>-2.6409105469409118E-2</c:v>
                </c:pt>
                <c:pt idx="546">
                  <c:v>-2.5865371032695934E-2</c:v>
                </c:pt>
                <c:pt idx="547">
                  <c:v>-2.4142888776867329E-2</c:v>
                </c:pt>
                <c:pt idx="548">
                  <c:v>-2.2476421717902324E-2</c:v>
                </c:pt>
                <c:pt idx="549">
                  <c:v>-1.4490920096708279E-2</c:v>
                </c:pt>
                <c:pt idx="550">
                  <c:v>-1.0506955111978975E-2</c:v>
                </c:pt>
                <c:pt idx="551">
                  <c:v>-3.1034444342570387E-3</c:v>
                </c:pt>
                <c:pt idx="552">
                  <c:v>4.8813919656585016E-3</c:v>
                </c:pt>
                <c:pt idx="553">
                  <c:v>1.251171381085058E-2</c:v>
                </c:pt>
                <c:pt idx="554">
                  <c:v>1.9772516869521299E-2</c:v>
                </c:pt>
                <c:pt idx="555">
                  <c:v>1.9953988975671903E-2</c:v>
                </c:pt>
                <c:pt idx="556">
                  <c:v>2.2086564738337026E-2</c:v>
                </c:pt>
                <c:pt idx="557">
                  <c:v>2.2781323945159963E-2</c:v>
                </c:pt>
                <c:pt idx="558">
                  <c:v>2.1983091963607697E-2</c:v>
                </c:pt>
                <c:pt idx="559">
                  <c:v>2.2372802487899295E-2</c:v>
                </c:pt>
                <c:pt idx="560">
                  <c:v>2.4552128131481991E-2</c:v>
                </c:pt>
                <c:pt idx="561">
                  <c:v>1.839486335574602E-2</c:v>
                </c:pt>
                <c:pt idx="562">
                  <c:v>1.2230488743609094E-2</c:v>
                </c:pt>
                <c:pt idx="563">
                  <c:v>6.3367394315953975E-3</c:v>
                </c:pt>
                <c:pt idx="564">
                  <c:v>2.1359611138957926E-3</c:v>
                </c:pt>
                <c:pt idx="565">
                  <c:v>2.577860150902769E-3</c:v>
                </c:pt>
                <c:pt idx="566">
                  <c:v>2.9336206318596701E-4</c:v>
                </c:pt>
                <c:pt idx="567">
                  <c:v>-1.6104858586208672E-4</c:v>
                </c:pt>
                <c:pt idx="568">
                  <c:v>-4.0141892114935549E-3</c:v>
                </c:pt>
                <c:pt idx="569">
                  <c:v>-4.6410068507045741E-3</c:v>
                </c:pt>
                <c:pt idx="570">
                  <c:v>-1.6303317766459633E-3</c:v>
                </c:pt>
                <c:pt idx="571">
                  <c:v>-2.5187505343338221E-3</c:v>
                </c:pt>
                <c:pt idx="572">
                  <c:v>-4.1725493933044786E-3</c:v>
                </c:pt>
                <c:pt idx="573">
                  <c:v>-7.0075583550968188E-3</c:v>
                </c:pt>
                <c:pt idx="574">
                  <c:v>-6.1386498841320501E-3</c:v>
                </c:pt>
                <c:pt idx="575">
                  <c:v>-4.6109272992105408E-3</c:v>
                </c:pt>
                <c:pt idx="576">
                  <c:v>-6.5894100791530439E-3</c:v>
                </c:pt>
                <c:pt idx="577">
                  <c:v>-1.1024358941067245E-2</c:v>
                </c:pt>
                <c:pt idx="578">
                  <c:v>-1.9893723756213129E-2</c:v>
                </c:pt>
                <c:pt idx="579">
                  <c:v>-1.7027802684489897E-2</c:v>
                </c:pt>
                <c:pt idx="580">
                  <c:v>-1.8820044408324639E-2</c:v>
                </c:pt>
                <c:pt idx="581">
                  <c:v>-2.6268420017991685E-2</c:v>
                </c:pt>
                <c:pt idx="582">
                  <c:v>-4.0411495775886548E-2</c:v>
                </c:pt>
                <c:pt idx="583">
                  <c:v>-5.1600050135078186E-2</c:v>
                </c:pt>
                <c:pt idx="584">
                  <c:v>-6.5232943511898581E-2</c:v>
                </c:pt>
                <c:pt idx="585">
                  <c:v>-6.979162985297839E-2</c:v>
                </c:pt>
                <c:pt idx="586">
                  <c:v>-7.7263943077164013E-2</c:v>
                </c:pt>
                <c:pt idx="587">
                  <c:v>-7.8179993154191121E-2</c:v>
                </c:pt>
                <c:pt idx="588">
                  <c:v>-7.949679035018932E-2</c:v>
                </c:pt>
                <c:pt idx="589">
                  <c:v>-7.3874639246218413E-2</c:v>
                </c:pt>
                <c:pt idx="590">
                  <c:v>-6.5868221169022481E-2</c:v>
                </c:pt>
                <c:pt idx="591">
                  <c:v>-6.4596967903321603E-2</c:v>
                </c:pt>
                <c:pt idx="592">
                  <c:v>-5.8392191063040284E-2</c:v>
                </c:pt>
                <c:pt idx="593">
                  <c:v>-5.1761895494608863E-2</c:v>
                </c:pt>
                <c:pt idx="594">
                  <c:v>-3.8079565619891793E-2</c:v>
                </c:pt>
                <c:pt idx="595">
                  <c:v>-2.5263084087928218E-2</c:v>
                </c:pt>
                <c:pt idx="596">
                  <c:v>-1.4487963444762783E-2</c:v>
                </c:pt>
                <c:pt idx="597">
                  <c:v>-4.4708784283409384E-3</c:v>
                </c:pt>
                <c:pt idx="598">
                  <c:v>1.096185590362996E-2</c:v>
                </c:pt>
                <c:pt idx="599">
                  <c:v>2.1381367942561839E-2</c:v>
                </c:pt>
                <c:pt idx="600">
                  <c:v>3.4880698604289544E-2</c:v>
                </c:pt>
                <c:pt idx="601">
                  <c:v>3.8003183620204377E-2</c:v>
                </c:pt>
                <c:pt idx="602">
                  <c:v>4.7962852256051784E-2</c:v>
                </c:pt>
                <c:pt idx="603">
                  <c:v>4.8318615347657572E-2</c:v>
                </c:pt>
                <c:pt idx="604">
                  <c:v>4.8064298366149887E-2</c:v>
                </c:pt>
                <c:pt idx="605">
                  <c:v>5.9637879670880738E-2</c:v>
                </c:pt>
                <c:pt idx="606">
                  <c:v>6.894527332478638E-2</c:v>
                </c:pt>
                <c:pt idx="607">
                  <c:v>7.3516483792465545E-2</c:v>
                </c:pt>
                <c:pt idx="608">
                  <c:v>8.1400988923322468E-2</c:v>
                </c:pt>
                <c:pt idx="609">
                  <c:v>8.7541344115048533E-2</c:v>
                </c:pt>
                <c:pt idx="610">
                  <c:v>8.8300629277906703E-2</c:v>
                </c:pt>
                <c:pt idx="611">
                  <c:v>8.5314040191792659E-2</c:v>
                </c:pt>
                <c:pt idx="612">
                  <c:v>7.7988099361251381E-2</c:v>
                </c:pt>
                <c:pt idx="613">
                  <c:v>7.168310656058384E-2</c:v>
                </c:pt>
                <c:pt idx="614">
                  <c:v>5.5306059531792899E-2</c:v>
                </c:pt>
                <c:pt idx="615">
                  <c:v>4.9093137348015008E-2</c:v>
                </c:pt>
                <c:pt idx="616">
                  <c:v>4.1104513230453714E-2</c:v>
                </c:pt>
                <c:pt idx="617">
                  <c:v>2.2392962618021033E-2</c:v>
                </c:pt>
                <c:pt idx="618">
                  <c:v>7.756690108412059E-3</c:v>
                </c:pt>
                <c:pt idx="619">
                  <c:v>-2.5820794709605719E-3</c:v>
                </c:pt>
                <c:pt idx="620">
                  <c:v>-1.4523226485689164E-2</c:v>
                </c:pt>
                <c:pt idx="621">
                  <c:v>-2.4875371740105796E-2</c:v>
                </c:pt>
                <c:pt idx="622">
                  <c:v>-3.5181014390206718E-2</c:v>
                </c:pt>
                <c:pt idx="623">
                  <c:v>-4.343363226335107E-2</c:v>
                </c:pt>
                <c:pt idx="624">
                  <c:v>-4.4998426320822522E-2</c:v>
                </c:pt>
                <c:pt idx="625">
                  <c:v>-4.3400284344262692E-2</c:v>
                </c:pt>
                <c:pt idx="626">
                  <c:v>-3.9378094200788423E-2</c:v>
                </c:pt>
                <c:pt idx="627">
                  <c:v>-3.9078638629866054E-2</c:v>
                </c:pt>
                <c:pt idx="628">
                  <c:v>-4.1653635497208581E-2</c:v>
                </c:pt>
                <c:pt idx="629">
                  <c:v>-3.7577469085242184E-2</c:v>
                </c:pt>
                <c:pt idx="630">
                  <c:v>-4.1983550985458036E-2</c:v>
                </c:pt>
                <c:pt idx="631">
                  <c:v>-4.7992720005758611E-2</c:v>
                </c:pt>
                <c:pt idx="632">
                  <c:v>-4.739338292299667E-2</c:v>
                </c:pt>
                <c:pt idx="633">
                  <c:v>-4.8551359818306279E-2</c:v>
                </c:pt>
                <c:pt idx="634">
                  <c:v>-4.600934801210755E-2</c:v>
                </c:pt>
                <c:pt idx="635">
                  <c:v>-4.0208601335791412E-2</c:v>
                </c:pt>
                <c:pt idx="636">
                  <c:v>-3.9123502273343609E-2</c:v>
                </c:pt>
                <c:pt idx="637">
                  <c:v>-4.3913798980720349E-2</c:v>
                </c:pt>
                <c:pt idx="638">
                  <c:v>-3.9868608801135748E-2</c:v>
                </c:pt>
                <c:pt idx="639">
                  <c:v>-3.3029204037541289E-2</c:v>
                </c:pt>
                <c:pt idx="640">
                  <c:v>-1.9135986054177996E-2</c:v>
                </c:pt>
                <c:pt idx="641">
                  <c:v>-9.8906883079201788E-3</c:v>
                </c:pt>
                <c:pt idx="642">
                  <c:v>1.2799152817887481E-4</c:v>
                </c:pt>
                <c:pt idx="643">
                  <c:v>1.0627850111539985E-2</c:v>
                </c:pt>
                <c:pt idx="644">
                  <c:v>1.2237761309163311E-2</c:v>
                </c:pt>
                <c:pt idx="645">
                  <c:v>1.3890967008373103E-2</c:v>
                </c:pt>
                <c:pt idx="646">
                  <c:v>1.6458035559163024E-2</c:v>
                </c:pt>
                <c:pt idx="647">
                  <c:v>1.7362575892345904E-2</c:v>
                </c:pt>
                <c:pt idx="648">
                  <c:v>1.6450550464334628E-2</c:v>
                </c:pt>
                <c:pt idx="649">
                  <c:v>2.2538166450644541E-2</c:v>
                </c:pt>
                <c:pt idx="650">
                  <c:v>2.0180105073460235E-2</c:v>
                </c:pt>
                <c:pt idx="651">
                  <c:v>2.2396509945643787E-2</c:v>
                </c:pt>
                <c:pt idx="652">
                  <c:v>1.6186614521333846E-2</c:v>
                </c:pt>
                <c:pt idx="653">
                  <c:v>1.2649144422636418E-2</c:v>
                </c:pt>
                <c:pt idx="654">
                  <c:v>1.4277395361814485E-2</c:v>
                </c:pt>
                <c:pt idx="655">
                  <c:v>1.3021234932309547E-2</c:v>
                </c:pt>
                <c:pt idx="656">
                  <c:v>8.1170055779946539E-3</c:v>
                </c:pt>
                <c:pt idx="657">
                  <c:v>8.5493704949739426E-3</c:v>
                </c:pt>
                <c:pt idx="658">
                  <c:v>1.2701886826621092E-2</c:v>
                </c:pt>
                <c:pt idx="659">
                  <c:v>1.655738008279805E-2</c:v>
                </c:pt>
                <c:pt idx="660">
                  <c:v>2.1521583577772001E-2</c:v>
                </c:pt>
                <c:pt idx="661">
                  <c:v>1.6775753624387095E-2</c:v>
                </c:pt>
                <c:pt idx="662">
                  <c:v>1.9008660592226827E-2</c:v>
                </c:pt>
                <c:pt idx="663">
                  <c:v>1.5447596357607942E-2</c:v>
                </c:pt>
                <c:pt idx="664">
                  <c:v>2.0901569840536142E-2</c:v>
                </c:pt>
                <c:pt idx="665">
                  <c:v>2.0473432199691326E-2</c:v>
                </c:pt>
                <c:pt idx="666">
                  <c:v>2.0504039458429484E-2</c:v>
                </c:pt>
                <c:pt idx="667">
                  <c:v>2.1519700716297267E-2</c:v>
                </c:pt>
                <c:pt idx="668">
                  <c:v>2.738080533979325E-2</c:v>
                </c:pt>
                <c:pt idx="669">
                  <c:v>3.0895499623653004E-2</c:v>
                </c:pt>
                <c:pt idx="670">
                  <c:v>2.9972918007517217E-2</c:v>
                </c:pt>
              </c:numCache>
            </c:numRef>
          </c:yVal>
        </c:ser>
        <c:ser>
          <c:idx val="2"/>
          <c:order val="2"/>
          <c:tx>
            <c:strRef>
              <c:f>HadCRUT4!$AA$17</c:f>
              <c:strCache>
                <c:ptCount val="1"/>
                <c:pt idx="0">
                  <c:v>dCO2/dt(obs)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B050"/>
                </a:solidFill>
              </a:ln>
            </c:spPr>
            <c:trendlineType val="linear"/>
          </c:trendline>
          <c:xVal>
            <c:numRef>
              <c:f>HadCRUT4!$Z$18:$Z$673</c:f>
              <c:numCache>
                <c:formatCode>General</c:formatCode>
                <c:ptCount val="656"/>
                <c:pt idx="0">
                  <c:v>1958.79</c:v>
                </c:pt>
                <c:pt idx="1">
                  <c:v>1958.87</c:v>
                </c:pt>
                <c:pt idx="2">
                  <c:v>1958.96</c:v>
                </c:pt>
                <c:pt idx="3">
                  <c:v>1959.04</c:v>
                </c:pt>
                <c:pt idx="4">
                  <c:v>1959.12</c:v>
                </c:pt>
                <c:pt idx="5">
                  <c:v>1959.21</c:v>
                </c:pt>
                <c:pt idx="6">
                  <c:v>1959.29</c:v>
                </c:pt>
                <c:pt idx="7">
                  <c:v>1959.37</c:v>
                </c:pt>
                <c:pt idx="8">
                  <c:v>1959.46</c:v>
                </c:pt>
                <c:pt idx="9">
                  <c:v>1959.54</c:v>
                </c:pt>
                <c:pt idx="10">
                  <c:v>1959.62</c:v>
                </c:pt>
                <c:pt idx="11">
                  <c:v>1959.71</c:v>
                </c:pt>
                <c:pt idx="12">
                  <c:v>1959.79</c:v>
                </c:pt>
                <c:pt idx="13">
                  <c:v>1959.87</c:v>
                </c:pt>
                <c:pt idx="14">
                  <c:v>1959.96</c:v>
                </c:pt>
                <c:pt idx="15">
                  <c:v>1960.04</c:v>
                </c:pt>
                <c:pt idx="16">
                  <c:v>1960.12</c:v>
                </c:pt>
                <c:pt idx="17">
                  <c:v>1960.21</c:v>
                </c:pt>
                <c:pt idx="18">
                  <c:v>1960.29</c:v>
                </c:pt>
                <c:pt idx="19">
                  <c:v>1960.37</c:v>
                </c:pt>
                <c:pt idx="20">
                  <c:v>1960.46</c:v>
                </c:pt>
                <c:pt idx="21">
                  <c:v>1960.54</c:v>
                </c:pt>
                <c:pt idx="22">
                  <c:v>1960.62</c:v>
                </c:pt>
                <c:pt idx="23">
                  <c:v>1960.71</c:v>
                </c:pt>
                <c:pt idx="24">
                  <c:v>1960.79</c:v>
                </c:pt>
                <c:pt idx="25">
                  <c:v>1960.87</c:v>
                </c:pt>
                <c:pt idx="26">
                  <c:v>1960.96</c:v>
                </c:pt>
                <c:pt idx="27">
                  <c:v>1961.04</c:v>
                </c:pt>
                <c:pt idx="28">
                  <c:v>1961.12</c:v>
                </c:pt>
                <c:pt idx="29">
                  <c:v>1961.21</c:v>
                </c:pt>
                <c:pt idx="30">
                  <c:v>1961.29</c:v>
                </c:pt>
                <c:pt idx="31">
                  <c:v>1961.37</c:v>
                </c:pt>
                <c:pt idx="32">
                  <c:v>1961.46</c:v>
                </c:pt>
                <c:pt idx="33">
                  <c:v>1961.54</c:v>
                </c:pt>
                <c:pt idx="34">
                  <c:v>1961.62</c:v>
                </c:pt>
                <c:pt idx="35">
                  <c:v>1961.71</c:v>
                </c:pt>
                <c:pt idx="36">
                  <c:v>1961.79</c:v>
                </c:pt>
                <c:pt idx="37">
                  <c:v>1961.87</c:v>
                </c:pt>
                <c:pt idx="38">
                  <c:v>1961.96</c:v>
                </c:pt>
                <c:pt idx="39">
                  <c:v>1962.04</c:v>
                </c:pt>
                <c:pt idx="40">
                  <c:v>1962.12</c:v>
                </c:pt>
                <c:pt idx="41">
                  <c:v>1962.21</c:v>
                </c:pt>
                <c:pt idx="42">
                  <c:v>1962.29</c:v>
                </c:pt>
                <c:pt idx="43">
                  <c:v>1962.37</c:v>
                </c:pt>
                <c:pt idx="44">
                  <c:v>1962.46</c:v>
                </c:pt>
                <c:pt idx="45">
                  <c:v>1962.54</c:v>
                </c:pt>
                <c:pt idx="46">
                  <c:v>1962.62</c:v>
                </c:pt>
                <c:pt idx="47">
                  <c:v>1962.71</c:v>
                </c:pt>
                <c:pt idx="48">
                  <c:v>1962.79</c:v>
                </c:pt>
                <c:pt idx="49">
                  <c:v>1962.87</c:v>
                </c:pt>
                <c:pt idx="50">
                  <c:v>1962.96</c:v>
                </c:pt>
                <c:pt idx="51">
                  <c:v>1963.04</c:v>
                </c:pt>
                <c:pt idx="52">
                  <c:v>1963.12</c:v>
                </c:pt>
                <c:pt idx="53">
                  <c:v>1963.21</c:v>
                </c:pt>
                <c:pt idx="54">
                  <c:v>1963.29</c:v>
                </c:pt>
                <c:pt idx="55">
                  <c:v>1963.37</c:v>
                </c:pt>
                <c:pt idx="56">
                  <c:v>1963.46</c:v>
                </c:pt>
                <c:pt idx="57">
                  <c:v>1963.54</c:v>
                </c:pt>
                <c:pt idx="58">
                  <c:v>1963.62</c:v>
                </c:pt>
                <c:pt idx="59">
                  <c:v>1963.71</c:v>
                </c:pt>
                <c:pt idx="60">
                  <c:v>1963.79</c:v>
                </c:pt>
                <c:pt idx="61">
                  <c:v>1963.87</c:v>
                </c:pt>
                <c:pt idx="62">
                  <c:v>1963.96</c:v>
                </c:pt>
                <c:pt idx="63">
                  <c:v>1964.04</c:v>
                </c:pt>
                <c:pt idx="64">
                  <c:v>1964.12</c:v>
                </c:pt>
                <c:pt idx="65">
                  <c:v>1964.21</c:v>
                </c:pt>
                <c:pt idx="66">
                  <c:v>1964.29</c:v>
                </c:pt>
                <c:pt idx="67">
                  <c:v>1964.37</c:v>
                </c:pt>
                <c:pt idx="68">
                  <c:v>1964.46</c:v>
                </c:pt>
                <c:pt idx="69">
                  <c:v>1964.54</c:v>
                </c:pt>
                <c:pt idx="70">
                  <c:v>1964.62</c:v>
                </c:pt>
                <c:pt idx="71">
                  <c:v>1964.71</c:v>
                </c:pt>
                <c:pt idx="72">
                  <c:v>1964.79</c:v>
                </c:pt>
                <c:pt idx="73">
                  <c:v>1964.87</c:v>
                </c:pt>
                <c:pt idx="74">
                  <c:v>1964.96</c:v>
                </c:pt>
                <c:pt idx="75">
                  <c:v>1965.04</c:v>
                </c:pt>
                <c:pt idx="76">
                  <c:v>1965.12</c:v>
                </c:pt>
                <c:pt idx="77">
                  <c:v>1965.21</c:v>
                </c:pt>
                <c:pt idx="78">
                  <c:v>1965.29</c:v>
                </c:pt>
                <c:pt idx="79">
                  <c:v>1965.37</c:v>
                </c:pt>
                <c:pt idx="80">
                  <c:v>1965.46</c:v>
                </c:pt>
                <c:pt idx="81">
                  <c:v>1965.54</c:v>
                </c:pt>
                <c:pt idx="82">
                  <c:v>1965.62</c:v>
                </c:pt>
                <c:pt idx="83">
                  <c:v>1965.71</c:v>
                </c:pt>
                <c:pt idx="84">
                  <c:v>1965.79</c:v>
                </c:pt>
                <c:pt idx="85">
                  <c:v>1965.87</c:v>
                </c:pt>
                <c:pt idx="86">
                  <c:v>1965.96</c:v>
                </c:pt>
                <c:pt idx="87">
                  <c:v>1966.04</c:v>
                </c:pt>
                <c:pt idx="88">
                  <c:v>1966.12</c:v>
                </c:pt>
                <c:pt idx="89">
                  <c:v>1966.21</c:v>
                </c:pt>
                <c:pt idx="90">
                  <c:v>1966.29</c:v>
                </c:pt>
                <c:pt idx="91">
                  <c:v>1966.37</c:v>
                </c:pt>
                <c:pt idx="92">
                  <c:v>1966.46</c:v>
                </c:pt>
                <c:pt idx="93">
                  <c:v>1966.54</c:v>
                </c:pt>
                <c:pt idx="94">
                  <c:v>1966.62</c:v>
                </c:pt>
                <c:pt idx="95">
                  <c:v>1966.71</c:v>
                </c:pt>
                <c:pt idx="96">
                  <c:v>1966.79</c:v>
                </c:pt>
                <c:pt idx="97">
                  <c:v>1966.87</c:v>
                </c:pt>
                <c:pt idx="98">
                  <c:v>1966.96</c:v>
                </c:pt>
                <c:pt idx="99">
                  <c:v>1967.04</c:v>
                </c:pt>
                <c:pt idx="100">
                  <c:v>1967.12</c:v>
                </c:pt>
                <c:pt idx="101">
                  <c:v>1967.21</c:v>
                </c:pt>
                <c:pt idx="102">
                  <c:v>1967.29</c:v>
                </c:pt>
                <c:pt idx="103">
                  <c:v>1967.37</c:v>
                </c:pt>
                <c:pt idx="104">
                  <c:v>1967.46</c:v>
                </c:pt>
                <c:pt idx="105">
                  <c:v>1967.54</c:v>
                </c:pt>
                <c:pt idx="106">
                  <c:v>1967.62</c:v>
                </c:pt>
                <c:pt idx="107">
                  <c:v>1967.71</c:v>
                </c:pt>
                <c:pt idx="108">
                  <c:v>1967.79</c:v>
                </c:pt>
                <c:pt idx="109">
                  <c:v>1967.87</c:v>
                </c:pt>
                <c:pt idx="110">
                  <c:v>1967.96</c:v>
                </c:pt>
                <c:pt idx="111">
                  <c:v>1968.04</c:v>
                </c:pt>
                <c:pt idx="112">
                  <c:v>1968.12</c:v>
                </c:pt>
                <c:pt idx="113">
                  <c:v>1968.21</c:v>
                </c:pt>
                <c:pt idx="114">
                  <c:v>1968.29</c:v>
                </c:pt>
                <c:pt idx="115">
                  <c:v>1968.37</c:v>
                </c:pt>
                <c:pt idx="116">
                  <c:v>1968.46</c:v>
                </c:pt>
                <c:pt idx="117">
                  <c:v>1968.54</c:v>
                </c:pt>
                <c:pt idx="118">
                  <c:v>1968.62</c:v>
                </c:pt>
                <c:pt idx="119">
                  <c:v>1968.71</c:v>
                </c:pt>
                <c:pt idx="120">
                  <c:v>1968.79</c:v>
                </c:pt>
                <c:pt idx="121">
                  <c:v>1968.87</c:v>
                </c:pt>
                <c:pt idx="122">
                  <c:v>1968.96</c:v>
                </c:pt>
                <c:pt idx="123">
                  <c:v>1969.04</c:v>
                </c:pt>
                <c:pt idx="124">
                  <c:v>1969.12</c:v>
                </c:pt>
                <c:pt idx="125">
                  <c:v>1969.21</c:v>
                </c:pt>
                <c:pt idx="126">
                  <c:v>1969.29</c:v>
                </c:pt>
                <c:pt idx="127">
                  <c:v>1969.37</c:v>
                </c:pt>
                <c:pt idx="128">
                  <c:v>1969.46</c:v>
                </c:pt>
                <c:pt idx="129">
                  <c:v>1969.54</c:v>
                </c:pt>
                <c:pt idx="130">
                  <c:v>1969.62</c:v>
                </c:pt>
                <c:pt idx="131">
                  <c:v>1969.71</c:v>
                </c:pt>
                <c:pt idx="132">
                  <c:v>1969.79</c:v>
                </c:pt>
                <c:pt idx="133">
                  <c:v>1969.87</c:v>
                </c:pt>
                <c:pt idx="134">
                  <c:v>1969.96</c:v>
                </c:pt>
                <c:pt idx="135">
                  <c:v>1970.04</c:v>
                </c:pt>
                <c:pt idx="136">
                  <c:v>1970.12</c:v>
                </c:pt>
                <c:pt idx="137">
                  <c:v>1970.21</c:v>
                </c:pt>
                <c:pt idx="138">
                  <c:v>1970.29</c:v>
                </c:pt>
                <c:pt idx="139">
                  <c:v>1970.37</c:v>
                </c:pt>
                <c:pt idx="140">
                  <c:v>1970.46</c:v>
                </c:pt>
                <c:pt idx="141">
                  <c:v>1970.54</c:v>
                </c:pt>
                <c:pt idx="142">
                  <c:v>1970.62</c:v>
                </c:pt>
                <c:pt idx="143">
                  <c:v>1970.71</c:v>
                </c:pt>
                <c:pt idx="144">
                  <c:v>1970.79</c:v>
                </c:pt>
                <c:pt idx="145">
                  <c:v>1970.87</c:v>
                </c:pt>
                <c:pt idx="146">
                  <c:v>1970.96</c:v>
                </c:pt>
                <c:pt idx="147">
                  <c:v>1971.04</c:v>
                </c:pt>
                <c:pt idx="148">
                  <c:v>1971.12</c:v>
                </c:pt>
                <c:pt idx="149">
                  <c:v>1971.21</c:v>
                </c:pt>
                <c:pt idx="150">
                  <c:v>1971.29</c:v>
                </c:pt>
                <c:pt idx="151">
                  <c:v>1971.37</c:v>
                </c:pt>
                <c:pt idx="152">
                  <c:v>1971.46</c:v>
                </c:pt>
                <c:pt idx="153">
                  <c:v>1971.54</c:v>
                </c:pt>
                <c:pt idx="154">
                  <c:v>1971.62</c:v>
                </c:pt>
                <c:pt idx="155">
                  <c:v>1971.71</c:v>
                </c:pt>
                <c:pt idx="156">
                  <c:v>1971.79</c:v>
                </c:pt>
                <c:pt idx="157">
                  <c:v>1971.87</c:v>
                </c:pt>
                <c:pt idx="158">
                  <c:v>1971.96</c:v>
                </c:pt>
                <c:pt idx="159">
                  <c:v>1972.04</c:v>
                </c:pt>
                <c:pt idx="160">
                  <c:v>1972.12</c:v>
                </c:pt>
                <c:pt idx="161">
                  <c:v>1972.21</c:v>
                </c:pt>
                <c:pt idx="162">
                  <c:v>1972.29</c:v>
                </c:pt>
                <c:pt idx="163">
                  <c:v>1972.37</c:v>
                </c:pt>
                <c:pt idx="164">
                  <c:v>1972.46</c:v>
                </c:pt>
                <c:pt idx="165">
                  <c:v>1972.54</c:v>
                </c:pt>
                <c:pt idx="166">
                  <c:v>1972.62</c:v>
                </c:pt>
                <c:pt idx="167">
                  <c:v>1972.71</c:v>
                </c:pt>
                <c:pt idx="168">
                  <c:v>1972.79</c:v>
                </c:pt>
                <c:pt idx="169">
                  <c:v>1972.87</c:v>
                </c:pt>
                <c:pt idx="170">
                  <c:v>1972.96</c:v>
                </c:pt>
                <c:pt idx="171">
                  <c:v>1973.04</c:v>
                </c:pt>
                <c:pt idx="172">
                  <c:v>1973.12</c:v>
                </c:pt>
                <c:pt idx="173">
                  <c:v>1973.21</c:v>
                </c:pt>
                <c:pt idx="174">
                  <c:v>1973.29</c:v>
                </c:pt>
                <c:pt idx="175">
                  <c:v>1973.37</c:v>
                </c:pt>
                <c:pt idx="176">
                  <c:v>1973.46</c:v>
                </c:pt>
                <c:pt idx="177">
                  <c:v>1973.54</c:v>
                </c:pt>
                <c:pt idx="178">
                  <c:v>1973.62</c:v>
                </c:pt>
                <c:pt idx="179">
                  <c:v>1973.71</c:v>
                </c:pt>
                <c:pt idx="180">
                  <c:v>1973.79</c:v>
                </c:pt>
                <c:pt idx="181">
                  <c:v>1973.87</c:v>
                </c:pt>
                <c:pt idx="182">
                  <c:v>1973.96</c:v>
                </c:pt>
                <c:pt idx="183">
                  <c:v>1974.04</c:v>
                </c:pt>
                <c:pt idx="184">
                  <c:v>1974.12</c:v>
                </c:pt>
                <c:pt idx="185">
                  <c:v>1974.21</c:v>
                </c:pt>
                <c:pt idx="186">
                  <c:v>1974.29</c:v>
                </c:pt>
                <c:pt idx="187">
                  <c:v>1974.37</c:v>
                </c:pt>
                <c:pt idx="188">
                  <c:v>1974.46</c:v>
                </c:pt>
                <c:pt idx="189">
                  <c:v>1974.54</c:v>
                </c:pt>
                <c:pt idx="190">
                  <c:v>1974.62</c:v>
                </c:pt>
                <c:pt idx="191">
                  <c:v>1974.71</c:v>
                </c:pt>
                <c:pt idx="192">
                  <c:v>1974.79</c:v>
                </c:pt>
                <c:pt idx="193">
                  <c:v>1974.87</c:v>
                </c:pt>
                <c:pt idx="194">
                  <c:v>1974.96</c:v>
                </c:pt>
                <c:pt idx="195">
                  <c:v>1975.04</c:v>
                </c:pt>
                <c:pt idx="196">
                  <c:v>1975.12</c:v>
                </c:pt>
                <c:pt idx="197">
                  <c:v>1975.21</c:v>
                </c:pt>
                <c:pt idx="198">
                  <c:v>1975.29</c:v>
                </c:pt>
                <c:pt idx="199">
                  <c:v>1975.37</c:v>
                </c:pt>
                <c:pt idx="200">
                  <c:v>1975.46</c:v>
                </c:pt>
                <c:pt idx="201">
                  <c:v>1975.54</c:v>
                </c:pt>
                <c:pt idx="202">
                  <c:v>1975.62</c:v>
                </c:pt>
                <c:pt idx="203">
                  <c:v>1975.71</c:v>
                </c:pt>
                <c:pt idx="204">
                  <c:v>1975.79</c:v>
                </c:pt>
                <c:pt idx="205">
                  <c:v>1975.87</c:v>
                </c:pt>
                <c:pt idx="206">
                  <c:v>1975.96</c:v>
                </c:pt>
                <c:pt idx="207">
                  <c:v>1976.04</c:v>
                </c:pt>
                <c:pt idx="208">
                  <c:v>1976.12</c:v>
                </c:pt>
                <c:pt idx="209">
                  <c:v>1976.21</c:v>
                </c:pt>
                <c:pt idx="210">
                  <c:v>1976.29</c:v>
                </c:pt>
                <c:pt idx="211">
                  <c:v>1976.37</c:v>
                </c:pt>
                <c:pt idx="212">
                  <c:v>1976.46</c:v>
                </c:pt>
                <c:pt idx="213">
                  <c:v>1976.54</c:v>
                </c:pt>
                <c:pt idx="214">
                  <c:v>1976.62</c:v>
                </c:pt>
                <c:pt idx="215">
                  <c:v>1976.71</c:v>
                </c:pt>
                <c:pt idx="216">
                  <c:v>1976.79</c:v>
                </c:pt>
                <c:pt idx="217">
                  <c:v>1976.87</c:v>
                </c:pt>
                <c:pt idx="218">
                  <c:v>1976.96</c:v>
                </c:pt>
                <c:pt idx="219">
                  <c:v>1977.04</c:v>
                </c:pt>
                <c:pt idx="220">
                  <c:v>1977.12</c:v>
                </c:pt>
                <c:pt idx="221">
                  <c:v>1977.21</c:v>
                </c:pt>
                <c:pt idx="222">
                  <c:v>1977.29</c:v>
                </c:pt>
                <c:pt idx="223">
                  <c:v>1977.37</c:v>
                </c:pt>
                <c:pt idx="224">
                  <c:v>1977.46</c:v>
                </c:pt>
                <c:pt idx="225">
                  <c:v>1977.54</c:v>
                </c:pt>
                <c:pt idx="226">
                  <c:v>1977.62</c:v>
                </c:pt>
                <c:pt idx="227">
                  <c:v>1977.71</c:v>
                </c:pt>
                <c:pt idx="228">
                  <c:v>1977.79</c:v>
                </c:pt>
                <c:pt idx="229">
                  <c:v>1977.87</c:v>
                </c:pt>
                <c:pt idx="230">
                  <c:v>1977.96</c:v>
                </c:pt>
                <c:pt idx="231">
                  <c:v>1978.04</c:v>
                </c:pt>
                <c:pt idx="232">
                  <c:v>1978.12</c:v>
                </c:pt>
                <c:pt idx="233">
                  <c:v>1978.21</c:v>
                </c:pt>
                <c:pt idx="234">
                  <c:v>1978.29</c:v>
                </c:pt>
                <c:pt idx="235">
                  <c:v>1978.37</c:v>
                </c:pt>
                <c:pt idx="236">
                  <c:v>1978.46</c:v>
                </c:pt>
                <c:pt idx="237">
                  <c:v>1978.54</c:v>
                </c:pt>
                <c:pt idx="238">
                  <c:v>1978.62</c:v>
                </c:pt>
                <c:pt idx="239">
                  <c:v>1978.71</c:v>
                </c:pt>
                <c:pt idx="240">
                  <c:v>1978.79</c:v>
                </c:pt>
                <c:pt idx="241">
                  <c:v>1978.87</c:v>
                </c:pt>
                <c:pt idx="242">
                  <c:v>1978.96</c:v>
                </c:pt>
                <c:pt idx="243">
                  <c:v>1979.04</c:v>
                </c:pt>
                <c:pt idx="244">
                  <c:v>1979.12</c:v>
                </c:pt>
                <c:pt idx="245">
                  <c:v>1979.21</c:v>
                </c:pt>
                <c:pt idx="246">
                  <c:v>1979.29</c:v>
                </c:pt>
                <c:pt idx="247">
                  <c:v>1979.37</c:v>
                </c:pt>
                <c:pt idx="248">
                  <c:v>1979.46</c:v>
                </c:pt>
                <c:pt idx="249">
                  <c:v>1979.54</c:v>
                </c:pt>
                <c:pt idx="250">
                  <c:v>1979.62</c:v>
                </c:pt>
                <c:pt idx="251">
                  <c:v>1979.71</c:v>
                </c:pt>
                <c:pt idx="252">
                  <c:v>1979.79</c:v>
                </c:pt>
                <c:pt idx="253">
                  <c:v>1979.87</c:v>
                </c:pt>
                <c:pt idx="254">
                  <c:v>1979.96</c:v>
                </c:pt>
                <c:pt idx="255">
                  <c:v>1980.04</c:v>
                </c:pt>
                <c:pt idx="256">
                  <c:v>1980.12</c:v>
                </c:pt>
                <c:pt idx="257">
                  <c:v>1980.21</c:v>
                </c:pt>
                <c:pt idx="258">
                  <c:v>1980.29</c:v>
                </c:pt>
                <c:pt idx="259">
                  <c:v>1980.37</c:v>
                </c:pt>
                <c:pt idx="260">
                  <c:v>1980.46</c:v>
                </c:pt>
                <c:pt idx="261">
                  <c:v>1980.54</c:v>
                </c:pt>
                <c:pt idx="262">
                  <c:v>1980.62</c:v>
                </c:pt>
                <c:pt idx="263">
                  <c:v>1980.71</c:v>
                </c:pt>
                <c:pt idx="264">
                  <c:v>1980.79</c:v>
                </c:pt>
                <c:pt idx="265">
                  <c:v>1980.87</c:v>
                </c:pt>
                <c:pt idx="266">
                  <c:v>1980.96</c:v>
                </c:pt>
                <c:pt idx="267">
                  <c:v>1981.04</c:v>
                </c:pt>
                <c:pt idx="268">
                  <c:v>1981.12</c:v>
                </c:pt>
                <c:pt idx="269">
                  <c:v>1981.21</c:v>
                </c:pt>
                <c:pt idx="270">
                  <c:v>1981.29</c:v>
                </c:pt>
                <c:pt idx="271">
                  <c:v>1981.37</c:v>
                </c:pt>
                <c:pt idx="272">
                  <c:v>1981.46</c:v>
                </c:pt>
                <c:pt idx="273">
                  <c:v>1981.54</c:v>
                </c:pt>
                <c:pt idx="274">
                  <c:v>1981.62</c:v>
                </c:pt>
                <c:pt idx="275">
                  <c:v>1981.71</c:v>
                </c:pt>
                <c:pt idx="276">
                  <c:v>1981.79</c:v>
                </c:pt>
                <c:pt idx="277">
                  <c:v>1981.87</c:v>
                </c:pt>
                <c:pt idx="278">
                  <c:v>1981.96</c:v>
                </c:pt>
                <c:pt idx="279">
                  <c:v>1982.04</c:v>
                </c:pt>
                <c:pt idx="280">
                  <c:v>1982.12</c:v>
                </c:pt>
                <c:pt idx="281">
                  <c:v>1982.21</c:v>
                </c:pt>
                <c:pt idx="282">
                  <c:v>1982.29</c:v>
                </c:pt>
                <c:pt idx="283">
                  <c:v>1982.37</c:v>
                </c:pt>
                <c:pt idx="284">
                  <c:v>1982.46</c:v>
                </c:pt>
                <c:pt idx="285">
                  <c:v>1982.54</c:v>
                </c:pt>
                <c:pt idx="286">
                  <c:v>1982.62</c:v>
                </c:pt>
                <c:pt idx="287">
                  <c:v>1982.71</c:v>
                </c:pt>
                <c:pt idx="288">
                  <c:v>1982.79</c:v>
                </c:pt>
                <c:pt idx="289">
                  <c:v>1982.87</c:v>
                </c:pt>
                <c:pt idx="290">
                  <c:v>1982.96</c:v>
                </c:pt>
                <c:pt idx="291">
                  <c:v>1983.04</c:v>
                </c:pt>
                <c:pt idx="292">
                  <c:v>1983.12</c:v>
                </c:pt>
                <c:pt idx="293">
                  <c:v>1983.21</c:v>
                </c:pt>
                <c:pt idx="294">
                  <c:v>1983.29</c:v>
                </c:pt>
                <c:pt idx="295">
                  <c:v>1983.37</c:v>
                </c:pt>
                <c:pt idx="296">
                  <c:v>1983.46</c:v>
                </c:pt>
                <c:pt idx="297">
                  <c:v>1983.54</c:v>
                </c:pt>
                <c:pt idx="298">
                  <c:v>1983.62</c:v>
                </c:pt>
                <c:pt idx="299">
                  <c:v>1983.71</c:v>
                </c:pt>
                <c:pt idx="300">
                  <c:v>1983.79</c:v>
                </c:pt>
                <c:pt idx="301">
                  <c:v>1983.87</c:v>
                </c:pt>
                <c:pt idx="302">
                  <c:v>1983.96</c:v>
                </c:pt>
                <c:pt idx="303">
                  <c:v>1984.04</c:v>
                </c:pt>
                <c:pt idx="304">
                  <c:v>1984.12</c:v>
                </c:pt>
                <c:pt idx="305">
                  <c:v>1984.21</c:v>
                </c:pt>
                <c:pt idx="306">
                  <c:v>1984.29</c:v>
                </c:pt>
                <c:pt idx="307">
                  <c:v>1984.37</c:v>
                </c:pt>
                <c:pt idx="308">
                  <c:v>1984.46</c:v>
                </c:pt>
                <c:pt idx="309">
                  <c:v>1984.54</c:v>
                </c:pt>
                <c:pt idx="310">
                  <c:v>1984.62</c:v>
                </c:pt>
                <c:pt idx="311">
                  <c:v>1984.71</c:v>
                </c:pt>
                <c:pt idx="312">
                  <c:v>1984.79</c:v>
                </c:pt>
                <c:pt idx="313">
                  <c:v>1984.87</c:v>
                </c:pt>
                <c:pt idx="314">
                  <c:v>1984.96</c:v>
                </c:pt>
                <c:pt idx="315">
                  <c:v>1985.04</c:v>
                </c:pt>
                <c:pt idx="316">
                  <c:v>1985.12</c:v>
                </c:pt>
                <c:pt idx="317">
                  <c:v>1985.21</c:v>
                </c:pt>
                <c:pt idx="318">
                  <c:v>1985.29</c:v>
                </c:pt>
                <c:pt idx="319">
                  <c:v>1985.37</c:v>
                </c:pt>
                <c:pt idx="320">
                  <c:v>1985.46</c:v>
                </c:pt>
                <c:pt idx="321">
                  <c:v>1985.54</c:v>
                </c:pt>
                <c:pt idx="322">
                  <c:v>1985.62</c:v>
                </c:pt>
                <c:pt idx="323">
                  <c:v>1985.71</c:v>
                </c:pt>
                <c:pt idx="324">
                  <c:v>1985.79</c:v>
                </c:pt>
                <c:pt idx="325">
                  <c:v>1985.87</c:v>
                </c:pt>
                <c:pt idx="326">
                  <c:v>1985.96</c:v>
                </c:pt>
                <c:pt idx="327">
                  <c:v>1986.04</c:v>
                </c:pt>
                <c:pt idx="328">
                  <c:v>1986.12</c:v>
                </c:pt>
                <c:pt idx="329">
                  <c:v>1986.21</c:v>
                </c:pt>
                <c:pt idx="330">
                  <c:v>1986.29</c:v>
                </c:pt>
                <c:pt idx="331">
                  <c:v>1986.37</c:v>
                </c:pt>
                <c:pt idx="332">
                  <c:v>1986.46</c:v>
                </c:pt>
                <c:pt idx="333">
                  <c:v>1986.54</c:v>
                </c:pt>
                <c:pt idx="334">
                  <c:v>1986.62</c:v>
                </c:pt>
                <c:pt idx="335">
                  <c:v>1986.71</c:v>
                </c:pt>
                <c:pt idx="336">
                  <c:v>1986.79</c:v>
                </c:pt>
                <c:pt idx="337">
                  <c:v>1986.87</c:v>
                </c:pt>
                <c:pt idx="338">
                  <c:v>1986.96</c:v>
                </c:pt>
                <c:pt idx="339">
                  <c:v>1987.04</c:v>
                </c:pt>
                <c:pt idx="340">
                  <c:v>1987.12</c:v>
                </c:pt>
                <c:pt idx="341">
                  <c:v>1987.21</c:v>
                </c:pt>
                <c:pt idx="342">
                  <c:v>1987.29</c:v>
                </c:pt>
                <c:pt idx="343">
                  <c:v>1987.37</c:v>
                </c:pt>
                <c:pt idx="344">
                  <c:v>1987.46</c:v>
                </c:pt>
                <c:pt idx="345">
                  <c:v>1987.54</c:v>
                </c:pt>
                <c:pt idx="346">
                  <c:v>1987.62</c:v>
                </c:pt>
                <c:pt idx="347">
                  <c:v>1987.71</c:v>
                </c:pt>
                <c:pt idx="348">
                  <c:v>1987.79</c:v>
                </c:pt>
                <c:pt idx="349">
                  <c:v>1987.87</c:v>
                </c:pt>
                <c:pt idx="350">
                  <c:v>1987.96</c:v>
                </c:pt>
                <c:pt idx="351">
                  <c:v>1988.04</c:v>
                </c:pt>
                <c:pt idx="352">
                  <c:v>1988.12</c:v>
                </c:pt>
                <c:pt idx="353">
                  <c:v>1988.21</c:v>
                </c:pt>
                <c:pt idx="354">
                  <c:v>1988.29</c:v>
                </c:pt>
                <c:pt idx="355">
                  <c:v>1988.37</c:v>
                </c:pt>
                <c:pt idx="356">
                  <c:v>1988.46</c:v>
                </c:pt>
                <c:pt idx="357">
                  <c:v>1988.54</c:v>
                </c:pt>
                <c:pt idx="358">
                  <c:v>1988.62</c:v>
                </c:pt>
                <c:pt idx="359">
                  <c:v>1988.71</c:v>
                </c:pt>
                <c:pt idx="360">
                  <c:v>1988.79</c:v>
                </c:pt>
                <c:pt idx="361">
                  <c:v>1988.87</c:v>
                </c:pt>
                <c:pt idx="362">
                  <c:v>1988.96</c:v>
                </c:pt>
                <c:pt idx="363">
                  <c:v>1989.04</c:v>
                </c:pt>
                <c:pt idx="364">
                  <c:v>1989.12</c:v>
                </c:pt>
                <c:pt idx="365">
                  <c:v>1989.21</c:v>
                </c:pt>
                <c:pt idx="366">
                  <c:v>1989.29</c:v>
                </c:pt>
                <c:pt idx="367">
                  <c:v>1989.37</c:v>
                </c:pt>
                <c:pt idx="368">
                  <c:v>1989.46</c:v>
                </c:pt>
                <c:pt idx="369">
                  <c:v>1989.54</c:v>
                </c:pt>
                <c:pt idx="370">
                  <c:v>1989.62</c:v>
                </c:pt>
                <c:pt idx="371">
                  <c:v>1989.71</c:v>
                </c:pt>
                <c:pt idx="372">
                  <c:v>1989.79</c:v>
                </c:pt>
                <c:pt idx="373">
                  <c:v>1989.87</c:v>
                </c:pt>
                <c:pt idx="374">
                  <c:v>1989.96</c:v>
                </c:pt>
                <c:pt idx="375">
                  <c:v>1990.04</c:v>
                </c:pt>
                <c:pt idx="376">
                  <c:v>1990.12</c:v>
                </c:pt>
                <c:pt idx="377">
                  <c:v>1990.21</c:v>
                </c:pt>
                <c:pt idx="378">
                  <c:v>1990.29</c:v>
                </c:pt>
                <c:pt idx="379">
                  <c:v>1990.37</c:v>
                </c:pt>
                <c:pt idx="380">
                  <c:v>1990.46</c:v>
                </c:pt>
                <c:pt idx="381">
                  <c:v>1990.54</c:v>
                </c:pt>
                <c:pt idx="382">
                  <c:v>1990.62</c:v>
                </c:pt>
                <c:pt idx="383">
                  <c:v>1990.71</c:v>
                </c:pt>
                <c:pt idx="384">
                  <c:v>1990.79</c:v>
                </c:pt>
                <c:pt idx="385">
                  <c:v>1990.87</c:v>
                </c:pt>
                <c:pt idx="386">
                  <c:v>1990.96</c:v>
                </c:pt>
                <c:pt idx="387">
                  <c:v>1991.04</c:v>
                </c:pt>
                <c:pt idx="388">
                  <c:v>1991.12</c:v>
                </c:pt>
                <c:pt idx="389">
                  <c:v>1991.21</c:v>
                </c:pt>
                <c:pt idx="390">
                  <c:v>1991.29</c:v>
                </c:pt>
                <c:pt idx="391">
                  <c:v>1991.37</c:v>
                </c:pt>
                <c:pt idx="392">
                  <c:v>1991.46</c:v>
                </c:pt>
                <c:pt idx="393">
                  <c:v>1991.54</c:v>
                </c:pt>
                <c:pt idx="394">
                  <c:v>1991.62</c:v>
                </c:pt>
                <c:pt idx="395">
                  <c:v>1991.71</c:v>
                </c:pt>
                <c:pt idx="396">
                  <c:v>1991.79</c:v>
                </c:pt>
                <c:pt idx="397">
                  <c:v>1991.87</c:v>
                </c:pt>
                <c:pt idx="398">
                  <c:v>1991.96</c:v>
                </c:pt>
                <c:pt idx="399">
                  <c:v>1992.04</c:v>
                </c:pt>
                <c:pt idx="400">
                  <c:v>1992.12</c:v>
                </c:pt>
                <c:pt idx="401">
                  <c:v>1992.21</c:v>
                </c:pt>
                <c:pt idx="402">
                  <c:v>1992.29</c:v>
                </c:pt>
                <c:pt idx="403">
                  <c:v>1992.37</c:v>
                </c:pt>
                <c:pt idx="404">
                  <c:v>1992.46</c:v>
                </c:pt>
                <c:pt idx="405">
                  <c:v>1992.54</c:v>
                </c:pt>
                <c:pt idx="406">
                  <c:v>1992.62</c:v>
                </c:pt>
                <c:pt idx="407">
                  <c:v>1992.71</c:v>
                </c:pt>
                <c:pt idx="408">
                  <c:v>1992.79</c:v>
                </c:pt>
                <c:pt idx="409">
                  <c:v>1992.87</c:v>
                </c:pt>
                <c:pt idx="410">
                  <c:v>1992.96</c:v>
                </c:pt>
                <c:pt idx="411">
                  <c:v>1993.04</c:v>
                </c:pt>
                <c:pt idx="412">
                  <c:v>1993.12</c:v>
                </c:pt>
                <c:pt idx="413">
                  <c:v>1993.21</c:v>
                </c:pt>
                <c:pt idx="414">
                  <c:v>1993.29</c:v>
                </c:pt>
                <c:pt idx="415">
                  <c:v>1993.37</c:v>
                </c:pt>
                <c:pt idx="416">
                  <c:v>1993.46</c:v>
                </c:pt>
                <c:pt idx="417">
                  <c:v>1993.54</c:v>
                </c:pt>
                <c:pt idx="418">
                  <c:v>1993.62</c:v>
                </c:pt>
                <c:pt idx="419">
                  <c:v>1993.71</c:v>
                </c:pt>
                <c:pt idx="420">
                  <c:v>1993.79</c:v>
                </c:pt>
                <c:pt idx="421">
                  <c:v>1993.87</c:v>
                </c:pt>
                <c:pt idx="422">
                  <c:v>1993.96</c:v>
                </c:pt>
                <c:pt idx="423">
                  <c:v>1994.04</c:v>
                </c:pt>
                <c:pt idx="424">
                  <c:v>1994.12</c:v>
                </c:pt>
                <c:pt idx="425">
                  <c:v>1994.21</c:v>
                </c:pt>
                <c:pt idx="426">
                  <c:v>1994.29</c:v>
                </c:pt>
                <c:pt idx="427">
                  <c:v>1994.37</c:v>
                </c:pt>
                <c:pt idx="428">
                  <c:v>1994.46</c:v>
                </c:pt>
                <c:pt idx="429">
                  <c:v>1994.54</c:v>
                </c:pt>
                <c:pt idx="430">
                  <c:v>1994.62</c:v>
                </c:pt>
                <c:pt idx="431">
                  <c:v>1994.71</c:v>
                </c:pt>
                <c:pt idx="432">
                  <c:v>1994.79</c:v>
                </c:pt>
                <c:pt idx="433">
                  <c:v>1994.87</c:v>
                </c:pt>
                <c:pt idx="434">
                  <c:v>1994.96</c:v>
                </c:pt>
                <c:pt idx="435">
                  <c:v>1995.04</c:v>
                </c:pt>
                <c:pt idx="436">
                  <c:v>1995.12</c:v>
                </c:pt>
                <c:pt idx="437">
                  <c:v>1995.21</c:v>
                </c:pt>
                <c:pt idx="438">
                  <c:v>1995.29</c:v>
                </c:pt>
                <c:pt idx="439">
                  <c:v>1995.37</c:v>
                </c:pt>
                <c:pt idx="440">
                  <c:v>1995.46</c:v>
                </c:pt>
                <c:pt idx="441">
                  <c:v>1995.54</c:v>
                </c:pt>
                <c:pt idx="442">
                  <c:v>1995.62</c:v>
                </c:pt>
                <c:pt idx="443">
                  <c:v>1995.71</c:v>
                </c:pt>
                <c:pt idx="444">
                  <c:v>1995.79</c:v>
                </c:pt>
                <c:pt idx="445">
                  <c:v>1995.87</c:v>
                </c:pt>
                <c:pt idx="446">
                  <c:v>1995.96</c:v>
                </c:pt>
                <c:pt idx="447">
                  <c:v>1996.04</c:v>
                </c:pt>
                <c:pt idx="448">
                  <c:v>1996.12</c:v>
                </c:pt>
                <c:pt idx="449">
                  <c:v>1996.21</c:v>
                </c:pt>
                <c:pt idx="450">
                  <c:v>1996.29</c:v>
                </c:pt>
                <c:pt idx="451">
                  <c:v>1996.37</c:v>
                </c:pt>
                <c:pt idx="452">
                  <c:v>1996.46</c:v>
                </c:pt>
                <c:pt idx="453">
                  <c:v>1996.54</c:v>
                </c:pt>
                <c:pt idx="454">
                  <c:v>1996.62</c:v>
                </c:pt>
                <c:pt idx="455">
                  <c:v>1996.71</c:v>
                </c:pt>
                <c:pt idx="456">
                  <c:v>1996.79</c:v>
                </c:pt>
                <c:pt idx="457">
                  <c:v>1996.87</c:v>
                </c:pt>
                <c:pt idx="458">
                  <c:v>1996.96</c:v>
                </c:pt>
                <c:pt idx="459">
                  <c:v>1997.04</c:v>
                </c:pt>
                <c:pt idx="460">
                  <c:v>1997.12</c:v>
                </c:pt>
                <c:pt idx="461">
                  <c:v>1997.21</c:v>
                </c:pt>
                <c:pt idx="462">
                  <c:v>1997.29</c:v>
                </c:pt>
                <c:pt idx="463">
                  <c:v>1997.37</c:v>
                </c:pt>
                <c:pt idx="464">
                  <c:v>1997.46</c:v>
                </c:pt>
                <c:pt idx="465">
                  <c:v>1997.54</c:v>
                </c:pt>
                <c:pt idx="466">
                  <c:v>1997.62</c:v>
                </c:pt>
                <c:pt idx="467">
                  <c:v>1997.71</c:v>
                </c:pt>
                <c:pt idx="468">
                  <c:v>1997.79</c:v>
                </c:pt>
                <c:pt idx="469">
                  <c:v>1997.87</c:v>
                </c:pt>
                <c:pt idx="470">
                  <c:v>1997.96</c:v>
                </c:pt>
                <c:pt idx="471">
                  <c:v>1998.04</c:v>
                </c:pt>
                <c:pt idx="472">
                  <c:v>1998.12</c:v>
                </c:pt>
                <c:pt idx="473">
                  <c:v>1998.21</c:v>
                </c:pt>
                <c:pt idx="474">
                  <c:v>1998.29</c:v>
                </c:pt>
                <c:pt idx="475">
                  <c:v>1998.37</c:v>
                </c:pt>
                <c:pt idx="476">
                  <c:v>1998.46</c:v>
                </c:pt>
                <c:pt idx="477">
                  <c:v>1998.54</c:v>
                </c:pt>
                <c:pt idx="478">
                  <c:v>1998.62</c:v>
                </c:pt>
                <c:pt idx="479">
                  <c:v>1998.71</c:v>
                </c:pt>
                <c:pt idx="480">
                  <c:v>1998.79</c:v>
                </c:pt>
                <c:pt idx="481">
                  <c:v>1998.87</c:v>
                </c:pt>
                <c:pt idx="482">
                  <c:v>1998.96</c:v>
                </c:pt>
                <c:pt idx="483">
                  <c:v>1999.04</c:v>
                </c:pt>
                <c:pt idx="484">
                  <c:v>1999.12</c:v>
                </c:pt>
                <c:pt idx="485">
                  <c:v>1999.21</c:v>
                </c:pt>
                <c:pt idx="486">
                  <c:v>1999.29</c:v>
                </c:pt>
                <c:pt idx="487">
                  <c:v>1999.37</c:v>
                </c:pt>
                <c:pt idx="488">
                  <c:v>1999.46</c:v>
                </c:pt>
                <c:pt idx="489">
                  <c:v>1999.54</c:v>
                </c:pt>
                <c:pt idx="490">
                  <c:v>1999.62</c:v>
                </c:pt>
                <c:pt idx="491">
                  <c:v>1999.71</c:v>
                </c:pt>
                <c:pt idx="492">
                  <c:v>1999.79</c:v>
                </c:pt>
                <c:pt idx="493">
                  <c:v>1999.87</c:v>
                </c:pt>
                <c:pt idx="494">
                  <c:v>1999.96</c:v>
                </c:pt>
                <c:pt idx="495">
                  <c:v>2000.04</c:v>
                </c:pt>
                <c:pt idx="496">
                  <c:v>2000.12</c:v>
                </c:pt>
                <c:pt idx="497">
                  <c:v>2000.21</c:v>
                </c:pt>
                <c:pt idx="498">
                  <c:v>2000.29</c:v>
                </c:pt>
                <c:pt idx="499">
                  <c:v>2000.37</c:v>
                </c:pt>
                <c:pt idx="500">
                  <c:v>2000.46</c:v>
                </c:pt>
                <c:pt idx="501">
                  <c:v>2000.54</c:v>
                </c:pt>
                <c:pt idx="502">
                  <c:v>2000.62</c:v>
                </c:pt>
                <c:pt idx="503">
                  <c:v>2000.71</c:v>
                </c:pt>
                <c:pt idx="504">
                  <c:v>2000.79</c:v>
                </c:pt>
                <c:pt idx="505">
                  <c:v>2000.87</c:v>
                </c:pt>
                <c:pt idx="506">
                  <c:v>2000.96</c:v>
                </c:pt>
                <c:pt idx="507">
                  <c:v>2001.04</c:v>
                </c:pt>
                <c:pt idx="508">
                  <c:v>2001.12</c:v>
                </c:pt>
                <c:pt idx="509">
                  <c:v>2001.21</c:v>
                </c:pt>
                <c:pt idx="510">
                  <c:v>2001.29</c:v>
                </c:pt>
                <c:pt idx="511">
                  <c:v>2001.37</c:v>
                </c:pt>
                <c:pt idx="512">
                  <c:v>2001.46</c:v>
                </c:pt>
                <c:pt idx="513">
                  <c:v>2001.54</c:v>
                </c:pt>
                <c:pt idx="514">
                  <c:v>2001.62</c:v>
                </c:pt>
                <c:pt idx="515">
                  <c:v>2001.71</c:v>
                </c:pt>
                <c:pt idx="516">
                  <c:v>2001.79</c:v>
                </c:pt>
                <c:pt idx="517">
                  <c:v>2001.87</c:v>
                </c:pt>
                <c:pt idx="518">
                  <c:v>2001.96</c:v>
                </c:pt>
                <c:pt idx="519">
                  <c:v>2002.04</c:v>
                </c:pt>
                <c:pt idx="520">
                  <c:v>2002.12</c:v>
                </c:pt>
                <c:pt idx="521">
                  <c:v>2002.21</c:v>
                </c:pt>
                <c:pt idx="522">
                  <c:v>2002.29</c:v>
                </c:pt>
                <c:pt idx="523">
                  <c:v>2002.37</c:v>
                </c:pt>
                <c:pt idx="524">
                  <c:v>2002.46</c:v>
                </c:pt>
                <c:pt idx="525">
                  <c:v>2002.54</c:v>
                </c:pt>
                <c:pt idx="526">
                  <c:v>2002.62</c:v>
                </c:pt>
                <c:pt idx="527">
                  <c:v>2002.71</c:v>
                </c:pt>
                <c:pt idx="528">
                  <c:v>2002.79</c:v>
                </c:pt>
                <c:pt idx="529">
                  <c:v>2002.87</c:v>
                </c:pt>
                <c:pt idx="530">
                  <c:v>2002.96</c:v>
                </c:pt>
                <c:pt idx="531">
                  <c:v>2003.04</c:v>
                </c:pt>
                <c:pt idx="532">
                  <c:v>2003.12</c:v>
                </c:pt>
                <c:pt idx="533">
                  <c:v>2003.21</c:v>
                </c:pt>
                <c:pt idx="534">
                  <c:v>2003.29</c:v>
                </c:pt>
                <c:pt idx="535">
                  <c:v>2003.37</c:v>
                </c:pt>
                <c:pt idx="536">
                  <c:v>2003.46</c:v>
                </c:pt>
                <c:pt idx="537">
                  <c:v>2003.54</c:v>
                </c:pt>
                <c:pt idx="538">
                  <c:v>2003.62</c:v>
                </c:pt>
                <c:pt idx="539">
                  <c:v>2003.71</c:v>
                </c:pt>
                <c:pt idx="540">
                  <c:v>2003.79</c:v>
                </c:pt>
                <c:pt idx="541">
                  <c:v>2003.87</c:v>
                </c:pt>
                <c:pt idx="542">
                  <c:v>2003.96</c:v>
                </c:pt>
                <c:pt idx="543">
                  <c:v>2004.04</c:v>
                </c:pt>
                <c:pt idx="544">
                  <c:v>2004.12</c:v>
                </c:pt>
                <c:pt idx="545">
                  <c:v>2004.21</c:v>
                </c:pt>
                <c:pt idx="546">
                  <c:v>2004.29</c:v>
                </c:pt>
                <c:pt idx="547">
                  <c:v>2004.37</c:v>
                </c:pt>
                <c:pt idx="548">
                  <c:v>2004.46</c:v>
                </c:pt>
                <c:pt idx="549">
                  <c:v>2004.54</c:v>
                </c:pt>
                <c:pt idx="550">
                  <c:v>2004.62</c:v>
                </c:pt>
                <c:pt idx="551">
                  <c:v>2004.71</c:v>
                </c:pt>
                <c:pt idx="552">
                  <c:v>2004.79</c:v>
                </c:pt>
                <c:pt idx="553">
                  <c:v>2004.87</c:v>
                </c:pt>
                <c:pt idx="554">
                  <c:v>2004.96</c:v>
                </c:pt>
                <c:pt idx="555">
                  <c:v>2005.04</c:v>
                </c:pt>
                <c:pt idx="556">
                  <c:v>2005.12</c:v>
                </c:pt>
                <c:pt idx="557">
                  <c:v>2005.21</c:v>
                </c:pt>
                <c:pt idx="558">
                  <c:v>2005.29</c:v>
                </c:pt>
                <c:pt idx="559">
                  <c:v>2005.37</c:v>
                </c:pt>
                <c:pt idx="560">
                  <c:v>2005.46</c:v>
                </c:pt>
                <c:pt idx="561">
                  <c:v>2005.54</c:v>
                </c:pt>
                <c:pt idx="562">
                  <c:v>2005.62</c:v>
                </c:pt>
                <c:pt idx="563">
                  <c:v>2005.71</c:v>
                </c:pt>
                <c:pt idx="564">
                  <c:v>2005.79</c:v>
                </c:pt>
                <c:pt idx="565">
                  <c:v>2005.87</c:v>
                </c:pt>
                <c:pt idx="566">
                  <c:v>2005.96</c:v>
                </c:pt>
                <c:pt idx="567">
                  <c:v>2006.04</c:v>
                </c:pt>
                <c:pt idx="568">
                  <c:v>2006.12</c:v>
                </c:pt>
                <c:pt idx="569">
                  <c:v>2006.21</c:v>
                </c:pt>
                <c:pt idx="570">
                  <c:v>2006.29</c:v>
                </c:pt>
                <c:pt idx="571">
                  <c:v>2006.37</c:v>
                </c:pt>
                <c:pt idx="572">
                  <c:v>2006.46</c:v>
                </c:pt>
                <c:pt idx="573">
                  <c:v>2006.54</c:v>
                </c:pt>
                <c:pt idx="574">
                  <c:v>2006.62</c:v>
                </c:pt>
                <c:pt idx="575">
                  <c:v>2006.71</c:v>
                </c:pt>
                <c:pt idx="576">
                  <c:v>2006.79</c:v>
                </c:pt>
                <c:pt idx="577">
                  <c:v>2006.87</c:v>
                </c:pt>
                <c:pt idx="578">
                  <c:v>2006.96</c:v>
                </c:pt>
                <c:pt idx="579">
                  <c:v>2007.04</c:v>
                </c:pt>
                <c:pt idx="580">
                  <c:v>2007.12</c:v>
                </c:pt>
                <c:pt idx="581">
                  <c:v>2007.21</c:v>
                </c:pt>
                <c:pt idx="582">
                  <c:v>2007.29</c:v>
                </c:pt>
                <c:pt idx="583">
                  <c:v>2007.37</c:v>
                </c:pt>
                <c:pt idx="584">
                  <c:v>2007.46</c:v>
                </c:pt>
                <c:pt idx="585">
                  <c:v>2007.54</c:v>
                </c:pt>
                <c:pt idx="586">
                  <c:v>2007.62</c:v>
                </c:pt>
                <c:pt idx="587">
                  <c:v>2007.71</c:v>
                </c:pt>
                <c:pt idx="588">
                  <c:v>2007.79</c:v>
                </c:pt>
                <c:pt idx="589">
                  <c:v>2007.87</c:v>
                </c:pt>
                <c:pt idx="590">
                  <c:v>2007.96</c:v>
                </c:pt>
                <c:pt idx="591">
                  <c:v>2008.04</c:v>
                </c:pt>
                <c:pt idx="592">
                  <c:v>2008.12</c:v>
                </c:pt>
                <c:pt idx="593">
                  <c:v>2008.21</c:v>
                </c:pt>
                <c:pt idx="594">
                  <c:v>2008.29</c:v>
                </c:pt>
                <c:pt idx="595">
                  <c:v>2008.37</c:v>
                </c:pt>
                <c:pt idx="596">
                  <c:v>2008.46</c:v>
                </c:pt>
                <c:pt idx="597">
                  <c:v>2008.54</c:v>
                </c:pt>
                <c:pt idx="598">
                  <c:v>2008.62</c:v>
                </c:pt>
                <c:pt idx="599">
                  <c:v>2008.71</c:v>
                </c:pt>
                <c:pt idx="600">
                  <c:v>2008.79</c:v>
                </c:pt>
                <c:pt idx="601">
                  <c:v>2008.87</c:v>
                </c:pt>
                <c:pt idx="602">
                  <c:v>2008.96</c:v>
                </c:pt>
                <c:pt idx="603">
                  <c:v>2009.04</c:v>
                </c:pt>
                <c:pt idx="604">
                  <c:v>2009.12</c:v>
                </c:pt>
                <c:pt idx="605">
                  <c:v>2009.21</c:v>
                </c:pt>
                <c:pt idx="606">
                  <c:v>2009.29</c:v>
                </c:pt>
                <c:pt idx="607">
                  <c:v>2009.37</c:v>
                </c:pt>
                <c:pt idx="608">
                  <c:v>2009.46</c:v>
                </c:pt>
                <c:pt idx="609">
                  <c:v>2009.54</c:v>
                </c:pt>
                <c:pt idx="610">
                  <c:v>2009.62</c:v>
                </c:pt>
                <c:pt idx="611">
                  <c:v>2009.71</c:v>
                </c:pt>
                <c:pt idx="612">
                  <c:v>2009.79</c:v>
                </c:pt>
                <c:pt idx="613">
                  <c:v>2009.87</c:v>
                </c:pt>
                <c:pt idx="614">
                  <c:v>2009.96</c:v>
                </c:pt>
                <c:pt idx="615">
                  <c:v>2010.04</c:v>
                </c:pt>
                <c:pt idx="616">
                  <c:v>2010.12</c:v>
                </c:pt>
                <c:pt idx="617">
                  <c:v>2010.21</c:v>
                </c:pt>
                <c:pt idx="618">
                  <c:v>2010.29</c:v>
                </c:pt>
                <c:pt idx="619">
                  <c:v>2010.37</c:v>
                </c:pt>
                <c:pt idx="620">
                  <c:v>2010.46</c:v>
                </c:pt>
                <c:pt idx="621">
                  <c:v>2010.54</c:v>
                </c:pt>
                <c:pt idx="622">
                  <c:v>2010.62</c:v>
                </c:pt>
                <c:pt idx="623">
                  <c:v>2010.71</c:v>
                </c:pt>
                <c:pt idx="624">
                  <c:v>2010.79</c:v>
                </c:pt>
                <c:pt idx="625">
                  <c:v>2010.87</c:v>
                </c:pt>
                <c:pt idx="626">
                  <c:v>2010.96</c:v>
                </c:pt>
                <c:pt idx="627">
                  <c:v>2011.04</c:v>
                </c:pt>
                <c:pt idx="628">
                  <c:v>2011.12</c:v>
                </c:pt>
                <c:pt idx="629">
                  <c:v>2011.21</c:v>
                </c:pt>
                <c:pt idx="630">
                  <c:v>2011.29</c:v>
                </c:pt>
                <c:pt idx="631">
                  <c:v>2011.37</c:v>
                </c:pt>
                <c:pt idx="632">
                  <c:v>2011.46</c:v>
                </c:pt>
                <c:pt idx="633">
                  <c:v>2011.54</c:v>
                </c:pt>
                <c:pt idx="634">
                  <c:v>2011.62</c:v>
                </c:pt>
                <c:pt idx="635">
                  <c:v>2011.71</c:v>
                </c:pt>
                <c:pt idx="636">
                  <c:v>2011.79</c:v>
                </c:pt>
                <c:pt idx="637">
                  <c:v>2011.87</c:v>
                </c:pt>
                <c:pt idx="638">
                  <c:v>2011.96</c:v>
                </c:pt>
                <c:pt idx="639">
                  <c:v>2012.04</c:v>
                </c:pt>
                <c:pt idx="640">
                  <c:v>2012.12</c:v>
                </c:pt>
                <c:pt idx="641">
                  <c:v>2012.21</c:v>
                </c:pt>
                <c:pt idx="642">
                  <c:v>2012.29</c:v>
                </c:pt>
                <c:pt idx="643">
                  <c:v>2012.37</c:v>
                </c:pt>
                <c:pt idx="644">
                  <c:v>2012.46</c:v>
                </c:pt>
                <c:pt idx="645">
                  <c:v>2012.54</c:v>
                </c:pt>
                <c:pt idx="646">
                  <c:v>2012.62</c:v>
                </c:pt>
                <c:pt idx="647">
                  <c:v>2012.71</c:v>
                </c:pt>
                <c:pt idx="648">
                  <c:v>2012.79</c:v>
                </c:pt>
                <c:pt idx="649">
                  <c:v>2012.87</c:v>
                </c:pt>
                <c:pt idx="650">
                  <c:v>2012.96</c:v>
                </c:pt>
                <c:pt idx="651">
                  <c:v>2013.04</c:v>
                </c:pt>
                <c:pt idx="652">
                  <c:v>2013.12</c:v>
                </c:pt>
                <c:pt idx="653">
                  <c:v>2013.21</c:v>
                </c:pt>
                <c:pt idx="654">
                  <c:v>2013.29</c:v>
                </c:pt>
                <c:pt idx="655">
                  <c:v>2013.37</c:v>
                </c:pt>
              </c:numCache>
            </c:numRef>
          </c:xVal>
          <c:yVal>
            <c:numRef>
              <c:f>HadCRUT4!$AA$18:$AA$673</c:f>
              <c:numCache>
                <c:formatCode>General</c:formatCode>
                <c:ptCount val="656"/>
                <c:pt idx="0">
                  <c:v>8.3333299999999999E-2</c:v>
                </c:pt>
                <c:pt idx="1">
                  <c:v>2.2499999999999999E-2</c:v>
                </c:pt>
                <c:pt idx="2">
                  <c:v>6.5833299999999997E-2</c:v>
                </c:pt>
                <c:pt idx="3">
                  <c:v>8.7499999999999994E-2</c:v>
                </c:pt>
                <c:pt idx="4">
                  <c:v>5.66667E-2</c:v>
                </c:pt>
                <c:pt idx="5">
                  <c:v>-1.0833300000000001E-2</c:v>
                </c:pt>
                <c:pt idx="6">
                  <c:v>5.33333E-2</c:v>
                </c:pt>
                <c:pt idx="7">
                  <c:v>0.05</c:v>
                </c:pt>
                <c:pt idx="8">
                  <c:v>0.1225</c:v>
                </c:pt>
                <c:pt idx="9">
                  <c:v>7.5833300000000006E-2</c:v>
                </c:pt>
                <c:pt idx="10">
                  <c:v>6.7500000000000004E-2</c:v>
                </c:pt>
                <c:pt idx="11">
                  <c:v>4.9166700000000001E-2</c:v>
                </c:pt>
                <c:pt idx="12">
                  <c:v>7.2499999999999995E-2</c:v>
                </c:pt>
                <c:pt idx="13">
                  <c:v>0.108333</c:v>
                </c:pt>
                <c:pt idx="14">
                  <c:v>0.14499999999999999</c:v>
                </c:pt>
                <c:pt idx="15">
                  <c:v>0.12</c:v>
                </c:pt>
                <c:pt idx="16">
                  <c:v>0.13666700000000001</c:v>
                </c:pt>
                <c:pt idx="17">
                  <c:v>9.2499999999999999E-2</c:v>
                </c:pt>
                <c:pt idx="18">
                  <c:v>2.6666700000000002E-2</c:v>
                </c:pt>
                <c:pt idx="19">
                  <c:v>4.7500000000000001E-2</c:v>
                </c:pt>
                <c:pt idx="20">
                  <c:v>1.66667E-2</c:v>
                </c:pt>
                <c:pt idx="21">
                  <c:v>5.0833299999999998E-2</c:v>
                </c:pt>
                <c:pt idx="22">
                  <c:v>4.1666700000000001E-2</c:v>
                </c:pt>
                <c:pt idx="23">
                  <c:v>6.08333E-2</c:v>
                </c:pt>
                <c:pt idx="24">
                  <c:v>0.08</c:v>
                </c:pt>
                <c:pt idx="25">
                  <c:v>3.8333300000000001E-2</c:v>
                </c:pt>
                <c:pt idx="26">
                  <c:v>4.58333E-2</c:v>
                </c:pt>
                <c:pt idx="27">
                  <c:v>1.4999999999999999E-2</c:v>
                </c:pt>
                <c:pt idx="28">
                  <c:v>3.2500000000000001E-2</c:v>
                </c:pt>
                <c:pt idx="29">
                  <c:v>7.3333300000000004E-2</c:v>
                </c:pt>
                <c:pt idx="30">
                  <c:v>5.33333E-2</c:v>
                </c:pt>
                <c:pt idx="31">
                  <c:v>0.129167</c:v>
                </c:pt>
                <c:pt idx="32">
                  <c:v>9.1666700000000004E-2</c:v>
                </c:pt>
                <c:pt idx="33">
                  <c:v>6.83333E-2</c:v>
                </c:pt>
                <c:pt idx="34">
                  <c:v>8.4166699999999997E-2</c:v>
                </c:pt>
                <c:pt idx="35">
                  <c:v>7.16667E-2</c:v>
                </c:pt>
                <c:pt idx="36">
                  <c:v>9.5000000000000001E-2</c:v>
                </c:pt>
                <c:pt idx="37">
                  <c:v>9.5833299999999996E-2</c:v>
                </c:pt>
                <c:pt idx="38">
                  <c:v>3.5833299999999998E-2</c:v>
                </c:pt>
                <c:pt idx="39">
                  <c:v>6.5000000000000002E-2</c:v>
                </c:pt>
                <c:pt idx="40">
                  <c:v>8.4166699999999997E-2</c:v>
                </c:pt>
                <c:pt idx="41">
                  <c:v>5.0833299999999998E-2</c:v>
                </c:pt>
                <c:pt idx="42">
                  <c:v>0.121667</c:v>
                </c:pt>
                <c:pt idx="43">
                  <c:v>3.3333299999999998E-3</c:v>
                </c:pt>
                <c:pt idx="44">
                  <c:v>4.9166700000000001E-2</c:v>
                </c:pt>
                <c:pt idx="45">
                  <c:v>5.66667E-2</c:v>
                </c:pt>
                <c:pt idx="46">
                  <c:v>6.6666699999999995E-2</c:v>
                </c:pt>
                <c:pt idx="47">
                  <c:v>4.3333299999999998E-2</c:v>
                </c:pt>
                <c:pt idx="48">
                  <c:v>1.4999999999999999E-2</c:v>
                </c:pt>
                <c:pt idx="49">
                  <c:v>6.3333299999999995E-2</c:v>
                </c:pt>
                <c:pt idx="50">
                  <c:v>0.10333299999999999</c:v>
                </c:pt>
                <c:pt idx="51">
                  <c:v>7.6666700000000004E-2</c:v>
                </c:pt>
                <c:pt idx="52">
                  <c:v>1.3333299999999999E-2</c:v>
                </c:pt>
                <c:pt idx="53">
                  <c:v>3.0833300000000001E-2</c:v>
                </c:pt>
                <c:pt idx="54">
                  <c:v>-4.1666699999999999E-3</c:v>
                </c:pt>
                <c:pt idx="55">
                  <c:v>4.7500000000000001E-2</c:v>
                </c:pt>
                <c:pt idx="56">
                  <c:v>3.5833299999999998E-2</c:v>
                </c:pt>
                <c:pt idx="57">
                  <c:v>5.1666700000000003E-2</c:v>
                </c:pt>
                <c:pt idx="58">
                  <c:v>6.9166699999999998E-2</c:v>
                </c:pt>
                <c:pt idx="59">
                  <c:v>8.2500000000000004E-2</c:v>
                </c:pt>
                <c:pt idx="60">
                  <c:v>7.2499999999999995E-2</c:v>
                </c:pt>
                <c:pt idx="61">
                  <c:v>3.1666699999999999E-2</c:v>
                </c:pt>
                <c:pt idx="62">
                  <c:v>0</c:v>
                </c:pt>
                <c:pt idx="63">
                  <c:v>3.5000000000000003E-2</c:v>
                </c:pt>
                <c:pt idx="64">
                  <c:v>5.8333299999999998E-2</c:v>
                </c:pt>
                <c:pt idx="65">
                  <c:v>7.7499999999999999E-2</c:v>
                </c:pt>
                <c:pt idx="66">
                  <c:v>4.0833300000000003E-2</c:v>
                </c:pt>
                <c:pt idx="67">
                  <c:v>6.6666699999999995E-2</c:v>
                </c:pt>
                <c:pt idx="68">
                  <c:v>5.5833300000000002E-2</c:v>
                </c:pt>
                <c:pt idx="69">
                  <c:v>3.3333300000000003E-2</c:v>
                </c:pt>
                <c:pt idx="70">
                  <c:v>-1.0833300000000001E-2</c:v>
                </c:pt>
                <c:pt idx="71">
                  <c:v>3.0833300000000001E-2</c:v>
                </c:pt>
                <c:pt idx="72">
                  <c:v>1.3333299999999999E-2</c:v>
                </c:pt>
                <c:pt idx="73">
                  <c:v>0.03</c:v>
                </c:pt>
                <c:pt idx="74">
                  <c:v>-7.4999999999999997E-3</c:v>
                </c:pt>
                <c:pt idx="75">
                  <c:v>-1.6666700000000001E-3</c:v>
                </c:pt>
                <c:pt idx="76">
                  <c:v>7.9166700000000007E-2</c:v>
                </c:pt>
                <c:pt idx="77">
                  <c:v>9.16667E-3</c:v>
                </c:pt>
                <c:pt idx="78">
                  <c:v>9.2499999999999999E-2</c:v>
                </c:pt>
                <c:pt idx="79">
                  <c:v>4.2500000000000003E-2</c:v>
                </c:pt>
                <c:pt idx="80">
                  <c:v>0.09</c:v>
                </c:pt>
                <c:pt idx="81">
                  <c:v>5.9166700000000003E-2</c:v>
                </c:pt>
                <c:pt idx="82">
                  <c:v>9.8333299999999998E-2</c:v>
                </c:pt>
                <c:pt idx="83">
                  <c:v>9.5833299999999996E-2</c:v>
                </c:pt>
                <c:pt idx="84">
                  <c:v>0.125</c:v>
                </c:pt>
                <c:pt idx="85">
                  <c:v>0.14499999999999999</c:v>
                </c:pt>
                <c:pt idx="86">
                  <c:v>0.154167</c:v>
                </c:pt>
                <c:pt idx="87">
                  <c:v>0.156667</c:v>
                </c:pt>
                <c:pt idx="88">
                  <c:v>8.3333299999999999E-2</c:v>
                </c:pt>
                <c:pt idx="89">
                  <c:v>0.13</c:v>
                </c:pt>
                <c:pt idx="90">
                  <c:v>6.9166699999999998E-2</c:v>
                </c:pt>
                <c:pt idx="91">
                  <c:v>6.6666699999999995E-2</c:v>
                </c:pt>
                <c:pt idx="92">
                  <c:v>7.6666700000000004E-2</c:v>
                </c:pt>
                <c:pt idx="93">
                  <c:v>0.13833300000000001</c:v>
                </c:pt>
                <c:pt idx="94">
                  <c:v>0.120833</c:v>
                </c:pt>
                <c:pt idx="95">
                  <c:v>7.5833300000000006E-2</c:v>
                </c:pt>
                <c:pt idx="96">
                  <c:v>5.4166699999999998E-2</c:v>
                </c:pt>
                <c:pt idx="97">
                  <c:v>4.58333E-2</c:v>
                </c:pt>
                <c:pt idx="98">
                  <c:v>8.2500000000000004E-2</c:v>
                </c:pt>
                <c:pt idx="99">
                  <c:v>2.8333299999999999E-2</c:v>
                </c:pt>
                <c:pt idx="100">
                  <c:v>1.3333299999999999E-2</c:v>
                </c:pt>
                <c:pt idx="101">
                  <c:v>4.58333E-2</c:v>
                </c:pt>
                <c:pt idx="102">
                  <c:v>5.5833300000000002E-2</c:v>
                </c:pt>
                <c:pt idx="103">
                  <c:v>0.10083300000000001</c:v>
                </c:pt>
                <c:pt idx="104">
                  <c:v>7.7499999999999999E-2</c:v>
                </c:pt>
                <c:pt idx="105">
                  <c:v>7.3333300000000004E-2</c:v>
                </c:pt>
                <c:pt idx="106">
                  <c:v>4.1666700000000001E-2</c:v>
                </c:pt>
                <c:pt idx="107">
                  <c:v>5.4166699999999998E-2</c:v>
                </c:pt>
                <c:pt idx="108">
                  <c:v>7.0833300000000002E-2</c:v>
                </c:pt>
                <c:pt idx="109">
                  <c:v>0.05</c:v>
                </c:pt>
                <c:pt idx="110">
                  <c:v>4.7500000000000001E-2</c:v>
                </c:pt>
                <c:pt idx="111">
                  <c:v>0.105833</c:v>
                </c:pt>
                <c:pt idx="112">
                  <c:v>0.13250000000000001</c:v>
                </c:pt>
                <c:pt idx="113">
                  <c:v>9.2499999999999999E-2</c:v>
                </c:pt>
                <c:pt idx="114">
                  <c:v>9.1666700000000004E-2</c:v>
                </c:pt>
                <c:pt idx="115">
                  <c:v>7.8333299999999995E-2</c:v>
                </c:pt>
                <c:pt idx="116">
                  <c:v>4.9166700000000001E-2</c:v>
                </c:pt>
                <c:pt idx="117">
                  <c:v>7.3333300000000004E-2</c:v>
                </c:pt>
                <c:pt idx="118">
                  <c:v>0.119167</c:v>
                </c:pt>
                <c:pt idx="119">
                  <c:v>0.105833</c:v>
                </c:pt>
                <c:pt idx="120">
                  <c:v>0.14583299999999999</c:v>
                </c:pt>
                <c:pt idx="121">
                  <c:v>0.13666700000000001</c:v>
                </c:pt>
                <c:pt idx="122">
                  <c:v>0.14749999999999999</c:v>
                </c:pt>
                <c:pt idx="123">
                  <c:v>0.11666700000000001</c:v>
                </c:pt>
                <c:pt idx="124">
                  <c:v>0.14499999999999999</c:v>
                </c:pt>
                <c:pt idx="125">
                  <c:v>0.13666700000000001</c:v>
                </c:pt>
                <c:pt idx="126">
                  <c:v>0.16416700000000001</c:v>
                </c:pt>
                <c:pt idx="127">
                  <c:v>0.1275</c:v>
                </c:pt>
                <c:pt idx="128">
                  <c:v>0.128333</c:v>
                </c:pt>
                <c:pt idx="129">
                  <c:v>0.105833</c:v>
                </c:pt>
                <c:pt idx="130">
                  <c:v>8.5833300000000001E-2</c:v>
                </c:pt>
                <c:pt idx="131">
                  <c:v>0.130833</c:v>
                </c:pt>
                <c:pt idx="132">
                  <c:v>0.10249999999999999</c:v>
                </c:pt>
                <c:pt idx="133">
                  <c:v>0.1225</c:v>
                </c:pt>
                <c:pt idx="134">
                  <c:v>6.08333E-2</c:v>
                </c:pt>
                <c:pt idx="135">
                  <c:v>7.4999999999999997E-2</c:v>
                </c:pt>
                <c:pt idx="136">
                  <c:v>3.9166699999999999E-2</c:v>
                </c:pt>
                <c:pt idx="137">
                  <c:v>8.5000000000000006E-2</c:v>
                </c:pt>
                <c:pt idx="138">
                  <c:v>0.06</c:v>
                </c:pt>
                <c:pt idx="139">
                  <c:v>0.115</c:v>
                </c:pt>
                <c:pt idx="140">
                  <c:v>9.4166700000000006E-2</c:v>
                </c:pt>
                <c:pt idx="141">
                  <c:v>8.5000000000000006E-2</c:v>
                </c:pt>
                <c:pt idx="142">
                  <c:v>9.5000000000000001E-2</c:v>
                </c:pt>
                <c:pt idx="143">
                  <c:v>5.7500000000000002E-2</c:v>
                </c:pt>
                <c:pt idx="144">
                  <c:v>2.58333E-2</c:v>
                </c:pt>
                <c:pt idx="145">
                  <c:v>-2.91667E-2</c:v>
                </c:pt>
                <c:pt idx="146">
                  <c:v>7.0833300000000002E-2</c:v>
                </c:pt>
                <c:pt idx="147">
                  <c:v>7.5833300000000006E-2</c:v>
                </c:pt>
                <c:pt idx="148">
                  <c:v>8.2500000000000004E-2</c:v>
                </c:pt>
                <c:pt idx="149">
                  <c:v>6.4166699999999993E-2</c:v>
                </c:pt>
                <c:pt idx="150">
                  <c:v>2.1666700000000001E-2</c:v>
                </c:pt>
                <c:pt idx="151">
                  <c:v>3.4166700000000001E-2</c:v>
                </c:pt>
                <c:pt idx="152">
                  <c:v>6.83333E-2</c:v>
                </c:pt>
                <c:pt idx="153">
                  <c:v>7.3333300000000004E-2</c:v>
                </c:pt>
                <c:pt idx="154">
                  <c:v>0.05</c:v>
                </c:pt>
                <c:pt idx="155">
                  <c:v>7.9166700000000007E-2</c:v>
                </c:pt>
                <c:pt idx="156">
                  <c:v>4.7500000000000001E-2</c:v>
                </c:pt>
                <c:pt idx="157">
                  <c:v>0.16166700000000001</c:v>
                </c:pt>
                <c:pt idx="158">
                  <c:v>9.5833299999999996E-2</c:v>
                </c:pt>
                <c:pt idx="159">
                  <c:v>4.3333299999999998E-2</c:v>
                </c:pt>
                <c:pt idx="160">
                  <c:v>5.9166700000000003E-2</c:v>
                </c:pt>
                <c:pt idx="161">
                  <c:v>7.16667E-2</c:v>
                </c:pt>
                <c:pt idx="162">
                  <c:v>0.130833</c:v>
                </c:pt>
                <c:pt idx="163">
                  <c:v>0.124167</c:v>
                </c:pt>
                <c:pt idx="164">
                  <c:v>0.14166699999999999</c:v>
                </c:pt>
                <c:pt idx="165">
                  <c:v>0.128333</c:v>
                </c:pt>
                <c:pt idx="166">
                  <c:v>0.14749999999999999</c:v>
                </c:pt>
                <c:pt idx="167">
                  <c:v>0.160833</c:v>
                </c:pt>
                <c:pt idx="168">
                  <c:v>0.21249999999999999</c:v>
                </c:pt>
                <c:pt idx="169">
                  <c:v>0.14833299999999999</c:v>
                </c:pt>
                <c:pt idx="170">
                  <c:v>0.20083300000000001</c:v>
                </c:pt>
                <c:pt idx="171">
                  <c:v>0.248333</c:v>
                </c:pt>
                <c:pt idx="172">
                  <c:v>0.23499999999999999</c:v>
                </c:pt>
                <c:pt idx="173">
                  <c:v>0.249167</c:v>
                </c:pt>
                <c:pt idx="174">
                  <c:v>0.215</c:v>
                </c:pt>
                <c:pt idx="175">
                  <c:v>0.17666699999999999</c:v>
                </c:pt>
                <c:pt idx="176">
                  <c:v>0.13833300000000001</c:v>
                </c:pt>
                <c:pt idx="177">
                  <c:v>9.0833300000000006E-2</c:v>
                </c:pt>
                <c:pt idx="178">
                  <c:v>6.7500000000000004E-2</c:v>
                </c:pt>
                <c:pt idx="179">
                  <c:v>9.5833299999999996E-2</c:v>
                </c:pt>
                <c:pt idx="180">
                  <c:v>9.8333299999999998E-2</c:v>
                </c:pt>
                <c:pt idx="181">
                  <c:v>9.5833299999999996E-2</c:v>
                </c:pt>
                <c:pt idx="182">
                  <c:v>5.9166700000000003E-2</c:v>
                </c:pt>
                <c:pt idx="183">
                  <c:v>4.1666699999999999E-3</c:v>
                </c:pt>
                <c:pt idx="184">
                  <c:v>0.01</c:v>
                </c:pt>
                <c:pt idx="185">
                  <c:v>-1.16667E-2</c:v>
                </c:pt>
                <c:pt idx="186">
                  <c:v>-8.3333299999999999E-3</c:v>
                </c:pt>
                <c:pt idx="187">
                  <c:v>2.5000000000000001E-3</c:v>
                </c:pt>
                <c:pt idx="188">
                  <c:v>1.4999999999999999E-2</c:v>
                </c:pt>
                <c:pt idx="189">
                  <c:v>7.16667E-2</c:v>
                </c:pt>
                <c:pt idx="190">
                  <c:v>0.110833</c:v>
                </c:pt>
                <c:pt idx="191">
                  <c:v>5.8333299999999998E-2</c:v>
                </c:pt>
                <c:pt idx="192">
                  <c:v>3.0833300000000001E-2</c:v>
                </c:pt>
                <c:pt idx="193">
                  <c:v>5.33333E-2</c:v>
                </c:pt>
                <c:pt idx="194">
                  <c:v>0.06</c:v>
                </c:pt>
                <c:pt idx="195">
                  <c:v>0.106667</c:v>
                </c:pt>
                <c:pt idx="196">
                  <c:v>6.25E-2</c:v>
                </c:pt>
                <c:pt idx="197">
                  <c:v>5.9166700000000003E-2</c:v>
                </c:pt>
                <c:pt idx="198">
                  <c:v>9.6666699999999994E-2</c:v>
                </c:pt>
                <c:pt idx="199">
                  <c:v>9.5833299999999996E-2</c:v>
                </c:pt>
                <c:pt idx="200">
                  <c:v>8.2500000000000004E-2</c:v>
                </c:pt>
                <c:pt idx="201">
                  <c:v>9.0833300000000006E-2</c:v>
                </c:pt>
                <c:pt idx="202">
                  <c:v>8.1666699999999995E-2</c:v>
                </c:pt>
                <c:pt idx="203">
                  <c:v>0.111667</c:v>
                </c:pt>
                <c:pt idx="204">
                  <c:v>0.13416700000000001</c:v>
                </c:pt>
                <c:pt idx="205">
                  <c:v>0.124167</c:v>
                </c:pt>
                <c:pt idx="206">
                  <c:v>7.2499999999999995E-2</c:v>
                </c:pt>
                <c:pt idx="207">
                  <c:v>5.5E-2</c:v>
                </c:pt>
                <c:pt idx="208">
                  <c:v>0.10083300000000001</c:v>
                </c:pt>
                <c:pt idx="209">
                  <c:v>6.3333299999999995E-2</c:v>
                </c:pt>
                <c:pt idx="210">
                  <c:v>3.2500000000000001E-2</c:v>
                </c:pt>
                <c:pt idx="211">
                  <c:v>3.4166700000000001E-2</c:v>
                </c:pt>
                <c:pt idx="212">
                  <c:v>7.0833300000000002E-2</c:v>
                </c:pt>
                <c:pt idx="213">
                  <c:v>8.8333300000000003E-2</c:v>
                </c:pt>
                <c:pt idx="214">
                  <c:v>8.5833300000000001E-2</c:v>
                </c:pt>
                <c:pt idx="215">
                  <c:v>0.04</c:v>
                </c:pt>
                <c:pt idx="216">
                  <c:v>0.125833</c:v>
                </c:pt>
                <c:pt idx="217">
                  <c:v>0.104167</c:v>
                </c:pt>
                <c:pt idx="218">
                  <c:v>0.17</c:v>
                </c:pt>
                <c:pt idx="219">
                  <c:v>0.17</c:v>
                </c:pt>
                <c:pt idx="220">
                  <c:v>0.153333</c:v>
                </c:pt>
                <c:pt idx="221">
                  <c:v>0.1575</c:v>
                </c:pt>
                <c:pt idx="222">
                  <c:v>0.185833</c:v>
                </c:pt>
                <c:pt idx="223">
                  <c:v>0.20333300000000001</c:v>
                </c:pt>
                <c:pt idx="224">
                  <c:v>0.18083299999999999</c:v>
                </c:pt>
                <c:pt idx="225">
                  <c:v>0.151667</c:v>
                </c:pt>
                <c:pt idx="226">
                  <c:v>0.20083300000000001</c:v>
                </c:pt>
                <c:pt idx="227">
                  <c:v>0.16916700000000001</c:v>
                </c:pt>
                <c:pt idx="228">
                  <c:v>0.13666700000000001</c:v>
                </c:pt>
                <c:pt idx="229">
                  <c:v>0.14499999999999999</c:v>
                </c:pt>
                <c:pt idx="230">
                  <c:v>9.8333299999999998E-2</c:v>
                </c:pt>
                <c:pt idx="231">
                  <c:v>0.156667</c:v>
                </c:pt>
                <c:pt idx="232">
                  <c:v>0.14083300000000001</c:v>
                </c:pt>
                <c:pt idx="233">
                  <c:v>0.153333</c:v>
                </c:pt>
                <c:pt idx="234">
                  <c:v>9.5000000000000001E-2</c:v>
                </c:pt>
                <c:pt idx="235">
                  <c:v>0.1</c:v>
                </c:pt>
                <c:pt idx="236">
                  <c:v>0.11749999999999999</c:v>
                </c:pt>
                <c:pt idx="237">
                  <c:v>0.113333</c:v>
                </c:pt>
                <c:pt idx="238">
                  <c:v>9.2499999999999999E-2</c:v>
                </c:pt>
                <c:pt idx="239">
                  <c:v>0.11583300000000001</c:v>
                </c:pt>
                <c:pt idx="240">
                  <c:v>0.126667</c:v>
                </c:pt>
                <c:pt idx="241">
                  <c:v>9.7500000000000003E-2</c:v>
                </c:pt>
                <c:pt idx="242">
                  <c:v>8.3333299999999999E-2</c:v>
                </c:pt>
                <c:pt idx="243">
                  <c:v>0.10166699999999999</c:v>
                </c:pt>
                <c:pt idx="244">
                  <c:v>9.3333299999999994E-2</c:v>
                </c:pt>
                <c:pt idx="245">
                  <c:v>9.9166699999999997E-2</c:v>
                </c:pt>
                <c:pt idx="246">
                  <c:v>0.13333300000000001</c:v>
                </c:pt>
                <c:pt idx="247">
                  <c:v>0.14249999999999999</c:v>
                </c:pt>
                <c:pt idx="248">
                  <c:v>0.125</c:v>
                </c:pt>
                <c:pt idx="249">
                  <c:v>0.16250000000000001</c:v>
                </c:pt>
                <c:pt idx="250">
                  <c:v>0.13250000000000001</c:v>
                </c:pt>
                <c:pt idx="251">
                  <c:v>0.13583300000000001</c:v>
                </c:pt>
                <c:pt idx="252">
                  <c:v>0.159167</c:v>
                </c:pt>
                <c:pt idx="253">
                  <c:v>0.16</c:v>
                </c:pt>
                <c:pt idx="254">
                  <c:v>0.20583299999999999</c:v>
                </c:pt>
                <c:pt idx="255">
                  <c:v>0.17166699999999999</c:v>
                </c:pt>
                <c:pt idx="256">
                  <c:v>0.14499999999999999</c:v>
                </c:pt>
                <c:pt idx="257">
                  <c:v>0.1575</c:v>
                </c:pt>
                <c:pt idx="258">
                  <c:v>0.18083299999999999</c:v>
                </c:pt>
                <c:pt idx="259">
                  <c:v>0.160833</c:v>
                </c:pt>
                <c:pt idx="260">
                  <c:v>0.16250000000000001</c:v>
                </c:pt>
                <c:pt idx="261">
                  <c:v>0.125833</c:v>
                </c:pt>
                <c:pt idx="262">
                  <c:v>0.13</c:v>
                </c:pt>
                <c:pt idx="263">
                  <c:v>0.185833</c:v>
                </c:pt>
                <c:pt idx="264">
                  <c:v>0.1275</c:v>
                </c:pt>
                <c:pt idx="265">
                  <c:v>0.14166699999999999</c:v>
                </c:pt>
                <c:pt idx="266">
                  <c:v>0.128333</c:v>
                </c:pt>
                <c:pt idx="267">
                  <c:v>0.10249999999999999</c:v>
                </c:pt>
                <c:pt idx="268">
                  <c:v>0.111667</c:v>
                </c:pt>
                <c:pt idx="269">
                  <c:v>8.6666699999999999E-2</c:v>
                </c:pt>
                <c:pt idx="270">
                  <c:v>6.83333E-2</c:v>
                </c:pt>
                <c:pt idx="271">
                  <c:v>8.9166700000000002E-2</c:v>
                </c:pt>
                <c:pt idx="272">
                  <c:v>0.115</c:v>
                </c:pt>
                <c:pt idx="273">
                  <c:v>0.13416700000000001</c:v>
                </c:pt>
                <c:pt idx="274">
                  <c:v>0.13</c:v>
                </c:pt>
                <c:pt idx="275">
                  <c:v>9.8333299999999998E-2</c:v>
                </c:pt>
                <c:pt idx="276">
                  <c:v>0.106667</c:v>
                </c:pt>
                <c:pt idx="277">
                  <c:v>0.113333</c:v>
                </c:pt>
                <c:pt idx="278">
                  <c:v>0.13833300000000001</c:v>
                </c:pt>
                <c:pt idx="279">
                  <c:v>0.1075</c:v>
                </c:pt>
                <c:pt idx="280">
                  <c:v>0.129167</c:v>
                </c:pt>
                <c:pt idx="281">
                  <c:v>0.13500000000000001</c:v>
                </c:pt>
                <c:pt idx="282">
                  <c:v>0.11666700000000001</c:v>
                </c:pt>
                <c:pt idx="283">
                  <c:v>0.105833</c:v>
                </c:pt>
                <c:pt idx="284">
                  <c:v>7.4166700000000002E-2</c:v>
                </c:pt>
                <c:pt idx="285">
                  <c:v>8.1666699999999995E-2</c:v>
                </c:pt>
                <c:pt idx="286">
                  <c:v>0.06</c:v>
                </c:pt>
                <c:pt idx="287">
                  <c:v>9.8333299999999998E-2</c:v>
                </c:pt>
                <c:pt idx="288">
                  <c:v>6.1666699999999998E-2</c:v>
                </c:pt>
                <c:pt idx="289">
                  <c:v>0.110833</c:v>
                </c:pt>
                <c:pt idx="290">
                  <c:v>0.1075</c:v>
                </c:pt>
                <c:pt idx="291">
                  <c:v>0.14499999999999999</c:v>
                </c:pt>
                <c:pt idx="292">
                  <c:v>0.16</c:v>
                </c:pt>
                <c:pt idx="293">
                  <c:v>0.17833299999999999</c:v>
                </c:pt>
                <c:pt idx="294">
                  <c:v>0.154167</c:v>
                </c:pt>
                <c:pt idx="295">
                  <c:v>0.159167</c:v>
                </c:pt>
                <c:pt idx="296">
                  <c:v>0.17083300000000001</c:v>
                </c:pt>
                <c:pt idx="297">
                  <c:v>0.1825</c:v>
                </c:pt>
                <c:pt idx="298">
                  <c:v>0.20083300000000001</c:v>
                </c:pt>
                <c:pt idx="299">
                  <c:v>0.158333</c:v>
                </c:pt>
                <c:pt idx="300">
                  <c:v>0.155833</c:v>
                </c:pt>
                <c:pt idx="301">
                  <c:v>0.126667</c:v>
                </c:pt>
                <c:pt idx="302">
                  <c:v>0.13250000000000001</c:v>
                </c:pt>
                <c:pt idx="303">
                  <c:v>0.121667</c:v>
                </c:pt>
                <c:pt idx="304">
                  <c:v>0.11666700000000001</c:v>
                </c:pt>
                <c:pt idx="305">
                  <c:v>7.9166700000000007E-2</c:v>
                </c:pt>
                <c:pt idx="306">
                  <c:v>9.8333299999999998E-2</c:v>
                </c:pt>
                <c:pt idx="307">
                  <c:v>0.115</c:v>
                </c:pt>
                <c:pt idx="308">
                  <c:v>0.1275</c:v>
                </c:pt>
                <c:pt idx="309">
                  <c:v>0.123333</c:v>
                </c:pt>
                <c:pt idx="310">
                  <c:v>0.1</c:v>
                </c:pt>
                <c:pt idx="311">
                  <c:v>0.1075</c:v>
                </c:pt>
                <c:pt idx="312">
                  <c:v>0.183333</c:v>
                </c:pt>
                <c:pt idx="313">
                  <c:v>0.119167</c:v>
                </c:pt>
                <c:pt idx="314">
                  <c:v>0.114167</c:v>
                </c:pt>
                <c:pt idx="315">
                  <c:v>0.11833299999999999</c:v>
                </c:pt>
                <c:pt idx="316">
                  <c:v>9.2499999999999999E-2</c:v>
                </c:pt>
                <c:pt idx="317">
                  <c:v>0.13750000000000001</c:v>
                </c:pt>
                <c:pt idx="318">
                  <c:v>0.154167</c:v>
                </c:pt>
                <c:pt idx="319">
                  <c:v>0.11666700000000001</c:v>
                </c:pt>
                <c:pt idx="320">
                  <c:v>0.111667</c:v>
                </c:pt>
                <c:pt idx="321">
                  <c:v>0.105833</c:v>
                </c:pt>
                <c:pt idx="322">
                  <c:v>0.1075</c:v>
                </c:pt>
                <c:pt idx="323">
                  <c:v>8.9166700000000002E-2</c:v>
                </c:pt>
                <c:pt idx="324">
                  <c:v>3.2500000000000001E-2</c:v>
                </c:pt>
                <c:pt idx="325">
                  <c:v>0.130833</c:v>
                </c:pt>
                <c:pt idx="326">
                  <c:v>0.13416700000000001</c:v>
                </c:pt>
                <c:pt idx="327">
                  <c:v>0.125</c:v>
                </c:pt>
                <c:pt idx="328">
                  <c:v>0.120833</c:v>
                </c:pt>
                <c:pt idx="329">
                  <c:v>0.10333299999999999</c:v>
                </c:pt>
                <c:pt idx="330">
                  <c:v>0.15083299999999999</c:v>
                </c:pt>
                <c:pt idx="331">
                  <c:v>0.11583300000000001</c:v>
                </c:pt>
                <c:pt idx="332">
                  <c:v>0.121667</c:v>
                </c:pt>
                <c:pt idx="333">
                  <c:v>0.110833</c:v>
                </c:pt>
                <c:pt idx="334">
                  <c:v>0.153333</c:v>
                </c:pt>
                <c:pt idx="335">
                  <c:v>0.130833</c:v>
                </c:pt>
                <c:pt idx="336">
                  <c:v>0.13916700000000001</c:v>
                </c:pt>
                <c:pt idx="337">
                  <c:v>0.129167</c:v>
                </c:pt>
                <c:pt idx="338">
                  <c:v>0.13416700000000001</c:v>
                </c:pt>
                <c:pt idx="339">
                  <c:v>0.14249999999999999</c:v>
                </c:pt>
                <c:pt idx="340">
                  <c:v>0.15</c:v>
                </c:pt>
                <c:pt idx="341">
                  <c:v>0.14583299999999999</c:v>
                </c:pt>
                <c:pt idx="342">
                  <c:v>0.125833</c:v>
                </c:pt>
                <c:pt idx="343">
                  <c:v>0.181667</c:v>
                </c:pt>
                <c:pt idx="344">
                  <c:v>0.17416699999999999</c:v>
                </c:pt>
                <c:pt idx="345">
                  <c:v>0.16916700000000001</c:v>
                </c:pt>
                <c:pt idx="346">
                  <c:v>0.16666700000000001</c:v>
                </c:pt>
                <c:pt idx="347">
                  <c:v>0.248333</c:v>
                </c:pt>
                <c:pt idx="348">
                  <c:v>0.21</c:v>
                </c:pt>
                <c:pt idx="349">
                  <c:v>0.19500000000000001</c:v>
                </c:pt>
                <c:pt idx="350">
                  <c:v>0.17</c:v>
                </c:pt>
                <c:pt idx="351">
                  <c:v>0.17249999999999999</c:v>
                </c:pt>
                <c:pt idx="352">
                  <c:v>0.2225</c:v>
                </c:pt>
                <c:pt idx="353">
                  <c:v>0.23499999999999999</c:v>
                </c:pt>
                <c:pt idx="354">
                  <c:v>0.20916699999999999</c:v>
                </c:pt>
                <c:pt idx="355">
                  <c:v>0.20250000000000001</c:v>
                </c:pt>
                <c:pt idx="356">
                  <c:v>0.183333</c:v>
                </c:pt>
                <c:pt idx="357">
                  <c:v>0.188333</c:v>
                </c:pt>
                <c:pt idx="358">
                  <c:v>0.20916699999999999</c:v>
                </c:pt>
                <c:pt idx="359">
                  <c:v>0.13</c:v>
                </c:pt>
                <c:pt idx="360">
                  <c:v>0.13</c:v>
                </c:pt>
                <c:pt idx="361">
                  <c:v>0.160833</c:v>
                </c:pt>
                <c:pt idx="362">
                  <c:v>0.14249999999999999</c:v>
                </c:pt>
                <c:pt idx="363">
                  <c:v>0.13500000000000001</c:v>
                </c:pt>
                <c:pt idx="364">
                  <c:v>0.11666700000000001</c:v>
                </c:pt>
                <c:pt idx="365">
                  <c:v>7.2499999999999995E-2</c:v>
                </c:pt>
                <c:pt idx="366">
                  <c:v>8.2500000000000004E-2</c:v>
                </c:pt>
                <c:pt idx="367">
                  <c:v>0.10083300000000001</c:v>
                </c:pt>
                <c:pt idx="368">
                  <c:v>0.1075</c:v>
                </c:pt>
                <c:pt idx="369">
                  <c:v>0.11666700000000001</c:v>
                </c:pt>
                <c:pt idx="370">
                  <c:v>7.4999999999999997E-2</c:v>
                </c:pt>
                <c:pt idx="371">
                  <c:v>0.13666700000000001</c:v>
                </c:pt>
                <c:pt idx="372">
                  <c:v>0.154167</c:v>
                </c:pt>
                <c:pt idx="373">
                  <c:v>5.7500000000000002E-2</c:v>
                </c:pt>
                <c:pt idx="374">
                  <c:v>0.11666700000000001</c:v>
                </c:pt>
                <c:pt idx="375">
                  <c:v>8.5000000000000006E-2</c:v>
                </c:pt>
                <c:pt idx="376">
                  <c:v>7.5833300000000006E-2</c:v>
                </c:pt>
                <c:pt idx="377">
                  <c:v>0.113333</c:v>
                </c:pt>
                <c:pt idx="378">
                  <c:v>0.105</c:v>
                </c:pt>
                <c:pt idx="379">
                  <c:v>0.108333</c:v>
                </c:pt>
                <c:pt idx="380">
                  <c:v>0.13416700000000001</c:v>
                </c:pt>
                <c:pt idx="381">
                  <c:v>0.119167</c:v>
                </c:pt>
                <c:pt idx="382">
                  <c:v>0.09</c:v>
                </c:pt>
                <c:pt idx="383">
                  <c:v>6.6666699999999995E-2</c:v>
                </c:pt>
                <c:pt idx="384">
                  <c:v>0.11749999999999999</c:v>
                </c:pt>
                <c:pt idx="385">
                  <c:v>0.185833</c:v>
                </c:pt>
                <c:pt idx="386">
                  <c:v>0.15</c:v>
                </c:pt>
                <c:pt idx="387">
                  <c:v>0.14833299999999999</c:v>
                </c:pt>
                <c:pt idx="388">
                  <c:v>0.10249999999999999</c:v>
                </c:pt>
                <c:pt idx="389">
                  <c:v>8.3333299999999999E-2</c:v>
                </c:pt>
                <c:pt idx="390">
                  <c:v>8.5000000000000006E-2</c:v>
                </c:pt>
                <c:pt idx="391">
                  <c:v>6.08333E-2</c:v>
                </c:pt>
                <c:pt idx="392">
                  <c:v>6.1666699999999998E-2</c:v>
                </c:pt>
                <c:pt idx="393">
                  <c:v>6.6666699999999995E-2</c:v>
                </c:pt>
                <c:pt idx="394">
                  <c:v>0.108333</c:v>
                </c:pt>
                <c:pt idx="395">
                  <c:v>0.104167</c:v>
                </c:pt>
                <c:pt idx="396">
                  <c:v>6.3333299999999995E-2</c:v>
                </c:pt>
                <c:pt idx="397">
                  <c:v>4.0833300000000003E-2</c:v>
                </c:pt>
                <c:pt idx="398">
                  <c:v>3.8333300000000001E-2</c:v>
                </c:pt>
                <c:pt idx="399">
                  <c:v>0.10166699999999999</c:v>
                </c:pt>
                <c:pt idx="400">
                  <c:v>6.08333E-2</c:v>
                </c:pt>
                <c:pt idx="401">
                  <c:v>8.5000000000000006E-2</c:v>
                </c:pt>
                <c:pt idx="402">
                  <c:v>5.2499999999999998E-2</c:v>
                </c:pt>
                <c:pt idx="403">
                  <c:v>8.2500000000000004E-2</c:v>
                </c:pt>
                <c:pt idx="404">
                  <c:v>0.04</c:v>
                </c:pt>
                <c:pt idx="405">
                  <c:v>3.8333300000000001E-2</c:v>
                </c:pt>
                <c:pt idx="406">
                  <c:v>5.7500000000000002E-2</c:v>
                </c:pt>
                <c:pt idx="407">
                  <c:v>2.8333299999999999E-2</c:v>
                </c:pt>
                <c:pt idx="408">
                  <c:v>4.4999999999999998E-2</c:v>
                </c:pt>
                <c:pt idx="409">
                  <c:v>2.2499999999999999E-2</c:v>
                </c:pt>
                <c:pt idx="410">
                  <c:v>5.33333E-2</c:v>
                </c:pt>
                <c:pt idx="411">
                  <c:v>1.66667E-2</c:v>
                </c:pt>
                <c:pt idx="412">
                  <c:v>4.7500000000000001E-2</c:v>
                </c:pt>
                <c:pt idx="413">
                  <c:v>4.58333E-2</c:v>
                </c:pt>
                <c:pt idx="414">
                  <c:v>9.7500000000000003E-2</c:v>
                </c:pt>
                <c:pt idx="415">
                  <c:v>6.7500000000000004E-2</c:v>
                </c:pt>
                <c:pt idx="416">
                  <c:v>9.4166700000000006E-2</c:v>
                </c:pt>
                <c:pt idx="417">
                  <c:v>0.109167</c:v>
                </c:pt>
                <c:pt idx="418">
                  <c:v>0.113333</c:v>
                </c:pt>
                <c:pt idx="419">
                  <c:v>0.14249999999999999</c:v>
                </c:pt>
                <c:pt idx="420">
                  <c:v>0.129167</c:v>
                </c:pt>
                <c:pt idx="421">
                  <c:v>0.17083300000000001</c:v>
                </c:pt>
                <c:pt idx="422">
                  <c:v>0.124167</c:v>
                </c:pt>
                <c:pt idx="423">
                  <c:v>0.106667</c:v>
                </c:pt>
                <c:pt idx="424">
                  <c:v>0.16416700000000001</c:v>
                </c:pt>
                <c:pt idx="425">
                  <c:v>0.16333300000000001</c:v>
                </c:pt>
                <c:pt idx="426">
                  <c:v>0.1275</c:v>
                </c:pt>
                <c:pt idx="427">
                  <c:v>0.16416700000000001</c:v>
                </c:pt>
                <c:pt idx="428">
                  <c:v>0.18</c:v>
                </c:pt>
                <c:pt idx="429">
                  <c:v>0.16916700000000001</c:v>
                </c:pt>
                <c:pt idx="430">
                  <c:v>0.13750000000000001</c:v>
                </c:pt>
                <c:pt idx="431">
                  <c:v>0.15083299999999999</c:v>
                </c:pt>
                <c:pt idx="432">
                  <c:v>0.155</c:v>
                </c:pt>
                <c:pt idx="433">
                  <c:v>0.159167</c:v>
                </c:pt>
                <c:pt idx="434">
                  <c:v>0.17416699999999999</c:v>
                </c:pt>
                <c:pt idx="435">
                  <c:v>0.20166700000000001</c:v>
                </c:pt>
                <c:pt idx="436">
                  <c:v>0.1925</c:v>
                </c:pt>
                <c:pt idx="437">
                  <c:v>0.14083300000000001</c:v>
                </c:pt>
                <c:pt idx="438">
                  <c:v>0.20666699999999999</c:v>
                </c:pt>
                <c:pt idx="439">
                  <c:v>0.156667</c:v>
                </c:pt>
                <c:pt idx="440">
                  <c:v>0.153333</c:v>
                </c:pt>
                <c:pt idx="441">
                  <c:v>0.14499999999999999</c:v>
                </c:pt>
                <c:pt idx="442">
                  <c:v>0.18083299999999999</c:v>
                </c:pt>
                <c:pt idx="443">
                  <c:v>0.19833300000000001</c:v>
                </c:pt>
                <c:pt idx="444">
                  <c:v>0.2</c:v>
                </c:pt>
                <c:pt idx="445">
                  <c:v>0.106667</c:v>
                </c:pt>
                <c:pt idx="446">
                  <c:v>0.11583300000000001</c:v>
                </c:pt>
                <c:pt idx="447">
                  <c:v>0.14249999999999999</c:v>
                </c:pt>
                <c:pt idx="448">
                  <c:v>0.1525</c:v>
                </c:pt>
                <c:pt idx="449">
                  <c:v>0.189167</c:v>
                </c:pt>
                <c:pt idx="450">
                  <c:v>0.124167</c:v>
                </c:pt>
                <c:pt idx="451">
                  <c:v>0.130833</c:v>
                </c:pt>
                <c:pt idx="452">
                  <c:v>0.12</c:v>
                </c:pt>
                <c:pt idx="453">
                  <c:v>0.130833</c:v>
                </c:pt>
                <c:pt idx="454">
                  <c:v>8.3333299999999999E-2</c:v>
                </c:pt>
                <c:pt idx="455">
                  <c:v>7.6666700000000004E-2</c:v>
                </c:pt>
                <c:pt idx="456">
                  <c:v>2.5000000000000001E-2</c:v>
                </c:pt>
                <c:pt idx="457">
                  <c:v>0.14499999999999999</c:v>
                </c:pt>
                <c:pt idx="458">
                  <c:v>0.1275</c:v>
                </c:pt>
                <c:pt idx="459">
                  <c:v>5.5E-2</c:v>
                </c:pt>
                <c:pt idx="460">
                  <c:v>6.7500000000000004E-2</c:v>
                </c:pt>
                <c:pt idx="461">
                  <c:v>6.83333E-2</c:v>
                </c:pt>
                <c:pt idx="462">
                  <c:v>5.9166700000000003E-2</c:v>
                </c:pt>
                <c:pt idx="463">
                  <c:v>9.7500000000000003E-2</c:v>
                </c:pt>
                <c:pt idx="464">
                  <c:v>0.13333300000000001</c:v>
                </c:pt>
                <c:pt idx="465">
                  <c:v>0.17916699999999999</c:v>
                </c:pt>
                <c:pt idx="466">
                  <c:v>0.17833299999999999</c:v>
                </c:pt>
                <c:pt idx="467">
                  <c:v>0.1575</c:v>
                </c:pt>
                <c:pt idx="468">
                  <c:v>0.221667</c:v>
                </c:pt>
                <c:pt idx="469">
                  <c:v>0.19666700000000001</c:v>
                </c:pt>
                <c:pt idx="470">
                  <c:v>0.23333300000000001</c:v>
                </c:pt>
                <c:pt idx="471">
                  <c:v>0.28000000000000003</c:v>
                </c:pt>
                <c:pt idx="472">
                  <c:v>0.283333</c:v>
                </c:pt>
                <c:pt idx="473">
                  <c:v>0.29916700000000002</c:v>
                </c:pt>
                <c:pt idx="474">
                  <c:v>0.30833300000000002</c:v>
                </c:pt>
                <c:pt idx="475">
                  <c:v>0.30333300000000002</c:v>
                </c:pt>
                <c:pt idx="476">
                  <c:v>0.25666699999999998</c:v>
                </c:pt>
                <c:pt idx="477">
                  <c:v>0.22916700000000001</c:v>
                </c:pt>
                <c:pt idx="478">
                  <c:v>0.245</c:v>
                </c:pt>
                <c:pt idx="479">
                  <c:v>0.25</c:v>
                </c:pt>
                <c:pt idx="480">
                  <c:v>0.20583299999999999</c:v>
                </c:pt>
                <c:pt idx="481">
                  <c:v>0.19583300000000001</c:v>
                </c:pt>
                <c:pt idx="482">
                  <c:v>0.106667</c:v>
                </c:pt>
                <c:pt idx="483">
                  <c:v>0.115</c:v>
                </c:pt>
                <c:pt idx="484">
                  <c:v>0.128333</c:v>
                </c:pt>
                <c:pt idx="485">
                  <c:v>8.9166700000000002E-2</c:v>
                </c:pt>
                <c:pt idx="486">
                  <c:v>7.7499999999999999E-2</c:v>
                </c:pt>
                <c:pt idx="487">
                  <c:v>8.3333299999999999E-2</c:v>
                </c:pt>
                <c:pt idx="488">
                  <c:v>9.6666699999999994E-2</c:v>
                </c:pt>
                <c:pt idx="489">
                  <c:v>0.08</c:v>
                </c:pt>
                <c:pt idx="490">
                  <c:v>9.4166700000000006E-2</c:v>
                </c:pt>
                <c:pt idx="491">
                  <c:v>4.3333299999999998E-2</c:v>
                </c:pt>
                <c:pt idx="492">
                  <c:v>0.08</c:v>
                </c:pt>
                <c:pt idx="493">
                  <c:v>7.16667E-2</c:v>
                </c:pt>
                <c:pt idx="494">
                  <c:v>6.1666699999999998E-2</c:v>
                </c:pt>
                <c:pt idx="495">
                  <c:v>0.115</c:v>
                </c:pt>
                <c:pt idx="496">
                  <c:v>4.7500000000000001E-2</c:v>
                </c:pt>
                <c:pt idx="497">
                  <c:v>0.111667</c:v>
                </c:pt>
                <c:pt idx="498">
                  <c:v>0.16416700000000001</c:v>
                </c:pt>
                <c:pt idx="499">
                  <c:v>0.13666700000000001</c:v>
                </c:pt>
                <c:pt idx="500">
                  <c:v>0.13750000000000001</c:v>
                </c:pt>
                <c:pt idx="501">
                  <c:v>0.13583300000000001</c:v>
                </c:pt>
                <c:pt idx="502">
                  <c:v>0.105833</c:v>
                </c:pt>
                <c:pt idx="503">
                  <c:v>0.16583300000000001</c:v>
                </c:pt>
                <c:pt idx="504">
                  <c:v>0.16416700000000001</c:v>
                </c:pt>
                <c:pt idx="505">
                  <c:v>0.129167</c:v>
                </c:pt>
                <c:pt idx="506">
                  <c:v>0.1925</c:v>
                </c:pt>
                <c:pt idx="507">
                  <c:v>0.1225</c:v>
                </c:pt>
                <c:pt idx="508">
                  <c:v>0.14333299999999999</c:v>
                </c:pt>
                <c:pt idx="509">
                  <c:v>0.119167</c:v>
                </c:pt>
                <c:pt idx="510">
                  <c:v>0.104167</c:v>
                </c:pt>
                <c:pt idx="511">
                  <c:v>0.119167</c:v>
                </c:pt>
                <c:pt idx="512">
                  <c:v>0.113333</c:v>
                </c:pt>
                <c:pt idx="513">
                  <c:v>0.125833</c:v>
                </c:pt>
                <c:pt idx="514">
                  <c:v>0.160833</c:v>
                </c:pt>
                <c:pt idx="515">
                  <c:v>0.13750000000000001</c:v>
                </c:pt>
                <c:pt idx="516">
                  <c:v>0.11666700000000001</c:v>
                </c:pt>
                <c:pt idx="517">
                  <c:v>0.13583300000000001</c:v>
                </c:pt>
                <c:pt idx="518">
                  <c:v>0.1525</c:v>
                </c:pt>
                <c:pt idx="519">
                  <c:v>0.193333</c:v>
                </c:pt>
                <c:pt idx="520">
                  <c:v>0.20250000000000001</c:v>
                </c:pt>
                <c:pt idx="521">
                  <c:v>0.183333</c:v>
                </c:pt>
                <c:pt idx="522">
                  <c:v>0.20833299999999999</c:v>
                </c:pt>
                <c:pt idx="523">
                  <c:v>0.17416699999999999</c:v>
                </c:pt>
                <c:pt idx="524">
                  <c:v>0.20916699999999999</c:v>
                </c:pt>
                <c:pt idx="525">
                  <c:v>0.21083299999999999</c:v>
                </c:pt>
                <c:pt idx="526">
                  <c:v>0.20166700000000001</c:v>
                </c:pt>
                <c:pt idx="527">
                  <c:v>0.20666699999999999</c:v>
                </c:pt>
                <c:pt idx="528">
                  <c:v>0.21249999999999999</c:v>
                </c:pt>
                <c:pt idx="529">
                  <c:v>0.22833300000000001</c:v>
                </c:pt>
                <c:pt idx="530">
                  <c:v>0.23749999999999999</c:v>
                </c:pt>
                <c:pt idx="531">
                  <c:v>0.223333</c:v>
                </c:pt>
                <c:pt idx="532">
                  <c:v>0.22666700000000001</c:v>
                </c:pt>
                <c:pt idx="533">
                  <c:v>0.20666699999999999</c:v>
                </c:pt>
                <c:pt idx="534">
                  <c:v>0.21166699999999999</c:v>
                </c:pt>
                <c:pt idx="535">
                  <c:v>0.215833</c:v>
                </c:pt>
                <c:pt idx="536">
                  <c:v>0.20333300000000001</c:v>
                </c:pt>
                <c:pt idx="537">
                  <c:v>0.185</c:v>
                </c:pt>
                <c:pt idx="538">
                  <c:v>0.17749999999999999</c:v>
                </c:pt>
                <c:pt idx="539">
                  <c:v>0.1875</c:v>
                </c:pt>
                <c:pt idx="540">
                  <c:v>0.1875</c:v>
                </c:pt>
                <c:pt idx="541">
                  <c:v>0.2225</c:v>
                </c:pt>
                <c:pt idx="542">
                  <c:v>0.17749999999999999</c:v>
                </c:pt>
                <c:pt idx="543">
                  <c:v>0.115</c:v>
                </c:pt>
                <c:pt idx="544">
                  <c:v>7.4166700000000002E-2</c:v>
                </c:pt>
                <c:pt idx="545">
                  <c:v>0.153333</c:v>
                </c:pt>
                <c:pt idx="546">
                  <c:v>7.5833300000000006E-2</c:v>
                </c:pt>
                <c:pt idx="547">
                  <c:v>0.111667</c:v>
                </c:pt>
                <c:pt idx="548">
                  <c:v>0.1075</c:v>
                </c:pt>
                <c:pt idx="549">
                  <c:v>0.126667</c:v>
                </c:pt>
                <c:pt idx="550">
                  <c:v>0.1225</c:v>
                </c:pt>
                <c:pt idx="551">
                  <c:v>0.1575</c:v>
                </c:pt>
                <c:pt idx="552">
                  <c:v>0.20083300000000001</c:v>
                </c:pt>
                <c:pt idx="553">
                  <c:v>0.14916699999999999</c:v>
                </c:pt>
                <c:pt idx="554">
                  <c:v>0.153333</c:v>
                </c:pt>
                <c:pt idx="555">
                  <c:v>0.22</c:v>
                </c:pt>
                <c:pt idx="556">
                  <c:v>0.26416699999999999</c:v>
                </c:pt>
                <c:pt idx="557">
                  <c:v>0.215</c:v>
                </c:pt>
                <c:pt idx="558">
                  <c:v>0.21249999999999999</c:v>
                </c:pt>
                <c:pt idx="559">
                  <c:v>0.21166699999999999</c:v>
                </c:pt>
                <c:pt idx="560">
                  <c:v>0.19666700000000001</c:v>
                </c:pt>
                <c:pt idx="561">
                  <c:v>0.20583299999999999</c:v>
                </c:pt>
                <c:pt idx="562">
                  <c:v>0.24</c:v>
                </c:pt>
                <c:pt idx="563">
                  <c:v>0.2</c:v>
                </c:pt>
                <c:pt idx="564">
                  <c:v>0.126667</c:v>
                </c:pt>
                <c:pt idx="565">
                  <c:v>0.21083299999999999</c:v>
                </c:pt>
                <c:pt idx="566">
                  <c:v>0.20916699999999999</c:v>
                </c:pt>
                <c:pt idx="567">
                  <c:v>0.1575</c:v>
                </c:pt>
                <c:pt idx="568">
                  <c:v>0.13333300000000001</c:v>
                </c:pt>
                <c:pt idx="569">
                  <c:v>0.14333299999999999</c:v>
                </c:pt>
                <c:pt idx="570">
                  <c:v>0.188333</c:v>
                </c:pt>
                <c:pt idx="571">
                  <c:v>0.181667</c:v>
                </c:pt>
                <c:pt idx="572">
                  <c:v>0.1575</c:v>
                </c:pt>
                <c:pt idx="573">
                  <c:v>0.155833</c:v>
                </c:pt>
                <c:pt idx="574">
                  <c:v>0.13166700000000001</c:v>
                </c:pt>
                <c:pt idx="575">
                  <c:v>0.13750000000000001</c:v>
                </c:pt>
                <c:pt idx="576">
                  <c:v>0.158333</c:v>
                </c:pt>
                <c:pt idx="577">
                  <c:v>0.13916700000000001</c:v>
                </c:pt>
                <c:pt idx="578">
                  <c:v>0.13333300000000001</c:v>
                </c:pt>
                <c:pt idx="579">
                  <c:v>0.16333300000000001</c:v>
                </c:pt>
                <c:pt idx="580">
                  <c:v>0.17583299999999999</c:v>
                </c:pt>
                <c:pt idx="581">
                  <c:v>0.129167</c:v>
                </c:pt>
                <c:pt idx="582">
                  <c:v>0.16500000000000001</c:v>
                </c:pt>
                <c:pt idx="583">
                  <c:v>0.16500000000000001</c:v>
                </c:pt>
                <c:pt idx="584">
                  <c:v>0.186667</c:v>
                </c:pt>
                <c:pt idx="585">
                  <c:v>0.17499999999999999</c:v>
                </c:pt>
                <c:pt idx="586">
                  <c:v>0.20916699999999999</c:v>
                </c:pt>
                <c:pt idx="587">
                  <c:v>0.16</c:v>
                </c:pt>
                <c:pt idx="588">
                  <c:v>0.11749999999999999</c:v>
                </c:pt>
                <c:pt idx="589">
                  <c:v>6.3333299999999995E-2</c:v>
                </c:pt>
                <c:pt idx="590">
                  <c:v>0.16</c:v>
                </c:pt>
                <c:pt idx="591">
                  <c:v>0.1525</c:v>
                </c:pt>
                <c:pt idx="592">
                  <c:v>0.160833</c:v>
                </c:pt>
                <c:pt idx="593">
                  <c:v>0.17916699999999999</c:v>
                </c:pt>
                <c:pt idx="594">
                  <c:v>0.1825</c:v>
                </c:pt>
                <c:pt idx="595">
                  <c:v>0.154167</c:v>
                </c:pt>
                <c:pt idx="596">
                  <c:v>0.14249999999999999</c:v>
                </c:pt>
                <c:pt idx="597">
                  <c:v>0.13916700000000001</c:v>
                </c:pt>
                <c:pt idx="598">
                  <c:v>0.125</c:v>
                </c:pt>
                <c:pt idx="599">
                  <c:v>0.14083300000000001</c:v>
                </c:pt>
                <c:pt idx="600">
                  <c:v>0.23333300000000001</c:v>
                </c:pt>
                <c:pt idx="601">
                  <c:v>0.19</c:v>
                </c:pt>
                <c:pt idx="602">
                  <c:v>0.14083300000000001</c:v>
                </c:pt>
                <c:pt idx="603">
                  <c:v>0.130833</c:v>
                </c:pt>
                <c:pt idx="604">
                  <c:v>0.113333</c:v>
                </c:pt>
                <c:pt idx="605">
                  <c:v>0.14749999999999999</c:v>
                </c:pt>
                <c:pt idx="606">
                  <c:v>0.14166699999999999</c:v>
                </c:pt>
                <c:pt idx="607">
                  <c:v>0.11666700000000001</c:v>
                </c:pt>
                <c:pt idx="608">
                  <c:v>0.155833</c:v>
                </c:pt>
                <c:pt idx="609">
                  <c:v>0.14583299999999999</c:v>
                </c:pt>
                <c:pt idx="610">
                  <c:v>0.13</c:v>
                </c:pt>
                <c:pt idx="611">
                  <c:v>0.21</c:v>
                </c:pt>
                <c:pt idx="612">
                  <c:v>0.193333</c:v>
                </c:pt>
                <c:pt idx="613">
                  <c:v>0.25666699999999998</c:v>
                </c:pt>
                <c:pt idx="614">
                  <c:v>0.23749999999999999</c:v>
                </c:pt>
                <c:pt idx="615">
                  <c:v>0.22500000000000001</c:v>
                </c:pt>
                <c:pt idx="616">
                  <c:v>0.20333300000000001</c:v>
                </c:pt>
                <c:pt idx="617">
                  <c:v>0.19500000000000001</c:v>
                </c:pt>
                <c:pt idx="618">
                  <c:v>0.17</c:v>
                </c:pt>
                <c:pt idx="619">
                  <c:v>0.23416699999999999</c:v>
                </c:pt>
                <c:pt idx="620">
                  <c:v>0.220833</c:v>
                </c:pt>
                <c:pt idx="621">
                  <c:v>0.20166700000000001</c:v>
                </c:pt>
                <c:pt idx="622">
                  <c:v>0.22916700000000001</c:v>
                </c:pt>
                <c:pt idx="623">
                  <c:v>0.156667</c:v>
                </c:pt>
                <c:pt idx="624">
                  <c:v>0.11666700000000001</c:v>
                </c:pt>
                <c:pt idx="625">
                  <c:v>6.83333E-2</c:v>
                </c:pt>
                <c:pt idx="626">
                  <c:v>9.7500000000000003E-2</c:v>
                </c:pt>
                <c:pt idx="627">
                  <c:v>0.130833</c:v>
                </c:pt>
                <c:pt idx="628">
                  <c:v>0.183333</c:v>
                </c:pt>
                <c:pt idx="629">
                  <c:v>0.160833</c:v>
                </c:pt>
                <c:pt idx="630">
                  <c:v>0.184167</c:v>
                </c:pt>
                <c:pt idx="631">
                  <c:v>0.14666699999999999</c:v>
                </c:pt>
                <c:pt idx="632">
                  <c:v>0.13250000000000001</c:v>
                </c:pt>
                <c:pt idx="633">
                  <c:v>0.17499999999999999</c:v>
                </c:pt>
                <c:pt idx="634">
                  <c:v>0.155833</c:v>
                </c:pt>
                <c:pt idx="635">
                  <c:v>0.14833299999999999</c:v>
                </c:pt>
                <c:pt idx="636">
                  <c:v>0.16333300000000001</c:v>
                </c:pt>
                <c:pt idx="637">
                  <c:v>0.23666699999999999</c:v>
                </c:pt>
                <c:pt idx="638">
                  <c:v>0.214167</c:v>
                </c:pt>
                <c:pt idx="639">
                  <c:v>0.17583299999999999</c:v>
                </c:pt>
                <c:pt idx="640">
                  <c:v>0.156667</c:v>
                </c:pt>
                <c:pt idx="641">
                  <c:v>0.185</c:v>
                </c:pt>
                <c:pt idx="642">
                  <c:v>0.16833300000000001</c:v>
                </c:pt>
                <c:pt idx="643">
                  <c:v>0.17083300000000001</c:v>
                </c:pt>
                <c:pt idx="644">
                  <c:v>0.214167</c:v>
                </c:pt>
                <c:pt idx="645">
                  <c:v>0.20416699999999999</c:v>
                </c:pt>
                <c:pt idx="646">
                  <c:v>0.2</c:v>
                </c:pt>
                <c:pt idx="647">
                  <c:v>0.26583299999999999</c:v>
                </c:pt>
                <c:pt idx="648">
                  <c:v>0.23916699999999999</c:v>
                </c:pt>
                <c:pt idx="649">
                  <c:v>0.183333</c:v>
                </c:pt>
                <c:pt idx="650">
                  <c:v>0.248333</c:v>
                </c:pt>
                <c:pt idx="651">
                  <c:v>0.22916700000000001</c:v>
                </c:pt>
                <c:pt idx="652">
                  <c:v>0.24333299999999999</c:v>
                </c:pt>
                <c:pt idx="653">
                  <c:v>0.22833300000000001</c:v>
                </c:pt>
                <c:pt idx="654">
                  <c:v>0.20416699999999999</c:v>
                </c:pt>
                <c:pt idx="655">
                  <c:v>0.220833</c:v>
                </c:pt>
              </c:numCache>
            </c:numRef>
          </c:yVal>
        </c:ser>
        <c:axId val="84044032"/>
        <c:axId val="84042112"/>
      </c:scatterChart>
      <c:valAx>
        <c:axId val="84033920"/>
        <c:scaling>
          <c:orientation val="minMax"/>
          <c:max val="2015"/>
          <c:min val="19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</c:title>
        <c:numFmt formatCode="0" sourceLinked="0"/>
        <c:tickLblPos val="nextTo"/>
        <c:crossAx val="84035840"/>
        <c:crossesAt val="-1"/>
        <c:crossBetween val="midCat"/>
      </c:valAx>
      <c:valAx>
        <c:axId val="84035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 </a:t>
                </a:r>
                <a:endParaRPr lang="en-US"/>
              </a:p>
            </c:rich>
          </c:tx>
        </c:title>
        <c:numFmt formatCode="0.00" sourceLinked="1"/>
        <c:tickLblPos val="nextTo"/>
        <c:crossAx val="84033920"/>
        <c:crosses val="autoZero"/>
        <c:crossBetween val="midCat"/>
      </c:valAx>
      <c:valAx>
        <c:axId val="84042112"/>
        <c:scaling>
          <c:orientation val="minMax"/>
          <c:max val="0.30000000000000032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dCO2/dt ppmv/month</a:t>
                </a:r>
              </a:p>
            </c:rich>
          </c:tx>
        </c:title>
        <c:numFmt formatCode="0.00" sourceLinked="1"/>
        <c:tickLblPos val="nextTo"/>
        <c:crossAx val="84044032"/>
        <c:crosses val="max"/>
        <c:crossBetween val="midCat"/>
      </c:valAx>
      <c:valAx>
        <c:axId val="84044032"/>
        <c:scaling>
          <c:orientation val="minMax"/>
        </c:scaling>
        <c:delete val="1"/>
        <c:axPos val="b"/>
        <c:numFmt formatCode="0.00" sourceLinked="1"/>
        <c:tickLblPos val="none"/>
        <c:crossAx val="84042112"/>
        <c:crosses val="autoZero"/>
        <c:crossBetween val="midCat"/>
      </c:valAx>
    </c:plotArea>
    <c:legend>
      <c:legendPos val="b"/>
    </c:legend>
    <c:plotVisOnly val="1"/>
  </c:chart>
  <c:spPr>
    <a:ln w="19050"/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HAD_T _SH - transient</a:t>
            </a:r>
            <a:r>
              <a:rPr lang="nl-BE" sz="1200" baseline="0"/>
              <a:t> CO2 responses and emissions response</a:t>
            </a:r>
            <a:endParaRPr lang="nl-BE" sz="1200"/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HadCRUT4!$C$17</c:f>
              <c:strCache>
                <c:ptCount val="1"/>
                <c:pt idx="0">
                  <c:v>HAD_T</c:v>
                </c:pt>
              </c:strCache>
            </c:strRef>
          </c:tx>
          <c:spPr>
            <a:ln w="19050"/>
          </c:spPr>
          <c:marker>
            <c:symbol val="diamond"/>
            <c:size val="2"/>
          </c:marker>
          <c:xVal>
            <c:numRef>
              <c:f>HadCRUT4!$B$18:$B$694</c:f>
              <c:numCache>
                <c:formatCode>0.00</c:formatCode>
                <c:ptCount val="677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  <c:pt idx="649">
                  <c:v>2012.58</c:v>
                </c:pt>
                <c:pt idx="650">
                  <c:v>2012.67</c:v>
                </c:pt>
                <c:pt idx="651">
                  <c:v>2012.75</c:v>
                </c:pt>
                <c:pt idx="652">
                  <c:v>2012.83</c:v>
                </c:pt>
                <c:pt idx="653">
                  <c:v>2012.92</c:v>
                </c:pt>
                <c:pt idx="654">
                  <c:v>2013</c:v>
                </c:pt>
                <c:pt idx="655">
                  <c:v>2013.08</c:v>
                </c:pt>
                <c:pt idx="656">
                  <c:v>2013.17</c:v>
                </c:pt>
                <c:pt idx="657">
                  <c:v>2013.25</c:v>
                </c:pt>
                <c:pt idx="658">
                  <c:v>2013.33</c:v>
                </c:pt>
                <c:pt idx="659">
                  <c:v>2013.42</c:v>
                </c:pt>
                <c:pt idx="660">
                  <c:v>2013.5</c:v>
                </c:pt>
                <c:pt idx="661">
                  <c:v>2013.58</c:v>
                </c:pt>
                <c:pt idx="662">
                  <c:v>2013.67</c:v>
                </c:pt>
                <c:pt idx="663">
                  <c:v>2013.75</c:v>
                </c:pt>
                <c:pt idx="664">
                  <c:v>2013.83</c:v>
                </c:pt>
                <c:pt idx="665">
                  <c:v>2013.92</c:v>
                </c:pt>
                <c:pt idx="666">
                  <c:v>2014</c:v>
                </c:pt>
                <c:pt idx="667">
                  <c:v>2014.08</c:v>
                </c:pt>
                <c:pt idx="668">
                  <c:v>2014.17</c:v>
                </c:pt>
                <c:pt idx="669">
                  <c:v>2014.25</c:v>
                </c:pt>
                <c:pt idx="670">
                  <c:v>2014.33</c:v>
                </c:pt>
                <c:pt idx="671">
                  <c:v>2014.42</c:v>
                </c:pt>
                <c:pt idx="672">
                  <c:v>2014.5</c:v>
                </c:pt>
                <c:pt idx="673">
                  <c:v>2014.58</c:v>
                </c:pt>
                <c:pt idx="674">
                  <c:v>2014.67</c:v>
                </c:pt>
                <c:pt idx="675">
                  <c:v>2014.75</c:v>
                </c:pt>
                <c:pt idx="676">
                  <c:v>2014.83</c:v>
                </c:pt>
              </c:numCache>
            </c:numRef>
          </c:xVal>
          <c:yVal>
            <c:numRef>
              <c:f>HadCRUT4!$C$18:$C$694</c:f>
              <c:numCache>
                <c:formatCode>0.00</c:formatCode>
                <c:ptCount val="677"/>
                <c:pt idx="0">
                  <c:v>-1.7000000000000001E-2</c:v>
                </c:pt>
                <c:pt idx="1">
                  <c:v>-2.4750000000000001E-2</c:v>
                </c:pt>
                <c:pt idx="2">
                  <c:v>-3.5749999999999997E-2</c:v>
                </c:pt>
                <c:pt idx="3">
                  <c:v>-3.5749999999999997E-2</c:v>
                </c:pt>
                <c:pt idx="4">
                  <c:v>-4.1000000000000002E-2</c:v>
                </c:pt>
                <c:pt idx="5">
                  <c:v>-4.6249999999999999E-2</c:v>
                </c:pt>
                <c:pt idx="6">
                  <c:v>-4.0250000000000001E-2</c:v>
                </c:pt>
                <c:pt idx="7">
                  <c:v>-4.58333E-2</c:v>
                </c:pt>
                <c:pt idx="8">
                  <c:v>-3.6249999999999998E-2</c:v>
                </c:pt>
                <c:pt idx="9">
                  <c:v>-2.9916700000000001E-2</c:v>
                </c:pt>
                <c:pt idx="10">
                  <c:v>-2.6166700000000001E-2</c:v>
                </c:pt>
                <c:pt idx="11">
                  <c:v>-2.6666700000000002E-2</c:v>
                </c:pt>
                <c:pt idx="12">
                  <c:v>-3.3083300000000003E-2</c:v>
                </c:pt>
                <c:pt idx="13">
                  <c:v>-3.5666700000000003E-2</c:v>
                </c:pt>
                <c:pt idx="14">
                  <c:v>-4.1083300000000003E-2</c:v>
                </c:pt>
                <c:pt idx="15">
                  <c:v>-5.0916700000000002E-2</c:v>
                </c:pt>
                <c:pt idx="16">
                  <c:v>-6.4500000000000002E-2</c:v>
                </c:pt>
                <c:pt idx="17">
                  <c:v>-7.8E-2</c:v>
                </c:pt>
                <c:pt idx="18">
                  <c:v>-9.2249999999999999E-2</c:v>
                </c:pt>
                <c:pt idx="19">
                  <c:v>-0.10333299999999999</c:v>
                </c:pt>
                <c:pt idx="20">
                  <c:v>-0.10975</c:v>
                </c:pt>
                <c:pt idx="21">
                  <c:v>-0.104917</c:v>
                </c:pt>
                <c:pt idx="22">
                  <c:v>-0.109083</c:v>
                </c:pt>
                <c:pt idx="23">
                  <c:v>-0.11766699999999999</c:v>
                </c:pt>
                <c:pt idx="24">
                  <c:v>-0.107833</c:v>
                </c:pt>
                <c:pt idx="25">
                  <c:v>-0.104</c:v>
                </c:pt>
                <c:pt idx="26">
                  <c:v>-8.8749999999999996E-2</c:v>
                </c:pt>
                <c:pt idx="27">
                  <c:v>-7.5916700000000004E-2</c:v>
                </c:pt>
                <c:pt idx="28">
                  <c:v>-5.30833E-2</c:v>
                </c:pt>
                <c:pt idx="29">
                  <c:v>-2.8500000000000001E-2</c:v>
                </c:pt>
                <c:pt idx="30">
                  <c:v>-8.0000000000000002E-3</c:v>
                </c:pt>
                <c:pt idx="31">
                  <c:v>-2.5000000000000001E-4</c:v>
                </c:pt>
                <c:pt idx="32">
                  <c:v>5.7499999999999999E-3</c:v>
                </c:pt>
                <c:pt idx="33">
                  <c:v>4.4999999999999997E-3</c:v>
                </c:pt>
                <c:pt idx="34">
                  <c:v>1.0500000000000001E-2</c:v>
                </c:pt>
                <c:pt idx="35">
                  <c:v>2.0750000000000001E-2</c:v>
                </c:pt>
                <c:pt idx="36">
                  <c:v>1.25833E-2</c:v>
                </c:pt>
                <c:pt idx="37">
                  <c:v>6.5833300000000001E-3</c:v>
                </c:pt>
                <c:pt idx="38">
                  <c:v>-2.2499999999999998E-3</c:v>
                </c:pt>
                <c:pt idx="39">
                  <c:v>-6.8333300000000003E-3</c:v>
                </c:pt>
                <c:pt idx="40">
                  <c:v>-2.1749999999999999E-2</c:v>
                </c:pt>
                <c:pt idx="41">
                  <c:v>-4.1000000000000002E-2</c:v>
                </c:pt>
                <c:pt idx="42">
                  <c:v>-4.5166699999999997E-2</c:v>
                </c:pt>
                <c:pt idx="43">
                  <c:v>-4.9250000000000002E-2</c:v>
                </c:pt>
                <c:pt idx="44">
                  <c:v>-5.3666699999999998E-2</c:v>
                </c:pt>
                <c:pt idx="45">
                  <c:v>-5.5750000000000001E-2</c:v>
                </c:pt>
                <c:pt idx="46">
                  <c:v>-5.7916700000000002E-2</c:v>
                </c:pt>
                <c:pt idx="47">
                  <c:v>-5.5833300000000002E-2</c:v>
                </c:pt>
                <c:pt idx="48">
                  <c:v>-5.7166700000000001E-2</c:v>
                </c:pt>
                <c:pt idx="49">
                  <c:v>-6.2916700000000006E-2</c:v>
                </c:pt>
                <c:pt idx="50">
                  <c:v>-7.1333300000000002E-2</c:v>
                </c:pt>
                <c:pt idx="51">
                  <c:v>-7.8166700000000006E-2</c:v>
                </c:pt>
                <c:pt idx="52">
                  <c:v>-7.7666700000000005E-2</c:v>
                </c:pt>
                <c:pt idx="53">
                  <c:v>-6.5833299999999997E-2</c:v>
                </c:pt>
                <c:pt idx="54">
                  <c:v>-7.1249999999999994E-2</c:v>
                </c:pt>
                <c:pt idx="55">
                  <c:v>-5.8999999999999997E-2</c:v>
                </c:pt>
                <c:pt idx="56">
                  <c:v>-0.05</c:v>
                </c:pt>
                <c:pt idx="57">
                  <c:v>-4.3499999999999997E-2</c:v>
                </c:pt>
                <c:pt idx="58">
                  <c:v>-4.4916699999999997E-2</c:v>
                </c:pt>
                <c:pt idx="59">
                  <c:v>-5.3916699999999998E-2</c:v>
                </c:pt>
                <c:pt idx="60">
                  <c:v>-4.8833300000000003E-2</c:v>
                </c:pt>
                <c:pt idx="61">
                  <c:v>-4.9750000000000003E-2</c:v>
                </c:pt>
                <c:pt idx="62">
                  <c:v>-4.9916700000000001E-2</c:v>
                </c:pt>
                <c:pt idx="63">
                  <c:v>-5.5E-2</c:v>
                </c:pt>
                <c:pt idx="64">
                  <c:v>-6.5833299999999997E-2</c:v>
                </c:pt>
                <c:pt idx="65">
                  <c:v>-9.0999999999999998E-2</c:v>
                </c:pt>
                <c:pt idx="66">
                  <c:v>-0.108583</c:v>
                </c:pt>
                <c:pt idx="67">
                  <c:v>-0.13566700000000001</c:v>
                </c:pt>
                <c:pt idx="68">
                  <c:v>-0.16550000000000001</c:v>
                </c:pt>
                <c:pt idx="69">
                  <c:v>-0.19491700000000001</c:v>
                </c:pt>
                <c:pt idx="70">
                  <c:v>-0.217</c:v>
                </c:pt>
                <c:pt idx="71">
                  <c:v>-0.24191699999999999</c:v>
                </c:pt>
                <c:pt idx="72">
                  <c:v>-0.27433299999999999</c:v>
                </c:pt>
                <c:pt idx="73">
                  <c:v>-0.27575</c:v>
                </c:pt>
                <c:pt idx="74">
                  <c:v>-0.27108300000000002</c:v>
                </c:pt>
                <c:pt idx="75">
                  <c:v>-0.27891700000000003</c:v>
                </c:pt>
                <c:pt idx="76">
                  <c:v>-0.278167</c:v>
                </c:pt>
                <c:pt idx="77">
                  <c:v>-0.26724999999999999</c:v>
                </c:pt>
                <c:pt idx="78">
                  <c:v>-0.25066699999999997</c:v>
                </c:pt>
                <c:pt idx="79">
                  <c:v>-0.246167</c:v>
                </c:pt>
                <c:pt idx="80">
                  <c:v>-0.22691700000000001</c:v>
                </c:pt>
                <c:pt idx="81">
                  <c:v>-0.20608299999999999</c:v>
                </c:pt>
                <c:pt idx="82">
                  <c:v>-0.192167</c:v>
                </c:pt>
                <c:pt idx="83">
                  <c:v>-0.17366699999999999</c:v>
                </c:pt>
                <c:pt idx="84">
                  <c:v>-0.14808299999999999</c:v>
                </c:pt>
                <c:pt idx="85">
                  <c:v>-0.14141699999999999</c:v>
                </c:pt>
                <c:pt idx="86">
                  <c:v>-0.15</c:v>
                </c:pt>
                <c:pt idx="87">
                  <c:v>-0.14074999999999999</c:v>
                </c:pt>
                <c:pt idx="88">
                  <c:v>-0.127583</c:v>
                </c:pt>
                <c:pt idx="89">
                  <c:v>-0.13200000000000001</c:v>
                </c:pt>
                <c:pt idx="90">
                  <c:v>-0.127667</c:v>
                </c:pt>
                <c:pt idx="91">
                  <c:v>-0.11325</c:v>
                </c:pt>
                <c:pt idx="92">
                  <c:v>-0.124417</c:v>
                </c:pt>
                <c:pt idx="93">
                  <c:v>-0.13558300000000001</c:v>
                </c:pt>
                <c:pt idx="94">
                  <c:v>-0.14833299999999999</c:v>
                </c:pt>
                <c:pt idx="95">
                  <c:v>-0.14708299999999999</c:v>
                </c:pt>
                <c:pt idx="96">
                  <c:v>-0.14466699999999999</c:v>
                </c:pt>
                <c:pt idx="97">
                  <c:v>-0.14791699999999999</c:v>
                </c:pt>
                <c:pt idx="98">
                  <c:v>-0.14958299999999999</c:v>
                </c:pt>
                <c:pt idx="99">
                  <c:v>-0.15125</c:v>
                </c:pt>
                <c:pt idx="100">
                  <c:v>-0.161833</c:v>
                </c:pt>
                <c:pt idx="101">
                  <c:v>-0.14483299999999999</c:v>
                </c:pt>
                <c:pt idx="102">
                  <c:v>-0.159083</c:v>
                </c:pt>
                <c:pt idx="103">
                  <c:v>-0.17075000000000001</c:v>
                </c:pt>
                <c:pt idx="104">
                  <c:v>-0.17158300000000001</c:v>
                </c:pt>
                <c:pt idx="105">
                  <c:v>-0.17166699999999999</c:v>
                </c:pt>
                <c:pt idx="106">
                  <c:v>-0.16225000000000001</c:v>
                </c:pt>
                <c:pt idx="107">
                  <c:v>-0.162083</c:v>
                </c:pt>
                <c:pt idx="108">
                  <c:v>-0.17599999999999999</c:v>
                </c:pt>
                <c:pt idx="109">
                  <c:v>-0.18074999999999999</c:v>
                </c:pt>
                <c:pt idx="110">
                  <c:v>-0.187667</c:v>
                </c:pt>
                <c:pt idx="111">
                  <c:v>-0.19508300000000001</c:v>
                </c:pt>
                <c:pt idx="112">
                  <c:v>-0.20316699999999999</c:v>
                </c:pt>
                <c:pt idx="113">
                  <c:v>-0.23458300000000001</c:v>
                </c:pt>
                <c:pt idx="114">
                  <c:v>-0.23549999999999999</c:v>
                </c:pt>
                <c:pt idx="115">
                  <c:v>-0.23300000000000001</c:v>
                </c:pt>
                <c:pt idx="116">
                  <c:v>-0.221</c:v>
                </c:pt>
                <c:pt idx="117">
                  <c:v>-0.216083</c:v>
                </c:pt>
                <c:pt idx="118">
                  <c:v>-0.20533299999999999</c:v>
                </c:pt>
                <c:pt idx="119">
                  <c:v>-0.1905</c:v>
                </c:pt>
                <c:pt idx="120">
                  <c:v>-0.16250000000000001</c:v>
                </c:pt>
                <c:pt idx="121">
                  <c:v>-0.13341700000000001</c:v>
                </c:pt>
                <c:pt idx="122">
                  <c:v>-9.6166699999999994E-2</c:v>
                </c:pt>
                <c:pt idx="123">
                  <c:v>-6.0166699999999997E-2</c:v>
                </c:pt>
                <c:pt idx="124">
                  <c:v>-2.3083300000000001E-2</c:v>
                </c:pt>
                <c:pt idx="125">
                  <c:v>2.6916699999999998E-2</c:v>
                </c:pt>
                <c:pt idx="126">
                  <c:v>5.0666700000000002E-2</c:v>
                </c:pt>
                <c:pt idx="127">
                  <c:v>6.5916699999999995E-2</c:v>
                </c:pt>
                <c:pt idx="128">
                  <c:v>7.9750000000000001E-2</c:v>
                </c:pt>
                <c:pt idx="129">
                  <c:v>9.2333299999999993E-2</c:v>
                </c:pt>
                <c:pt idx="130">
                  <c:v>0.10191699999999999</c:v>
                </c:pt>
                <c:pt idx="131">
                  <c:v>0.10975</c:v>
                </c:pt>
                <c:pt idx="132">
                  <c:v>0.11600000000000001</c:v>
                </c:pt>
                <c:pt idx="133">
                  <c:v>0.11816699999999999</c:v>
                </c:pt>
                <c:pt idx="134">
                  <c:v>0.114</c:v>
                </c:pt>
                <c:pt idx="135">
                  <c:v>0.10283299999999999</c:v>
                </c:pt>
                <c:pt idx="136">
                  <c:v>9.5750000000000002E-2</c:v>
                </c:pt>
                <c:pt idx="137">
                  <c:v>7.6916700000000005E-2</c:v>
                </c:pt>
                <c:pt idx="138">
                  <c:v>6.7083299999999998E-2</c:v>
                </c:pt>
                <c:pt idx="139">
                  <c:v>6.0249999999999998E-2</c:v>
                </c:pt>
                <c:pt idx="140">
                  <c:v>4.01667E-2</c:v>
                </c:pt>
                <c:pt idx="141">
                  <c:v>3.5416700000000002E-2</c:v>
                </c:pt>
                <c:pt idx="142">
                  <c:v>2.94167E-2</c:v>
                </c:pt>
                <c:pt idx="143">
                  <c:v>1.7749999999999998E-2</c:v>
                </c:pt>
                <c:pt idx="144">
                  <c:v>1.58333E-3</c:v>
                </c:pt>
                <c:pt idx="145">
                  <c:v>-2.4583299999999999E-2</c:v>
                </c:pt>
                <c:pt idx="146">
                  <c:v>-5.2249999999999998E-2</c:v>
                </c:pt>
                <c:pt idx="147">
                  <c:v>-7.0166699999999999E-2</c:v>
                </c:pt>
                <c:pt idx="148">
                  <c:v>-9.5666699999999993E-2</c:v>
                </c:pt>
                <c:pt idx="149">
                  <c:v>-0.112833</c:v>
                </c:pt>
                <c:pt idx="150">
                  <c:v>-0.13333300000000001</c:v>
                </c:pt>
                <c:pt idx="151">
                  <c:v>-0.13483300000000001</c:v>
                </c:pt>
                <c:pt idx="152">
                  <c:v>-0.13358300000000001</c:v>
                </c:pt>
                <c:pt idx="153">
                  <c:v>-0.13441700000000001</c:v>
                </c:pt>
                <c:pt idx="154">
                  <c:v>-0.14691699999999999</c:v>
                </c:pt>
                <c:pt idx="155">
                  <c:v>-0.1575</c:v>
                </c:pt>
                <c:pt idx="156">
                  <c:v>-0.17449999999999999</c:v>
                </c:pt>
                <c:pt idx="157">
                  <c:v>-0.16516700000000001</c:v>
                </c:pt>
                <c:pt idx="158">
                  <c:v>-0.14708299999999999</c:v>
                </c:pt>
                <c:pt idx="159">
                  <c:v>-0.13541700000000001</c:v>
                </c:pt>
                <c:pt idx="160">
                  <c:v>-0.121</c:v>
                </c:pt>
                <c:pt idx="161">
                  <c:v>-9.8250000000000004E-2</c:v>
                </c:pt>
                <c:pt idx="162">
                  <c:v>-6.8500000000000005E-2</c:v>
                </c:pt>
                <c:pt idx="163">
                  <c:v>-6.0499999999999998E-2</c:v>
                </c:pt>
                <c:pt idx="164">
                  <c:v>-4.1333300000000003E-2</c:v>
                </c:pt>
                <c:pt idx="165">
                  <c:v>-2.4583299999999999E-2</c:v>
                </c:pt>
                <c:pt idx="166">
                  <c:v>-5.9166699999999997E-3</c:v>
                </c:pt>
                <c:pt idx="167">
                  <c:v>2.7583300000000002E-2</c:v>
                </c:pt>
                <c:pt idx="168">
                  <c:v>8.7249999999999994E-2</c:v>
                </c:pt>
                <c:pt idx="169">
                  <c:v>0.114417</c:v>
                </c:pt>
                <c:pt idx="170">
                  <c:v>0.13158300000000001</c:v>
                </c:pt>
                <c:pt idx="171">
                  <c:v>0.15675</c:v>
                </c:pt>
                <c:pt idx="172">
                  <c:v>0.17808299999999999</c:v>
                </c:pt>
                <c:pt idx="173">
                  <c:v>0.1835</c:v>
                </c:pt>
                <c:pt idx="174">
                  <c:v>0.1875</c:v>
                </c:pt>
                <c:pt idx="175">
                  <c:v>0.192167</c:v>
                </c:pt>
                <c:pt idx="176">
                  <c:v>0.188833</c:v>
                </c:pt>
                <c:pt idx="177">
                  <c:v>0.17924999999999999</c:v>
                </c:pt>
                <c:pt idx="178">
                  <c:v>0.17541699999999999</c:v>
                </c:pt>
                <c:pt idx="179">
                  <c:v>0.14974999999999999</c:v>
                </c:pt>
                <c:pt idx="180">
                  <c:v>0.10075000000000001</c:v>
                </c:pt>
                <c:pt idx="181">
                  <c:v>5.3833300000000001E-2</c:v>
                </c:pt>
                <c:pt idx="182">
                  <c:v>8.9166699999999998E-3</c:v>
                </c:pt>
                <c:pt idx="183">
                  <c:v>-3.4666700000000002E-2</c:v>
                </c:pt>
                <c:pt idx="184">
                  <c:v>-6.7500000000000004E-2</c:v>
                </c:pt>
                <c:pt idx="185">
                  <c:v>-8.71667E-2</c:v>
                </c:pt>
                <c:pt idx="186">
                  <c:v>-0.107583</c:v>
                </c:pt>
                <c:pt idx="187">
                  <c:v>-0.12275</c:v>
                </c:pt>
                <c:pt idx="188">
                  <c:v>-0.130333</c:v>
                </c:pt>
                <c:pt idx="189">
                  <c:v>-0.14091699999999999</c:v>
                </c:pt>
                <c:pt idx="190">
                  <c:v>-0.156</c:v>
                </c:pt>
                <c:pt idx="191">
                  <c:v>-0.16075</c:v>
                </c:pt>
                <c:pt idx="192">
                  <c:v>-0.16350000000000001</c:v>
                </c:pt>
                <c:pt idx="193">
                  <c:v>-0.16191700000000001</c:v>
                </c:pt>
                <c:pt idx="194">
                  <c:v>-0.14749999999999999</c:v>
                </c:pt>
                <c:pt idx="195">
                  <c:v>-0.13891700000000001</c:v>
                </c:pt>
                <c:pt idx="196">
                  <c:v>-0.13383300000000001</c:v>
                </c:pt>
                <c:pt idx="197">
                  <c:v>-0.129833</c:v>
                </c:pt>
                <c:pt idx="198">
                  <c:v>-0.12375</c:v>
                </c:pt>
                <c:pt idx="199">
                  <c:v>-0.1235</c:v>
                </c:pt>
                <c:pt idx="200">
                  <c:v>-0.13733300000000001</c:v>
                </c:pt>
                <c:pt idx="201">
                  <c:v>-0.14025000000000001</c:v>
                </c:pt>
                <c:pt idx="202">
                  <c:v>-0.14699999999999999</c:v>
                </c:pt>
                <c:pt idx="203">
                  <c:v>-0.159083</c:v>
                </c:pt>
                <c:pt idx="204">
                  <c:v>-0.17091700000000001</c:v>
                </c:pt>
                <c:pt idx="205">
                  <c:v>-0.1825</c:v>
                </c:pt>
                <c:pt idx="206">
                  <c:v>-0.19500000000000001</c:v>
                </c:pt>
                <c:pt idx="207">
                  <c:v>-0.20916699999999999</c:v>
                </c:pt>
                <c:pt idx="208">
                  <c:v>-0.221667</c:v>
                </c:pt>
                <c:pt idx="209">
                  <c:v>-0.24308299999999999</c:v>
                </c:pt>
                <c:pt idx="210">
                  <c:v>-0.26</c:v>
                </c:pt>
                <c:pt idx="211">
                  <c:v>-0.25724999999999998</c:v>
                </c:pt>
                <c:pt idx="212">
                  <c:v>-0.25574999999999998</c:v>
                </c:pt>
                <c:pt idx="213">
                  <c:v>-0.25841700000000001</c:v>
                </c:pt>
                <c:pt idx="214">
                  <c:v>-0.250083</c:v>
                </c:pt>
                <c:pt idx="215">
                  <c:v>-0.22683300000000001</c:v>
                </c:pt>
                <c:pt idx="216">
                  <c:v>-0.187417</c:v>
                </c:pt>
                <c:pt idx="217">
                  <c:v>-0.13466700000000001</c:v>
                </c:pt>
                <c:pt idx="218">
                  <c:v>-9.3083299999999994E-2</c:v>
                </c:pt>
                <c:pt idx="219">
                  <c:v>-6.0333299999999999E-2</c:v>
                </c:pt>
                <c:pt idx="220">
                  <c:v>-3.4666700000000002E-2</c:v>
                </c:pt>
                <c:pt idx="221">
                  <c:v>-4.8333300000000003E-3</c:v>
                </c:pt>
                <c:pt idx="222">
                  <c:v>1.925E-2</c:v>
                </c:pt>
                <c:pt idx="223">
                  <c:v>3.1916699999999999E-2</c:v>
                </c:pt>
                <c:pt idx="224">
                  <c:v>4.7833300000000002E-2</c:v>
                </c:pt>
                <c:pt idx="225">
                  <c:v>5.6583300000000003E-2</c:v>
                </c:pt>
                <c:pt idx="226">
                  <c:v>7.2916700000000001E-2</c:v>
                </c:pt>
                <c:pt idx="227">
                  <c:v>7.5749999999999998E-2</c:v>
                </c:pt>
                <c:pt idx="228">
                  <c:v>5.8250000000000003E-2</c:v>
                </c:pt>
                <c:pt idx="229">
                  <c:v>3.5583299999999998E-2</c:v>
                </c:pt>
                <c:pt idx="230">
                  <c:v>1.8499999999999999E-2</c:v>
                </c:pt>
                <c:pt idx="231">
                  <c:v>1.35833E-2</c:v>
                </c:pt>
                <c:pt idx="232">
                  <c:v>1.5E-3</c:v>
                </c:pt>
                <c:pt idx="233">
                  <c:v>-3.0000000000000001E-3</c:v>
                </c:pt>
                <c:pt idx="234">
                  <c:v>-1.55833E-2</c:v>
                </c:pt>
                <c:pt idx="235">
                  <c:v>-2.2833300000000001E-2</c:v>
                </c:pt>
                <c:pt idx="236">
                  <c:v>-3.9083300000000001E-2</c:v>
                </c:pt>
                <c:pt idx="237">
                  <c:v>-3.95E-2</c:v>
                </c:pt>
                <c:pt idx="238">
                  <c:v>-6.1249999999999999E-2</c:v>
                </c:pt>
                <c:pt idx="239">
                  <c:v>-6.7250000000000004E-2</c:v>
                </c:pt>
                <c:pt idx="240">
                  <c:v>-6.6083299999999998E-2</c:v>
                </c:pt>
                <c:pt idx="241">
                  <c:v>-5.7250000000000002E-2</c:v>
                </c:pt>
                <c:pt idx="242">
                  <c:v>-5.3166699999999997E-2</c:v>
                </c:pt>
                <c:pt idx="243">
                  <c:v>-4.9000000000000002E-2</c:v>
                </c:pt>
                <c:pt idx="244">
                  <c:v>-2.9749999999999999E-2</c:v>
                </c:pt>
                <c:pt idx="245">
                  <c:v>-2.7583300000000002E-2</c:v>
                </c:pt>
                <c:pt idx="246">
                  <c:v>-1.4500000000000001E-2</c:v>
                </c:pt>
                <c:pt idx="247">
                  <c:v>-6.6666700000000004E-3</c:v>
                </c:pt>
                <c:pt idx="248">
                  <c:v>2.3416699999999999E-2</c:v>
                </c:pt>
                <c:pt idx="249">
                  <c:v>3.4000000000000002E-2</c:v>
                </c:pt>
                <c:pt idx="250">
                  <c:v>6.0416699999999997E-2</c:v>
                </c:pt>
                <c:pt idx="251">
                  <c:v>8.1083299999999997E-2</c:v>
                </c:pt>
                <c:pt idx="252">
                  <c:v>0.105333</c:v>
                </c:pt>
                <c:pt idx="253">
                  <c:v>0.11550000000000001</c:v>
                </c:pt>
                <c:pt idx="254">
                  <c:v>0.13325000000000001</c:v>
                </c:pt>
                <c:pt idx="255">
                  <c:v>0.155167</c:v>
                </c:pt>
                <c:pt idx="256">
                  <c:v>0.16250000000000001</c:v>
                </c:pt>
                <c:pt idx="257">
                  <c:v>0.17466699999999999</c:v>
                </c:pt>
                <c:pt idx="258">
                  <c:v>0.17100000000000001</c:v>
                </c:pt>
                <c:pt idx="259">
                  <c:v>0.16525000000000001</c:v>
                </c:pt>
                <c:pt idx="260">
                  <c:v>0.152833</c:v>
                </c:pt>
                <c:pt idx="261">
                  <c:v>0.150667</c:v>
                </c:pt>
                <c:pt idx="262">
                  <c:v>0.13966700000000001</c:v>
                </c:pt>
                <c:pt idx="263">
                  <c:v>0.130167</c:v>
                </c:pt>
                <c:pt idx="264">
                  <c:v>0.11550000000000001</c:v>
                </c:pt>
                <c:pt idx="265">
                  <c:v>0.103667</c:v>
                </c:pt>
                <c:pt idx="266">
                  <c:v>8.1583299999999997E-2</c:v>
                </c:pt>
                <c:pt idx="267">
                  <c:v>5.6333300000000003E-2</c:v>
                </c:pt>
                <c:pt idx="268">
                  <c:v>4.1916700000000001E-2</c:v>
                </c:pt>
                <c:pt idx="269">
                  <c:v>3.6249999999999998E-2</c:v>
                </c:pt>
                <c:pt idx="270">
                  <c:v>4.01667E-2</c:v>
                </c:pt>
                <c:pt idx="271">
                  <c:v>4.6333300000000001E-2</c:v>
                </c:pt>
                <c:pt idx="272">
                  <c:v>5.4083300000000001E-2</c:v>
                </c:pt>
                <c:pt idx="273">
                  <c:v>5.64167E-2</c:v>
                </c:pt>
                <c:pt idx="274">
                  <c:v>4.9416700000000001E-2</c:v>
                </c:pt>
                <c:pt idx="275">
                  <c:v>3.8833300000000001E-2</c:v>
                </c:pt>
                <c:pt idx="276">
                  <c:v>4.48333E-2</c:v>
                </c:pt>
                <c:pt idx="277">
                  <c:v>4.9083300000000003E-2</c:v>
                </c:pt>
                <c:pt idx="278">
                  <c:v>4.8083300000000002E-2</c:v>
                </c:pt>
                <c:pt idx="279">
                  <c:v>4.0500000000000001E-2</c:v>
                </c:pt>
                <c:pt idx="280">
                  <c:v>3.5749999999999997E-2</c:v>
                </c:pt>
                <c:pt idx="281">
                  <c:v>3.3250000000000002E-2</c:v>
                </c:pt>
                <c:pt idx="282">
                  <c:v>2.2666700000000001E-2</c:v>
                </c:pt>
                <c:pt idx="283">
                  <c:v>1.23333E-2</c:v>
                </c:pt>
                <c:pt idx="284">
                  <c:v>8.6666699999999996E-3</c:v>
                </c:pt>
                <c:pt idx="285">
                  <c:v>1.18333E-2</c:v>
                </c:pt>
                <c:pt idx="286">
                  <c:v>2.4250000000000001E-2</c:v>
                </c:pt>
                <c:pt idx="287">
                  <c:v>3.9083300000000001E-2</c:v>
                </c:pt>
                <c:pt idx="288">
                  <c:v>4.7333300000000002E-2</c:v>
                </c:pt>
                <c:pt idx="289">
                  <c:v>6.9250000000000006E-2</c:v>
                </c:pt>
                <c:pt idx="290">
                  <c:v>0.10425</c:v>
                </c:pt>
                <c:pt idx="291">
                  <c:v>0.130833</c:v>
                </c:pt>
                <c:pt idx="292">
                  <c:v>0.153667</c:v>
                </c:pt>
                <c:pt idx="293">
                  <c:v>0.17116700000000001</c:v>
                </c:pt>
                <c:pt idx="294">
                  <c:v>0.191833</c:v>
                </c:pt>
                <c:pt idx="295">
                  <c:v>0.20383299999999999</c:v>
                </c:pt>
                <c:pt idx="296">
                  <c:v>0.213667</c:v>
                </c:pt>
                <c:pt idx="297">
                  <c:v>0.218167</c:v>
                </c:pt>
                <c:pt idx="298">
                  <c:v>0.222583</c:v>
                </c:pt>
                <c:pt idx="299">
                  <c:v>0.219583</c:v>
                </c:pt>
                <c:pt idx="300">
                  <c:v>0.21024999999999999</c:v>
                </c:pt>
                <c:pt idx="301">
                  <c:v>0.187583</c:v>
                </c:pt>
                <c:pt idx="302">
                  <c:v>0.16700000000000001</c:v>
                </c:pt>
                <c:pt idx="303">
                  <c:v>0.14991699999999999</c:v>
                </c:pt>
                <c:pt idx="304">
                  <c:v>0.13100000000000001</c:v>
                </c:pt>
                <c:pt idx="305">
                  <c:v>0.113417</c:v>
                </c:pt>
                <c:pt idx="306">
                  <c:v>9.8500000000000004E-2</c:v>
                </c:pt>
                <c:pt idx="307">
                  <c:v>8.1333299999999997E-2</c:v>
                </c:pt>
                <c:pt idx="308">
                  <c:v>7.0583300000000002E-2</c:v>
                </c:pt>
                <c:pt idx="309">
                  <c:v>6.9583300000000001E-2</c:v>
                </c:pt>
                <c:pt idx="310">
                  <c:v>6.4416699999999993E-2</c:v>
                </c:pt>
                <c:pt idx="311">
                  <c:v>5.8749999999999997E-2</c:v>
                </c:pt>
                <c:pt idx="312">
                  <c:v>5.3499999999999999E-2</c:v>
                </c:pt>
                <c:pt idx="313">
                  <c:v>5.7000000000000002E-2</c:v>
                </c:pt>
                <c:pt idx="314">
                  <c:v>5.9583299999999999E-2</c:v>
                </c:pt>
                <c:pt idx="315">
                  <c:v>7.0083300000000001E-2</c:v>
                </c:pt>
                <c:pt idx="316">
                  <c:v>7.2499999999999995E-2</c:v>
                </c:pt>
                <c:pt idx="317">
                  <c:v>7.4749999999999997E-2</c:v>
                </c:pt>
                <c:pt idx="318">
                  <c:v>7.0333300000000001E-2</c:v>
                </c:pt>
                <c:pt idx="319">
                  <c:v>8.2916699999999996E-2</c:v>
                </c:pt>
                <c:pt idx="320">
                  <c:v>8.6499999999999994E-2</c:v>
                </c:pt>
                <c:pt idx="321">
                  <c:v>7.5583300000000006E-2</c:v>
                </c:pt>
                <c:pt idx="322">
                  <c:v>7.8833299999999995E-2</c:v>
                </c:pt>
                <c:pt idx="323">
                  <c:v>7.1999999999999995E-2</c:v>
                </c:pt>
                <c:pt idx="324">
                  <c:v>7.19167E-2</c:v>
                </c:pt>
                <c:pt idx="325">
                  <c:v>6.2333300000000001E-2</c:v>
                </c:pt>
                <c:pt idx="326">
                  <c:v>5.7000000000000002E-2</c:v>
                </c:pt>
                <c:pt idx="327">
                  <c:v>5.2083299999999999E-2</c:v>
                </c:pt>
                <c:pt idx="328">
                  <c:v>5.425E-2</c:v>
                </c:pt>
                <c:pt idx="329">
                  <c:v>5.1083299999999998E-2</c:v>
                </c:pt>
                <c:pt idx="330">
                  <c:v>5.7833299999999997E-2</c:v>
                </c:pt>
                <c:pt idx="331">
                  <c:v>5.66667E-2</c:v>
                </c:pt>
                <c:pt idx="332">
                  <c:v>5.0250000000000003E-2</c:v>
                </c:pt>
                <c:pt idx="333">
                  <c:v>5.4583300000000001E-2</c:v>
                </c:pt>
                <c:pt idx="334">
                  <c:v>5.7166700000000001E-2</c:v>
                </c:pt>
                <c:pt idx="335">
                  <c:v>6.6583299999999998E-2</c:v>
                </c:pt>
                <c:pt idx="336">
                  <c:v>6.7833299999999999E-2</c:v>
                </c:pt>
                <c:pt idx="337">
                  <c:v>8.1333299999999997E-2</c:v>
                </c:pt>
                <c:pt idx="338">
                  <c:v>8.8749999999999996E-2</c:v>
                </c:pt>
                <c:pt idx="339">
                  <c:v>9.5583299999999996E-2</c:v>
                </c:pt>
                <c:pt idx="340">
                  <c:v>0.107917</c:v>
                </c:pt>
                <c:pt idx="341">
                  <c:v>0.11516700000000001</c:v>
                </c:pt>
                <c:pt idx="342">
                  <c:v>0.126</c:v>
                </c:pt>
                <c:pt idx="343">
                  <c:v>0.14974999999999999</c:v>
                </c:pt>
                <c:pt idx="344">
                  <c:v>0.16483300000000001</c:v>
                </c:pt>
                <c:pt idx="345">
                  <c:v>0.17841699999999999</c:v>
                </c:pt>
                <c:pt idx="346">
                  <c:v>0.19</c:v>
                </c:pt>
                <c:pt idx="347">
                  <c:v>0.21183299999999999</c:v>
                </c:pt>
                <c:pt idx="348">
                  <c:v>0.22416700000000001</c:v>
                </c:pt>
                <c:pt idx="349">
                  <c:v>0.23766699999999999</c:v>
                </c:pt>
                <c:pt idx="350">
                  <c:v>0.245917</c:v>
                </c:pt>
                <c:pt idx="351">
                  <c:v>0.253583</c:v>
                </c:pt>
                <c:pt idx="352">
                  <c:v>0.24975</c:v>
                </c:pt>
                <c:pt idx="353">
                  <c:v>0.25624999999999998</c:v>
                </c:pt>
                <c:pt idx="354">
                  <c:v>0.254417</c:v>
                </c:pt>
                <c:pt idx="355">
                  <c:v>0.23066700000000001</c:v>
                </c:pt>
                <c:pt idx="356">
                  <c:v>0.22583300000000001</c:v>
                </c:pt>
                <c:pt idx="357">
                  <c:v>0.221333</c:v>
                </c:pt>
                <c:pt idx="358">
                  <c:v>0.21166699999999999</c:v>
                </c:pt>
                <c:pt idx="359">
                  <c:v>0.18675</c:v>
                </c:pt>
                <c:pt idx="360">
                  <c:v>0.16691700000000001</c:v>
                </c:pt>
                <c:pt idx="361">
                  <c:v>0.14349999999999999</c:v>
                </c:pt>
                <c:pt idx="362">
                  <c:v>0.125667</c:v>
                </c:pt>
                <c:pt idx="363">
                  <c:v>0.107167</c:v>
                </c:pt>
                <c:pt idx="364">
                  <c:v>9.5500000000000002E-2</c:v>
                </c:pt>
                <c:pt idx="365">
                  <c:v>8.0083299999999996E-2</c:v>
                </c:pt>
                <c:pt idx="366">
                  <c:v>6.8083299999999999E-2</c:v>
                </c:pt>
                <c:pt idx="367">
                  <c:v>6.9666699999999998E-2</c:v>
                </c:pt>
                <c:pt idx="368">
                  <c:v>6.9250000000000006E-2</c:v>
                </c:pt>
                <c:pt idx="369">
                  <c:v>6.3833299999999996E-2</c:v>
                </c:pt>
                <c:pt idx="370">
                  <c:v>6.0416699999999997E-2</c:v>
                </c:pt>
                <c:pt idx="371">
                  <c:v>6.4583299999999996E-2</c:v>
                </c:pt>
                <c:pt idx="372">
                  <c:v>7.7666700000000005E-2</c:v>
                </c:pt>
                <c:pt idx="373">
                  <c:v>8.71667E-2</c:v>
                </c:pt>
                <c:pt idx="374">
                  <c:v>9.8333299999999998E-2</c:v>
                </c:pt>
                <c:pt idx="375">
                  <c:v>0.110333</c:v>
                </c:pt>
                <c:pt idx="376">
                  <c:v>0.127417</c:v>
                </c:pt>
                <c:pt idx="377">
                  <c:v>0.14274999999999999</c:v>
                </c:pt>
                <c:pt idx="378">
                  <c:v>0.156667</c:v>
                </c:pt>
                <c:pt idx="379">
                  <c:v>0.16733300000000001</c:v>
                </c:pt>
                <c:pt idx="380">
                  <c:v>0.16791700000000001</c:v>
                </c:pt>
                <c:pt idx="381">
                  <c:v>0.158333</c:v>
                </c:pt>
                <c:pt idx="382">
                  <c:v>0.16958300000000001</c:v>
                </c:pt>
                <c:pt idx="383">
                  <c:v>0.17883299999999999</c:v>
                </c:pt>
                <c:pt idx="384">
                  <c:v>0.18066699999999999</c:v>
                </c:pt>
                <c:pt idx="385">
                  <c:v>0.17599999999999999</c:v>
                </c:pt>
                <c:pt idx="386">
                  <c:v>0.17058300000000001</c:v>
                </c:pt>
                <c:pt idx="387">
                  <c:v>0.17199999999999999</c:v>
                </c:pt>
                <c:pt idx="388">
                  <c:v>0.17449999999999999</c:v>
                </c:pt>
                <c:pt idx="389">
                  <c:v>0.18575</c:v>
                </c:pt>
                <c:pt idx="390">
                  <c:v>0.188917</c:v>
                </c:pt>
                <c:pt idx="391">
                  <c:v>0.190833</c:v>
                </c:pt>
                <c:pt idx="392">
                  <c:v>0.19566700000000001</c:v>
                </c:pt>
                <c:pt idx="393">
                  <c:v>0.214917</c:v>
                </c:pt>
                <c:pt idx="394">
                  <c:v>0.20599999999999999</c:v>
                </c:pt>
                <c:pt idx="395">
                  <c:v>0.19700000000000001</c:v>
                </c:pt>
                <c:pt idx="396">
                  <c:v>0.192667</c:v>
                </c:pt>
                <c:pt idx="397">
                  <c:v>0.19941700000000001</c:v>
                </c:pt>
                <c:pt idx="398">
                  <c:v>0.20275000000000001</c:v>
                </c:pt>
                <c:pt idx="399">
                  <c:v>0.20333300000000001</c:v>
                </c:pt>
                <c:pt idx="400">
                  <c:v>0.20058300000000001</c:v>
                </c:pt>
                <c:pt idx="401">
                  <c:v>0.192583</c:v>
                </c:pt>
                <c:pt idx="402">
                  <c:v>0.19500000000000001</c:v>
                </c:pt>
                <c:pt idx="403">
                  <c:v>0.182667</c:v>
                </c:pt>
                <c:pt idx="404">
                  <c:v>0.17466699999999999</c:v>
                </c:pt>
                <c:pt idx="405">
                  <c:v>0.160667</c:v>
                </c:pt>
                <c:pt idx="406">
                  <c:v>0.150917</c:v>
                </c:pt>
                <c:pt idx="407">
                  <c:v>0.13991700000000001</c:v>
                </c:pt>
                <c:pt idx="408">
                  <c:v>0.13208300000000001</c:v>
                </c:pt>
                <c:pt idx="409">
                  <c:v>0.13575000000000001</c:v>
                </c:pt>
                <c:pt idx="410">
                  <c:v>0.1265</c:v>
                </c:pt>
                <c:pt idx="411">
                  <c:v>0.125333</c:v>
                </c:pt>
                <c:pt idx="412">
                  <c:v>0.11774999999999999</c:v>
                </c:pt>
                <c:pt idx="413">
                  <c:v>0.112167</c:v>
                </c:pt>
                <c:pt idx="414">
                  <c:v>0.107333</c:v>
                </c:pt>
                <c:pt idx="415">
                  <c:v>0.11466700000000001</c:v>
                </c:pt>
                <c:pt idx="416">
                  <c:v>0.11749999999999999</c:v>
                </c:pt>
                <c:pt idx="417">
                  <c:v>0.128583</c:v>
                </c:pt>
                <c:pt idx="418">
                  <c:v>0.13891700000000001</c:v>
                </c:pt>
                <c:pt idx="419">
                  <c:v>0.16025</c:v>
                </c:pt>
                <c:pt idx="420">
                  <c:v>0.16216700000000001</c:v>
                </c:pt>
                <c:pt idx="421">
                  <c:v>0.152833</c:v>
                </c:pt>
                <c:pt idx="422">
                  <c:v>0.14766699999999999</c:v>
                </c:pt>
                <c:pt idx="423">
                  <c:v>0.14091699999999999</c:v>
                </c:pt>
                <c:pt idx="424">
                  <c:v>0.13383300000000001</c:v>
                </c:pt>
                <c:pt idx="425">
                  <c:v>0.14183299999999999</c:v>
                </c:pt>
                <c:pt idx="426">
                  <c:v>0.14324999999999999</c:v>
                </c:pt>
                <c:pt idx="427">
                  <c:v>0.13858300000000001</c:v>
                </c:pt>
                <c:pt idx="428">
                  <c:v>0.13325000000000001</c:v>
                </c:pt>
                <c:pt idx="429">
                  <c:v>0.12375</c:v>
                </c:pt>
                <c:pt idx="430">
                  <c:v>0.123</c:v>
                </c:pt>
                <c:pt idx="431">
                  <c:v>0.1225</c:v>
                </c:pt>
                <c:pt idx="432">
                  <c:v>0.13775000000000001</c:v>
                </c:pt>
                <c:pt idx="433">
                  <c:v>0.14308299999999999</c:v>
                </c:pt>
                <c:pt idx="434">
                  <c:v>0.159</c:v>
                </c:pt>
                <c:pt idx="435">
                  <c:v>0.16525000000000001</c:v>
                </c:pt>
                <c:pt idx="436">
                  <c:v>0.16916700000000001</c:v>
                </c:pt>
                <c:pt idx="437">
                  <c:v>0.15925</c:v>
                </c:pt>
                <c:pt idx="438">
                  <c:v>0.156583</c:v>
                </c:pt>
                <c:pt idx="439">
                  <c:v>0.17283299999999999</c:v>
                </c:pt>
                <c:pt idx="440">
                  <c:v>0.1825</c:v>
                </c:pt>
                <c:pt idx="441">
                  <c:v>0.189167</c:v>
                </c:pt>
                <c:pt idx="442">
                  <c:v>0.192167</c:v>
                </c:pt>
                <c:pt idx="443">
                  <c:v>0.19075</c:v>
                </c:pt>
                <c:pt idx="444">
                  <c:v>0.17433299999999999</c:v>
                </c:pt>
                <c:pt idx="445">
                  <c:v>0.16691700000000001</c:v>
                </c:pt>
                <c:pt idx="446">
                  <c:v>0.17158300000000001</c:v>
                </c:pt>
                <c:pt idx="447">
                  <c:v>0.17816699999999999</c:v>
                </c:pt>
                <c:pt idx="448">
                  <c:v>0.187833</c:v>
                </c:pt>
                <c:pt idx="449">
                  <c:v>0.190917</c:v>
                </c:pt>
                <c:pt idx="450">
                  <c:v>0.185417</c:v>
                </c:pt>
                <c:pt idx="451">
                  <c:v>0.17499999999999999</c:v>
                </c:pt>
                <c:pt idx="452">
                  <c:v>0.17741699999999999</c:v>
                </c:pt>
                <c:pt idx="453">
                  <c:v>0.17358299999999999</c:v>
                </c:pt>
                <c:pt idx="454">
                  <c:v>0.17499999999999999</c:v>
                </c:pt>
                <c:pt idx="455">
                  <c:v>0.17249999999999999</c:v>
                </c:pt>
                <c:pt idx="456">
                  <c:v>0.1875</c:v>
                </c:pt>
                <c:pt idx="457">
                  <c:v>0.187917</c:v>
                </c:pt>
                <c:pt idx="458">
                  <c:v>0.17899999999999999</c:v>
                </c:pt>
                <c:pt idx="459">
                  <c:v>0.17091700000000001</c:v>
                </c:pt>
                <c:pt idx="460">
                  <c:v>0.16491700000000001</c:v>
                </c:pt>
                <c:pt idx="461">
                  <c:v>0.16533300000000001</c:v>
                </c:pt>
                <c:pt idx="462">
                  <c:v>0.18425</c:v>
                </c:pt>
                <c:pt idx="463">
                  <c:v>0.19591700000000001</c:v>
                </c:pt>
                <c:pt idx="464">
                  <c:v>0.20774999999999999</c:v>
                </c:pt>
                <c:pt idx="465">
                  <c:v>0.23883299999999999</c:v>
                </c:pt>
                <c:pt idx="466">
                  <c:v>0.26391700000000001</c:v>
                </c:pt>
                <c:pt idx="467">
                  <c:v>0.29533300000000001</c:v>
                </c:pt>
                <c:pt idx="468">
                  <c:v>0.32450000000000001</c:v>
                </c:pt>
                <c:pt idx="469">
                  <c:v>0.35416700000000001</c:v>
                </c:pt>
                <c:pt idx="470">
                  <c:v>0.38824999999999998</c:v>
                </c:pt>
                <c:pt idx="471">
                  <c:v>0.42083300000000001</c:v>
                </c:pt>
                <c:pt idx="472">
                  <c:v>0.45441700000000002</c:v>
                </c:pt>
                <c:pt idx="473">
                  <c:v>0.48583300000000001</c:v>
                </c:pt>
                <c:pt idx="474">
                  <c:v>0.502</c:v>
                </c:pt>
                <c:pt idx="475">
                  <c:v>0.52516700000000005</c:v>
                </c:pt>
                <c:pt idx="476">
                  <c:v>0.53458300000000003</c:v>
                </c:pt>
                <c:pt idx="477">
                  <c:v>0.51724999999999999</c:v>
                </c:pt>
                <c:pt idx="478">
                  <c:v>0.503</c:v>
                </c:pt>
                <c:pt idx="479">
                  <c:v>0.48249999999999998</c:v>
                </c:pt>
                <c:pt idx="480">
                  <c:v>0.46041700000000002</c:v>
                </c:pt>
                <c:pt idx="481">
                  <c:v>0.43816699999999997</c:v>
                </c:pt>
                <c:pt idx="482">
                  <c:v>0.41258299999999998</c:v>
                </c:pt>
                <c:pt idx="483">
                  <c:v>0.39233299999999999</c:v>
                </c:pt>
                <c:pt idx="484">
                  <c:v>0.36191699999999999</c:v>
                </c:pt>
                <c:pt idx="485">
                  <c:v>0.33108300000000002</c:v>
                </c:pt>
                <c:pt idx="486">
                  <c:v>0.31</c:v>
                </c:pt>
                <c:pt idx="487">
                  <c:v>0.28125</c:v>
                </c:pt>
                <c:pt idx="488">
                  <c:v>0.25374999999999998</c:v>
                </c:pt>
                <c:pt idx="489">
                  <c:v>0.252</c:v>
                </c:pt>
                <c:pt idx="490">
                  <c:v>0.23491699999999999</c:v>
                </c:pt>
                <c:pt idx="491">
                  <c:v>0.221417</c:v>
                </c:pt>
                <c:pt idx="492">
                  <c:v>0.20708299999999999</c:v>
                </c:pt>
                <c:pt idx="493">
                  <c:v>0.20458299999999999</c:v>
                </c:pt>
                <c:pt idx="494">
                  <c:v>0.19908300000000001</c:v>
                </c:pt>
                <c:pt idx="495">
                  <c:v>0.182833</c:v>
                </c:pt>
                <c:pt idx="496">
                  <c:v>0.1865</c:v>
                </c:pt>
                <c:pt idx="497">
                  <c:v>0.17524999999999999</c:v>
                </c:pt>
                <c:pt idx="498">
                  <c:v>0.16958300000000001</c:v>
                </c:pt>
                <c:pt idx="499">
                  <c:v>0.159917</c:v>
                </c:pt>
                <c:pt idx="500">
                  <c:v>0.16566700000000001</c:v>
                </c:pt>
                <c:pt idx="501">
                  <c:v>0.16625000000000001</c:v>
                </c:pt>
                <c:pt idx="502">
                  <c:v>0.17574999999999999</c:v>
                </c:pt>
                <c:pt idx="503">
                  <c:v>0.18375</c:v>
                </c:pt>
                <c:pt idx="504">
                  <c:v>0.186583</c:v>
                </c:pt>
                <c:pt idx="505">
                  <c:v>0.19458300000000001</c:v>
                </c:pt>
                <c:pt idx="506">
                  <c:v>0.20541699999999999</c:v>
                </c:pt>
                <c:pt idx="507">
                  <c:v>0.22600000000000001</c:v>
                </c:pt>
                <c:pt idx="508">
                  <c:v>0.23658299999999999</c:v>
                </c:pt>
                <c:pt idx="509">
                  <c:v>0.249167</c:v>
                </c:pt>
                <c:pt idx="510">
                  <c:v>0.26291700000000001</c:v>
                </c:pt>
                <c:pt idx="511">
                  <c:v>0.28025</c:v>
                </c:pt>
                <c:pt idx="512">
                  <c:v>0.29158299999999998</c:v>
                </c:pt>
                <c:pt idx="513">
                  <c:v>0.29883300000000002</c:v>
                </c:pt>
                <c:pt idx="514">
                  <c:v>0.30349999999999999</c:v>
                </c:pt>
                <c:pt idx="515">
                  <c:v>0.31324999999999997</c:v>
                </c:pt>
                <c:pt idx="516">
                  <c:v>0.32174999999999998</c:v>
                </c:pt>
                <c:pt idx="517">
                  <c:v>0.33416699999999999</c:v>
                </c:pt>
                <c:pt idx="518">
                  <c:v>0.33600000000000002</c:v>
                </c:pt>
                <c:pt idx="519">
                  <c:v>0.34791699999999998</c:v>
                </c:pt>
                <c:pt idx="520">
                  <c:v>0.35549999999999998</c:v>
                </c:pt>
                <c:pt idx="521">
                  <c:v>0.37383300000000003</c:v>
                </c:pt>
                <c:pt idx="522">
                  <c:v>0.37233300000000003</c:v>
                </c:pt>
                <c:pt idx="523">
                  <c:v>0.37524999999999997</c:v>
                </c:pt>
                <c:pt idx="524">
                  <c:v>0.37983299999999998</c:v>
                </c:pt>
                <c:pt idx="525">
                  <c:v>0.376917</c:v>
                </c:pt>
                <c:pt idx="526">
                  <c:v>0.38958300000000001</c:v>
                </c:pt>
                <c:pt idx="527">
                  <c:v>0.38700000000000001</c:v>
                </c:pt>
                <c:pt idx="528">
                  <c:v>0.39808300000000002</c:v>
                </c:pt>
                <c:pt idx="529">
                  <c:v>0.39916699999999999</c:v>
                </c:pt>
                <c:pt idx="530">
                  <c:v>0.40941699999999998</c:v>
                </c:pt>
                <c:pt idx="531">
                  <c:v>0.400667</c:v>
                </c:pt>
                <c:pt idx="532">
                  <c:v>0.39450000000000002</c:v>
                </c:pt>
                <c:pt idx="533">
                  <c:v>0.38674999999999998</c:v>
                </c:pt>
                <c:pt idx="534">
                  <c:v>0.39258300000000002</c:v>
                </c:pt>
                <c:pt idx="535">
                  <c:v>0.39174999999999999</c:v>
                </c:pt>
                <c:pt idx="536">
                  <c:v>0.38416699999999998</c:v>
                </c:pt>
                <c:pt idx="537">
                  <c:v>0.38600000000000001</c:v>
                </c:pt>
                <c:pt idx="538">
                  <c:v>0.37833299999999997</c:v>
                </c:pt>
                <c:pt idx="539">
                  <c:v>0.38083299999999998</c:v>
                </c:pt>
                <c:pt idx="540">
                  <c:v>0.372917</c:v>
                </c:pt>
                <c:pt idx="541">
                  <c:v>0.36691699999999999</c:v>
                </c:pt>
                <c:pt idx="542">
                  <c:v>0.35791699999999999</c:v>
                </c:pt>
                <c:pt idx="543">
                  <c:v>0.34899999999999998</c:v>
                </c:pt>
                <c:pt idx="544">
                  <c:v>0.34691699999999998</c:v>
                </c:pt>
                <c:pt idx="545">
                  <c:v>0.33566699999999999</c:v>
                </c:pt>
                <c:pt idx="546">
                  <c:v>0.31958300000000001</c:v>
                </c:pt>
                <c:pt idx="547">
                  <c:v>0.30675000000000002</c:v>
                </c:pt>
                <c:pt idx="548">
                  <c:v>0.30083300000000002</c:v>
                </c:pt>
                <c:pt idx="549">
                  <c:v>0.29516700000000001</c:v>
                </c:pt>
                <c:pt idx="550">
                  <c:v>0.29408299999999998</c:v>
                </c:pt>
                <c:pt idx="551">
                  <c:v>0.28933300000000001</c:v>
                </c:pt>
                <c:pt idx="552">
                  <c:v>0.28791699999999998</c:v>
                </c:pt>
                <c:pt idx="553">
                  <c:v>0.28841699999999998</c:v>
                </c:pt>
                <c:pt idx="554">
                  <c:v>0.28925000000000001</c:v>
                </c:pt>
                <c:pt idx="555">
                  <c:v>0.29975000000000002</c:v>
                </c:pt>
                <c:pt idx="556">
                  <c:v>0.30475000000000002</c:v>
                </c:pt>
                <c:pt idx="557">
                  <c:v>0.315583</c:v>
                </c:pt>
                <c:pt idx="558">
                  <c:v>0.32766699999999999</c:v>
                </c:pt>
                <c:pt idx="559">
                  <c:v>0.339833</c:v>
                </c:pt>
                <c:pt idx="560">
                  <c:v>0.35225000000000001</c:v>
                </c:pt>
                <c:pt idx="561">
                  <c:v>0.35408299999999998</c:v>
                </c:pt>
                <c:pt idx="562">
                  <c:v>0.35891699999999999</c:v>
                </c:pt>
                <c:pt idx="563">
                  <c:v>0.36191699999999999</c:v>
                </c:pt>
                <c:pt idx="564">
                  <c:v>0.36241699999999999</c:v>
                </c:pt>
                <c:pt idx="565">
                  <c:v>0.36466700000000002</c:v>
                </c:pt>
                <c:pt idx="566">
                  <c:v>0.369917</c:v>
                </c:pt>
                <c:pt idx="567">
                  <c:v>0.36225000000000002</c:v>
                </c:pt>
                <c:pt idx="568">
                  <c:v>0.35408299999999998</c:v>
                </c:pt>
                <c:pt idx="569">
                  <c:v>0.34608299999999997</c:v>
                </c:pt>
                <c:pt idx="570">
                  <c:v>0.34</c:v>
                </c:pt>
                <c:pt idx="571">
                  <c:v>0.34075</c:v>
                </c:pt>
                <c:pt idx="572">
                  <c:v>0.33758300000000002</c:v>
                </c:pt>
                <c:pt idx="573">
                  <c:v>0.33683299999999999</c:v>
                </c:pt>
                <c:pt idx="574">
                  <c:v>0.33083299999999999</c:v>
                </c:pt>
                <c:pt idx="575">
                  <c:v>0.32974999999999999</c:v>
                </c:pt>
                <c:pt idx="576">
                  <c:v>0.33400000000000002</c:v>
                </c:pt>
                <c:pt idx="577">
                  <c:v>0.33250000000000002</c:v>
                </c:pt>
                <c:pt idx="578">
                  <c:v>0.33</c:v>
                </c:pt>
                <c:pt idx="579">
                  <c:v>0.32533299999999998</c:v>
                </c:pt>
                <c:pt idx="580">
                  <c:v>0.32616699999999998</c:v>
                </c:pt>
                <c:pt idx="581">
                  <c:v>0.32833299999999999</c:v>
                </c:pt>
                <c:pt idx="582">
                  <c:v>0.32500000000000001</c:v>
                </c:pt>
                <c:pt idx="583">
                  <c:v>0.31774999999999998</c:v>
                </c:pt>
                <c:pt idx="584">
                  <c:v>0.30358299999999999</c:v>
                </c:pt>
                <c:pt idx="585">
                  <c:v>0.30658299999999999</c:v>
                </c:pt>
                <c:pt idx="586">
                  <c:v>0.30266700000000002</c:v>
                </c:pt>
                <c:pt idx="587">
                  <c:v>0.29016700000000001</c:v>
                </c:pt>
                <c:pt idx="588">
                  <c:v>0.26658300000000001</c:v>
                </c:pt>
                <c:pt idx="589">
                  <c:v>0.2465</c:v>
                </c:pt>
                <c:pt idx="590">
                  <c:v>0.222083</c:v>
                </c:pt>
                <c:pt idx="591">
                  <c:v>0.21041699999999999</c:v>
                </c:pt>
                <c:pt idx="592">
                  <c:v>0.19400000000000001</c:v>
                </c:pt>
                <c:pt idx="593">
                  <c:v>0.187417</c:v>
                </c:pt>
                <c:pt idx="594">
                  <c:v>0.18</c:v>
                </c:pt>
                <c:pt idx="595">
                  <c:v>0.18325</c:v>
                </c:pt>
                <c:pt idx="596">
                  <c:v>0.190917</c:v>
                </c:pt>
                <c:pt idx="597">
                  <c:v>0.188667</c:v>
                </c:pt>
                <c:pt idx="598">
                  <c:v>0.19416700000000001</c:v>
                </c:pt>
                <c:pt idx="599">
                  <c:v>0.20108300000000001</c:v>
                </c:pt>
                <c:pt idx="600">
                  <c:v>0.219167</c:v>
                </c:pt>
                <c:pt idx="601">
                  <c:v>0.23699999999999999</c:v>
                </c:pt>
                <c:pt idx="602">
                  <c:v>0.252917</c:v>
                </c:pt>
                <c:pt idx="603">
                  <c:v>0.26824999999999999</c:v>
                </c:pt>
                <c:pt idx="604">
                  <c:v>0.29266700000000001</c:v>
                </c:pt>
                <c:pt idx="605">
                  <c:v>0.31075000000000003</c:v>
                </c:pt>
                <c:pt idx="606">
                  <c:v>0.33408300000000002</c:v>
                </c:pt>
                <c:pt idx="607">
                  <c:v>0.34241700000000003</c:v>
                </c:pt>
                <c:pt idx="608">
                  <c:v>0.36166700000000002</c:v>
                </c:pt>
                <c:pt idx="609">
                  <c:v>0.36658299999999999</c:v>
                </c:pt>
                <c:pt idx="610">
                  <c:v>0.3705</c:v>
                </c:pt>
                <c:pt idx="611">
                  <c:v>0.39274999999999999</c:v>
                </c:pt>
                <c:pt idx="612">
                  <c:v>0.41208299999999998</c:v>
                </c:pt>
                <c:pt idx="613">
                  <c:v>0.42475000000000002</c:v>
                </c:pt>
                <c:pt idx="614">
                  <c:v>0.443</c:v>
                </c:pt>
                <c:pt idx="615">
                  <c:v>0.45883299999999999</c:v>
                </c:pt>
                <c:pt idx="616">
                  <c:v>0.46675</c:v>
                </c:pt>
                <c:pt idx="617">
                  <c:v>0.46908300000000003</c:v>
                </c:pt>
                <c:pt idx="618">
                  <c:v>0.464167</c:v>
                </c:pt>
                <c:pt idx="619">
                  <c:v>0.46016699999999999</c:v>
                </c:pt>
                <c:pt idx="620">
                  <c:v>0.44033299999999997</c:v>
                </c:pt>
                <c:pt idx="621">
                  <c:v>0.434583</c:v>
                </c:pt>
                <c:pt idx="622">
                  <c:v>0.42558299999999999</c:v>
                </c:pt>
                <c:pt idx="623">
                  <c:v>0.39966699999999999</c:v>
                </c:pt>
                <c:pt idx="624">
                  <c:v>0.37833299999999997</c:v>
                </c:pt>
                <c:pt idx="625">
                  <c:v>0.36249999999999999</c:v>
                </c:pt>
                <c:pt idx="626">
                  <c:v>0.343667</c:v>
                </c:pt>
                <c:pt idx="627">
                  <c:v>0.32616699999999998</c:v>
                </c:pt>
                <c:pt idx="628">
                  <c:v>0.308</c:v>
                </c:pt>
                <c:pt idx="629">
                  <c:v>0.29249999999999998</c:v>
                </c:pt>
                <c:pt idx="630">
                  <c:v>0.28649999999999998</c:v>
                </c:pt>
                <c:pt idx="631">
                  <c:v>0.285333</c:v>
                </c:pt>
                <c:pt idx="632">
                  <c:v>0.28833300000000001</c:v>
                </c:pt>
                <c:pt idx="633">
                  <c:v>0.28575</c:v>
                </c:pt>
                <c:pt idx="634">
                  <c:v>0.278833</c:v>
                </c:pt>
                <c:pt idx="635">
                  <c:v>0.28225</c:v>
                </c:pt>
                <c:pt idx="636">
                  <c:v>0.27274999999999999</c:v>
                </c:pt>
                <c:pt idx="637">
                  <c:v>0.26050000000000001</c:v>
                </c:pt>
                <c:pt idx="638">
                  <c:v>0.25824999999999998</c:v>
                </c:pt>
                <c:pt idx="639">
                  <c:v>0.25316699999999998</c:v>
                </c:pt>
                <c:pt idx="640">
                  <c:v>0.25374999999999998</c:v>
                </c:pt>
                <c:pt idx="641">
                  <c:v>0.25983299999999998</c:v>
                </c:pt>
                <c:pt idx="642">
                  <c:v>0.25891700000000001</c:v>
                </c:pt>
                <c:pt idx="643">
                  <c:v>0.249083</c:v>
                </c:pt>
                <c:pt idx="644">
                  <c:v>0.25274999999999997</c:v>
                </c:pt>
                <c:pt idx="645">
                  <c:v>0.26083299999999998</c:v>
                </c:pt>
                <c:pt idx="646">
                  <c:v>0.280333</c:v>
                </c:pt>
                <c:pt idx="647">
                  <c:v>0.29399999999999998</c:v>
                </c:pt>
                <c:pt idx="648">
                  <c:v>0.30933300000000002</c:v>
                </c:pt>
                <c:pt idx="649">
                  <c:v>0.32616699999999998</c:v>
                </c:pt>
                <c:pt idx="650">
                  <c:v>0.33033299999999999</c:v>
                </c:pt>
                <c:pt idx="651">
                  <c:v>0.33441700000000002</c:v>
                </c:pt>
                <c:pt idx="652">
                  <c:v>0.34</c:v>
                </c:pt>
                <c:pt idx="653">
                  <c:v>0.34341699999999997</c:v>
                </c:pt>
                <c:pt idx="654">
                  <c:v>0.343833</c:v>
                </c:pt>
                <c:pt idx="655">
                  <c:v>0.35491699999999998</c:v>
                </c:pt>
                <c:pt idx="656">
                  <c:v>0.35366700000000001</c:v>
                </c:pt>
                <c:pt idx="657">
                  <c:v>0.35899999999999999</c:v>
                </c:pt>
                <c:pt idx="658">
                  <c:v>0.35149999999999998</c:v>
                </c:pt>
                <c:pt idx="659">
                  <c:v>0.347833</c:v>
                </c:pt>
                <c:pt idx="660">
                  <c:v>0.35158299999999998</c:v>
                </c:pt>
                <c:pt idx="661">
                  <c:v>0.35099999999999998</c:v>
                </c:pt>
                <c:pt idx="662">
                  <c:v>0.34491699999999997</c:v>
                </c:pt>
                <c:pt idx="663">
                  <c:v>0.34641699999999997</c:v>
                </c:pt>
                <c:pt idx="664">
                  <c:v>0.35366700000000001</c:v>
                </c:pt>
                <c:pt idx="665">
                  <c:v>0.36099999999999999</c:v>
                </c:pt>
                <c:pt idx="666">
                  <c:v>0.370083</c:v>
                </c:pt>
                <c:pt idx="667">
                  <c:v>0.36458299999999999</c:v>
                </c:pt>
                <c:pt idx="668">
                  <c:v>0.36966700000000002</c:v>
                </c:pt>
                <c:pt idx="669">
                  <c:v>0.36575000000000002</c:v>
                </c:pt>
                <c:pt idx="670">
                  <c:v>0.375417</c:v>
                </c:pt>
                <c:pt idx="671">
                  <c:v>0.37666699999999997</c:v>
                </c:pt>
                <c:pt idx="672">
                  <c:v>0.37833299999999997</c:v>
                </c:pt>
                <c:pt idx="673">
                  <c:v>0.38150000000000001</c:v>
                </c:pt>
                <c:pt idx="674">
                  <c:v>0.39241700000000002</c:v>
                </c:pt>
                <c:pt idx="675">
                  <c:v>0.39991700000000002</c:v>
                </c:pt>
                <c:pt idx="676">
                  <c:v>0.40083299999999999</c:v>
                </c:pt>
              </c:numCache>
            </c:numRef>
          </c:yVal>
        </c:ser>
        <c:axId val="84106240"/>
        <c:axId val="84116608"/>
      </c:scatterChart>
      <c:scatterChart>
        <c:scatterStyle val="lineMarker"/>
        <c:ser>
          <c:idx val="1"/>
          <c:order val="1"/>
          <c:tx>
            <c:strRef>
              <c:f>HadCRUT4!$F$17</c:f>
              <c:strCache>
                <c:ptCount val="1"/>
                <c:pt idx="0">
                  <c:v>bio-CO2_sink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HadCRUT4!$B$18:$B$694</c:f>
              <c:numCache>
                <c:formatCode>0.00</c:formatCode>
                <c:ptCount val="677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  <c:pt idx="649">
                  <c:v>2012.58</c:v>
                </c:pt>
                <c:pt idx="650">
                  <c:v>2012.67</c:v>
                </c:pt>
                <c:pt idx="651">
                  <c:v>2012.75</c:v>
                </c:pt>
                <c:pt idx="652">
                  <c:v>2012.83</c:v>
                </c:pt>
                <c:pt idx="653">
                  <c:v>2012.92</c:v>
                </c:pt>
                <c:pt idx="654">
                  <c:v>2013</c:v>
                </c:pt>
                <c:pt idx="655">
                  <c:v>2013.08</c:v>
                </c:pt>
                <c:pt idx="656">
                  <c:v>2013.17</c:v>
                </c:pt>
                <c:pt idx="657">
                  <c:v>2013.25</c:v>
                </c:pt>
                <c:pt idx="658">
                  <c:v>2013.33</c:v>
                </c:pt>
                <c:pt idx="659">
                  <c:v>2013.42</c:v>
                </c:pt>
                <c:pt idx="660">
                  <c:v>2013.5</c:v>
                </c:pt>
                <c:pt idx="661">
                  <c:v>2013.58</c:v>
                </c:pt>
                <c:pt idx="662">
                  <c:v>2013.67</c:v>
                </c:pt>
                <c:pt idx="663">
                  <c:v>2013.75</c:v>
                </c:pt>
                <c:pt idx="664">
                  <c:v>2013.83</c:v>
                </c:pt>
                <c:pt idx="665">
                  <c:v>2013.92</c:v>
                </c:pt>
                <c:pt idx="666">
                  <c:v>2014</c:v>
                </c:pt>
                <c:pt idx="667">
                  <c:v>2014.08</c:v>
                </c:pt>
                <c:pt idx="668">
                  <c:v>2014.17</c:v>
                </c:pt>
                <c:pt idx="669">
                  <c:v>2014.25</c:v>
                </c:pt>
                <c:pt idx="670">
                  <c:v>2014.33</c:v>
                </c:pt>
                <c:pt idx="671">
                  <c:v>2014.42</c:v>
                </c:pt>
                <c:pt idx="672">
                  <c:v>2014.5</c:v>
                </c:pt>
                <c:pt idx="673">
                  <c:v>2014.58</c:v>
                </c:pt>
                <c:pt idx="674">
                  <c:v>2014.67</c:v>
                </c:pt>
                <c:pt idx="675">
                  <c:v>2014.75</c:v>
                </c:pt>
                <c:pt idx="676">
                  <c:v>2014.83</c:v>
                </c:pt>
              </c:numCache>
            </c:numRef>
          </c:xVal>
          <c:yVal>
            <c:numRef>
              <c:f>HadCRUT4!$F$18:$F$694</c:f>
              <c:numCache>
                <c:formatCode>0.00</c:formatCode>
                <c:ptCount val="677"/>
                <c:pt idx="0">
                  <c:v>0</c:v>
                </c:pt>
                <c:pt idx="1">
                  <c:v>0.29838439704830405</c:v>
                </c:pt>
                <c:pt idx="2">
                  <c:v>0.56804324920882254</c:v>
                </c:pt>
                <c:pt idx="3">
                  <c:v>0.81494136999446309</c:v>
                </c:pt>
                <c:pt idx="4">
                  <c:v>1.0392195397129846</c:v>
                </c:pt>
                <c:pt idx="5">
                  <c:v>1.2425363497930113</c:v>
                </c:pt>
                <c:pt idx="6">
                  <c:v>1.4303157793562882</c:v>
                </c:pt>
                <c:pt idx="7">
                  <c:v>1.6000955306290623</c:v>
                </c:pt>
                <c:pt idx="8">
                  <c:v>1.7580153959498628</c:v>
                </c:pt>
                <c:pt idx="9">
                  <c:v>1.9041342168325937</c:v>
                </c:pt>
                <c:pt idx="10">
                  <c:v>2.038569355638534</c:v>
                </c:pt>
                <c:pt idx="11">
                  <c:v>2.1607457430561139</c:v>
                </c:pt>
                <c:pt idx="12">
                  <c:v>2.2699012738628896</c:v>
                </c:pt>
                <c:pt idx="13">
                  <c:v>2.3683029812705771</c:v>
                </c:pt>
                <c:pt idx="14">
                  <c:v>2.4557545728661316</c:v>
                </c:pt>
                <c:pt idx="15">
                  <c:v>2.5318689802513314</c:v>
                </c:pt>
                <c:pt idx="16">
                  <c:v>2.5963533728278447</c:v>
                </c:pt>
                <c:pt idx="17">
                  <c:v>2.6500142764386112</c:v>
                </c:pt>
                <c:pt idx="18">
                  <c:v>2.6936272227235323</c:v>
                </c:pt>
                <c:pt idx="19">
                  <c:v>2.7290084793478506</c:v>
                </c:pt>
                <c:pt idx="20">
                  <c:v>2.7581585069223249</c:v>
                </c:pt>
                <c:pt idx="21">
                  <c:v>2.7853235283548976</c:v>
                </c:pt>
                <c:pt idx="22">
                  <c:v>2.807784174722606</c:v>
                </c:pt>
                <c:pt idx="23">
                  <c:v>2.8243536119828909</c:v>
                </c:pt>
                <c:pt idx="24">
                  <c:v>2.8415433630939089</c:v>
                </c:pt>
                <c:pt idx="25">
                  <c:v>2.857384576627374</c:v>
                </c:pt>
                <c:pt idx="26">
                  <c:v>2.8754864873673975</c:v>
                </c:pt>
                <c:pt idx="27">
                  <c:v>2.8950454252928264</c:v>
                </c:pt>
                <c:pt idx="28">
                  <c:v>2.9191431483392107</c:v>
                </c:pt>
                <c:pt idx="29">
                  <c:v>2.947826412400691</c:v>
                </c:pt>
                <c:pt idx="30">
                  <c:v>2.9795726472941904</c:v>
                </c:pt>
                <c:pt idx="31">
                  <c:v>3.0100592165399571</c:v>
                </c:pt>
                <c:pt idx="32">
                  <c:v>3.0386771483446289</c:v>
                </c:pt>
                <c:pt idx="33">
                  <c:v>3.0634071387329076</c:v>
                </c:pt>
                <c:pt idx="34">
                  <c:v>3.0868787623123777</c:v>
                </c:pt>
                <c:pt idx="35">
                  <c:v>3.1104018774891462</c:v>
                </c:pt>
                <c:pt idx="36">
                  <c:v>3.1282322951060291</c:v>
                </c:pt>
                <c:pt idx="37">
                  <c:v>3.1415181467907254</c:v>
                </c:pt>
                <c:pt idx="38">
                  <c:v>3.1495666241431324</c:v>
                </c:pt>
                <c:pt idx="39">
                  <c:v>3.154305729445098</c:v>
                </c:pt>
                <c:pt idx="40">
                  <c:v>3.1526952324819879</c:v>
                </c:pt>
                <c:pt idx="41">
                  <c:v>3.1437069236727568</c:v>
                </c:pt>
                <c:pt idx="42">
                  <c:v>3.1329046766056052</c:v>
                </c:pt>
                <c:pt idx="43">
                  <c:v>3.120460198959051</c:v>
                </c:pt>
                <c:pt idx="44">
                  <c:v>3.1062481674717306</c:v>
                </c:pt>
                <c:pt idx="45">
                  <c:v>3.0913061813972753</c:v>
                </c:pt>
                <c:pt idx="46">
                  <c:v>3.0756659314987145</c:v>
                </c:pt>
                <c:pt idx="47">
                  <c:v>3.0605925248023795</c:v>
                </c:pt>
                <c:pt idx="48">
                  <c:v>3.0450978700518485</c:v>
                </c:pt>
                <c:pt idx="49">
                  <c:v>3.0278031210284881</c:v>
                </c:pt>
                <c:pt idx="50">
                  <c:v>3.0078493670678039</c:v>
                </c:pt>
                <c:pt idx="51">
                  <c:v>2.9861055531971017</c:v>
                </c:pt>
                <c:pt idx="52">
                  <c:v>2.9650601898633648</c:v>
                </c:pt>
                <c:pt idx="53">
                  <c:v>2.9481321065700148</c:v>
                </c:pt>
                <c:pt idx="54">
                  <c:v>2.9296251364084798</c:v>
                </c:pt>
                <c:pt idx="55">
                  <c:v>2.9153157255628126</c:v>
                </c:pt>
                <c:pt idx="56">
                  <c:v>2.9036788331109626</c:v>
                </c:pt>
                <c:pt idx="57">
                  <c:v>2.8938512204266345</c:v>
                </c:pt>
                <c:pt idx="58">
                  <c:v>2.8831562879561003</c:v>
                </c:pt>
                <c:pt idx="59">
                  <c:v>2.8690880739984013</c:v>
                </c:pt>
                <c:pt idx="60">
                  <c:v>2.8565704772135043</c:v>
                </c:pt>
                <c:pt idx="61">
                  <c:v>2.8435605510665414</c:v>
                </c:pt>
                <c:pt idx="62">
                  <c:v>2.8301875267959611</c:v>
                </c:pt>
                <c:pt idx="63">
                  <c:v>2.8150579976006531</c:v>
                </c:pt>
                <c:pt idx="64">
                  <c:v>2.7964734273965557</c:v>
                </c:pt>
                <c:pt idx="65">
                  <c:v>2.7699759244605944</c:v>
                </c:pt>
                <c:pt idx="66">
                  <c:v>2.7387736086524495</c:v>
                </c:pt>
                <c:pt idx="67">
                  <c:v>2.7002040239729488</c:v>
                </c:pt>
                <c:pt idx="68">
                  <c:v>2.653827033100546</c:v>
                </c:pt>
                <c:pt idx="69">
                  <c:v>2.6005499278616808</c:v>
                </c:pt>
                <c:pt idx="70">
                  <c:v>2.5432699879920828</c:v>
                </c:pt>
                <c:pt idx="71">
                  <c:v>2.4812508859620288</c:v>
                </c:pt>
                <c:pt idx="72">
                  <c:v>2.4126231965174489</c:v>
                </c:pt>
                <c:pt idx="73">
                  <c:v>2.3478294858971678</c:v>
                </c:pt>
                <c:pt idx="74">
                  <c:v>2.2883590052055673</c:v>
                </c:pt>
                <c:pt idx="75">
                  <c:v>2.2299380333867647</c:v>
                </c:pt>
                <c:pt idx="76">
                  <c:v>2.1752280113237714</c:v>
                </c:pt>
                <c:pt idx="77">
                  <c:v>2.1270338616024316</c:v>
                </c:pt>
                <c:pt idx="78">
                  <c:v>2.0867967172223127</c:v>
                </c:pt>
                <c:pt idx="79">
                  <c:v>2.0500159578114237</c:v>
                </c:pt>
                <c:pt idx="80">
                  <c:v>2.0209826056231504</c:v>
                </c:pt>
                <c:pt idx="81">
                  <c:v>1.9997338107668152</c:v>
                </c:pt>
                <c:pt idx="82">
                  <c:v>1.9834346234457143</c:v>
                </c:pt>
                <c:pt idx="83">
                  <c:v>1.9730053605053661</c:v>
                </c:pt>
                <c:pt idx="84">
                  <c:v>1.9703923101728928</c:v>
                </c:pt>
                <c:pt idx="85">
                  <c:v>1.9689201235376803</c:v>
                </c:pt>
                <c:pt idx="86">
                  <c:v>1.9634706112897129</c:v>
                </c:pt>
                <c:pt idx="87">
                  <c:v>1.9602151746422325</c:v>
                </c:pt>
                <c:pt idx="88">
                  <c:v>1.9602311291078423</c:v>
                </c:pt>
                <c:pt idx="89">
                  <c:v>1.9574831526424836</c:v>
                </c:pt>
                <c:pt idx="90">
                  <c:v>1.9551406824496433</c:v>
                </c:pt>
                <c:pt idx="91">
                  <c:v>1.9563963845294423</c:v>
                </c:pt>
                <c:pt idx="92">
                  <c:v>1.9526302301270602</c:v>
                </c:pt>
                <c:pt idx="93">
                  <c:v>1.9443940645395219</c:v>
                </c:pt>
                <c:pt idx="94">
                  <c:v>1.9315386915388419</c:v>
                </c:pt>
                <c:pt idx="95">
                  <c:v>1.9187609553384408</c:v>
                </c:pt>
                <c:pt idx="96">
                  <c:v>1.9065775612926781</c:v>
                </c:pt>
                <c:pt idx="97">
                  <c:v>1.8931288750398283</c:v>
                </c:pt>
                <c:pt idx="98">
                  <c:v>1.8788726623478793</c:v>
                </c:pt>
                <c:pt idx="99">
                  <c:v>1.8640231696436336</c:v>
                </c:pt>
                <c:pt idx="100">
                  <c:v>1.8457762969811029</c:v>
                </c:pt>
                <c:pt idx="101">
                  <c:v>1.8330753435086928</c:v>
                </c:pt>
                <c:pt idx="102">
                  <c:v>1.8156324338398075</c:v>
                </c:pt>
                <c:pt idx="103">
                  <c:v>1.7946528149659884</c:v>
                </c:pt>
                <c:pt idx="104">
                  <c:v>1.7737342217896217</c:v>
                </c:pt>
                <c:pt idx="105">
                  <c:v>1.7532613218991191</c:v>
                </c:pt>
                <c:pt idx="106">
                  <c:v>1.7362371116933404</c:v>
                </c:pt>
                <c:pt idx="107">
                  <c:v>1.7192774925110637</c:v>
                </c:pt>
                <c:pt idx="108">
                  <c:v>1.6980229220817558</c:v>
                </c:pt>
                <c:pt idx="109">
                  <c:v>1.675748617150884</c:v>
                </c:pt>
                <c:pt idx="110">
                  <c:v>1.6516930561734469</c:v>
                </c:pt>
                <c:pt idx="111">
                  <c:v>1.625989069170946</c:v>
                </c:pt>
                <c:pt idx="112">
                  <c:v>1.598554815687045</c:v>
                </c:pt>
                <c:pt idx="113">
                  <c:v>1.5619165453196344</c:v>
                </c:pt>
                <c:pt idx="114">
                  <c:v>1.5267144322192805</c:v>
                </c:pt>
                <c:pt idx="115">
                  <c:v>1.4939264805318579</c:v>
                </c:pt>
                <c:pt idx="116">
                  <c:v>1.466247976812499</c:v>
                </c:pt>
                <c:pt idx="117">
                  <c:v>1.4411550905132775</c:v>
                </c:pt>
                <c:pt idx="118">
                  <c:v>1.4203066107976903</c:v>
                </c:pt>
                <c:pt idx="119">
                  <c:v>1.4045190082730623</c:v>
                </c:pt>
                <c:pt idx="120">
                  <c:v>1.3977487383114073</c:v>
                </c:pt>
                <c:pt idx="121">
                  <c:v>1.3996211824049967</c:v>
                </c:pt>
                <c:pt idx="122">
                  <c:v>1.4119073923019403</c:v>
                </c:pt>
                <c:pt idx="123">
                  <c:v>1.4335248553879654</c:v>
                </c:pt>
                <c:pt idx="124">
                  <c:v>1.4640739813768593</c:v>
                </c:pt>
                <c:pt idx="125">
                  <c:v>1.5068216511888817</c:v>
                </c:pt>
                <c:pt idx="126">
                  <c:v>1.5525471866480667</c:v>
                </c:pt>
                <c:pt idx="127">
                  <c:v>1.5982940008608375</c:v>
                </c:pt>
                <c:pt idx="128">
                  <c:v>1.6434573001608133</c:v>
                </c:pt>
                <c:pt idx="129">
                  <c:v>1.6878339618975686</c:v>
                </c:pt>
                <c:pt idx="130">
                  <c:v>1.7305275430424341</c:v>
                </c:pt>
                <c:pt idx="131">
                  <c:v>1.7709627023161232</c:v>
                </c:pt>
                <c:pt idx="132">
                  <c:v>1.8089637343947962</c:v>
                </c:pt>
                <c:pt idx="133">
                  <c:v>1.8434194267229229</c:v>
                </c:pt>
                <c:pt idx="134">
                  <c:v>1.8724374943046418</c:v>
                </c:pt>
                <c:pt idx="135">
                  <c:v>1.8943639492192021</c:v>
                </c:pt>
                <c:pt idx="136">
                  <c:v>1.9110719599512442</c:v>
                </c:pt>
                <c:pt idx="137">
                  <c:v>1.9190707618009779</c:v>
                </c:pt>
                <c:pt idx="138">
                  <c:v>1.9220850737538171</c:v>
                </c:pt>
                <c:pt idx="139">
                  <c:v>1.9214729326239244</c:v>
                </c:pt>
                <c:pt idx="140">
                  <c:v>1.9131366475656999</c:v>
                </c:pt>
                <c:pt idx="141">
                  <c:v>1.902747738937081</c:v>
                </c:pt>
                <c:pt idx="142">
                  <c:v>1.8900705475303305</c:v>
                </c:pt>
                <c:pt idx="143">
                  <c:v>1.8733256970719845</c:v>
                </c:pt>
                <c:pt idx="144">
                  <c:v>1.8515492286806028</c:v>
                </c:pt>
                <c:pt idx="145">
                  <c:v>1.8219452376914496</c:v>
                </c:pt>
                <c:pt idx="146">
                  <c:v>1.7845098223560405</c:v>
                </c:pt>
                <c:pt idx="147">
                  <c:v>1.7431374166217264</c:v>
                </c:pt>
                <c:pt idx="148">
                  <c:v>1.6957174960982846</c:v>
                </c:pt>
                <c:pt idx="149">
                  <c:v>1.6452488968179286</c:v>
                </c:pt>
                <c:pt idx="150">
                  <c:v>1.5910591859354772</c:v>
                </c:pt>
                <c:pt idx="151">
                  <c:v>1.5395225115954771</c:v>
                </c:pt>
                <c:pt idx="152">
                  <c:v>1.4911562601472408</c:v>
                </c:pt>
                <c:pt idx="153">
                  <c:v>1.445190428812938</c:v>
                </c:pt>
                <c:pt idx="154">
                  <c:v>1.3977020431614864</c:v>
                </c:pt>
                <c:pt idx="155">
                  <c:v>1.3492759393431915</c:v>
                </c:pt>
                <c:pt idx="156">
                  <c:v>1.2980847931977046</c:v>
                </c:pt>
                <c:pt idx="157">
                  <c:v>1.2527715670211352</c:v>
                </c:pt>
                <c:pt idx="158">
                  <c:v>1.2155150535919184</c:v>
                </c:pt>
                <c:pt idx="159">
                  <c:v>1.1837684539385431</c:v>
                </c:pt>
                <c:pt idx="160">
                  <c:v>1.1579710509411396</c:v>
                </c:pt>
                <c:pt idx="161">
                  <c:v>1.140162252670166</c:v>
                </c:pt>
                <c:pt idx="162">
                  <c:v>1.1320920819488081</c:v>
                </c:pt>
                <c:pt idx="163">
                  <c:v>1.1260257451833802</c:v>
                </c:pt>
                <c:pt idx="164">
                  <c:v>1.1252243847975822</c:v>
                </c:pt>
                <c:pt idx="165">
                  <c:v>1.1286441218703602</c:v>
                </c:pt>
                <c:pt idx="166">
                  <c:v>1.1365604371778628</c:v>
                </c:pt>
                <c:pt idx="167">
                  <c:v>1.1532078377059733</c:v>
                </c:pt>
                <c:pt idx="168">
                  <c:v>1.1864069292825059</c:v>
                </c:pt>
                <c:pt idx="169">
                  <c:v>1.2244401816093242</c:v>
                </c:pt>
                <c:pt idx="170">
                  <c:v>1.2635725332966909</c:v>
                </c:pt>
                <c:pt idx="171">
                  <c:v>1.3064250037660594</c:v>
                </c:pt>
                <c:pt idx="172">
                  <c:v>1.3514739498853214</c:v>
                </c:pt>
                <c:pt idx="173">
                  <c:v>1.3933034587710955</c:v>
                </c:pt>
                <c:pt idx="174">
                  <c:v>1.4318677541540716</c:v>
                </c:pt>
                <c:pt idx="175">
                  <c:v>1.467641229592995</c:v>
                </c:pt>
                <c:pt idx="176">
                  <c:v>1.4981381281759503</c:v>
                </c:pt>
                <c:pt idx="177">
                  <c:v>1.5219317718822873</c:v>
                </c:pt>
                <c:pt idx="178">
                  <c:v>1.541397101843081</c:v>
                </c:pt>
                <c:pt idx="179">
                  <c:v>1.5497471899135873</c:v>
                </c:pt>
                <c:pt idx="180">
                  <c:v>1.5405583470718678</c:v>
                </c:pt>
                <c:pt idx="181">
                  <c:v>1.5158991946897966</c:v>
                </c:pt>
                <c:pt idx="182">
                  <c:v>1.4774963374930641</c:v>
                </c:pt>
                <c:pt idx="183">
                  <c:v>1.4270250677802967</c:v>
                </c:pt>
                <c:pt idx="184">
                  <c:v>1.3688884350972119</c:v>
                </c:pt>
                <c:pt idx="185">
                  <c:v>1.307760300868543</c:v>
                </c:pt>
                <c:pt idx="186">
                  <c:v>1.2437901135243323</c:v>
                </c:pt>
                <c:pt idx="187">
                  <c:v>1.1788839545022327</c:v>
                </c:pt>
                <c:pt idx="188">
                  <c:v>1.1153921926034416</c:v>
                </c:pt>
                <c:pt idx="189">
                  <c:v>1.0523919520312321</c:v>
                </c:pt>
                <c:pt idx="190">
                  <c:v>0.9884050521958847</c:v>
                </c:pt>
                <c:pt idx="191">
                  <c:v>0.92666510627088217</c:v>
                </c:pt>
                <c:pt idx="192">
                  <c:v>0.8677821024239909</c:v>
                </c:pt>
                <c:pt idx="193">
                  <c:v>0.81291340238462984</c:v>
                </c:pt>
                <c:pt idx="194">
                  <c:v>0.76569264007259796</c:v>
                </c:pt>
                <c:pt idx="195">
                  <c:v>0.72379247660982138</c:v>
                </c:pt>
                <c:pt idx="196">
                  <c:v>0.68566844202793731</c:v>
                </c:pt>
                <c:pt idx="197">
                  <c:v>0.65052192631366834</c:v>
                </c:pt>
                <c:pt idx="198">
                  <c:v>0.6189310501403138</c:v>
                </c:pt>
                <c:pt idx="199">
                  <c:v>0.58874599654914417</c:v>
                </c:pt>
                <c:pt idx="200">
                  <c:v>0.55520030413756927</c:v>
                </c:pt>
                <c:pt idx="201">
                  <c:v>0.52220385542932257</c:v>
                </c:pt>
                <c:pt idx="202">
                  <c:v>0.48848685628769006</c:v>
                </c:pt>
                <c:pt idx="203">
                  <c:v>0.45225130619723164</c:v>
                </c:pt>
                <c:pt idx="204">
                  <c:v>0.41392821313637901</c:v>
                </c:pt>
                <c:pt idx="205">
                  <c:v>0.37376476323302865</c:v>
                </c:pt>
                <c:pt idx="206">
                  <c:v>0.33146482620867052</c:v>
                </c:pt>
                <c:pt idx="207">
                  <c:v>0.28681608229845329</c:v>
                </c:pt>
                <c:pt idx="208">
                  <c:v>0.24053947557511018</c:v>
                </c:pt>
                <c:pt idx="209">
                  <c:v>0.18976362676610475</c:v>
                </c:pt>
                <c:pt idx="210">
                  <c:v>0.13643715612045446</c:v>
                </c:pt>
                <c:pt idx="211">
                  <c:v>8.7053946090107873E-2</c:v>
                </c:pt>
                <c:pt idx="212">
                  <c:v>4.0748933037442606E-2</c:v>
                </c:pt>
                <c:pt idx="213">
                  <c:v>-3.9067017757332817E-3</c:v>
                </c:pt>
                <c:pt idx="214">
                  <c:v>-4.352646977340454E-2</c:v>
                </c:pt>
                <c:pt idx="215">
                  <c:v>-7.3892546589100855E-2</c:v>
                </c:pt>
                <c:pt idx="216">
                  <c:v>-9.0424568545703771E-2</c:v>
                </c:pt>
                <c:pt idx="217">
                  <c:v>-8.9964134496191756E-2</c:v>
                </c:pt>
                <c:pt idx="218">
                  <c:v>-7.7591118419120808E-2</c:v>
                </c:pt>
                <c:pt idx="219">
                  <c:v>-5.6933212401733102E-2</c:v>
                </c:pt>
                <c:pt idx="220">
                  <c:v>-3.0918269242596927E-2</c:v>
                </c:pt>
                <c:pt idx="221">
                  <c:v>1.2080121555833982E-3</c:v>
                </c:pt>
                <c:pt idx="222">
                  <c:v>3.7268004910090941E-2</c:v>
                </c:pt>
                <c:pt idx="223">
                  <c:v>7.329589348830956E-2</c:v>
                </c:pt>
                <c:pt idx="224">
                  <c:v>0.11018363542602867</c:v>
                </c:pt>
                <c:pt idx="225">
                  <c:v>0.14572044185208977</c:v>
                </c:pt>
                <c:pt idx="226">
                  <c:v>0.18243966835052547</c:v>
                </c:pt>
                <c:pt idx="227">
                  <c:v>0.21577914024004105</c:v>
                </c:pt>
                <c:pt idx="228">
                  <c:v>0.23965604416273489</c:v>
                </c:pt>
                <c:pt idx="229">
                  <c:v>0.25317453918776534</c:v>
                </c:pt>
                <c:pt idx="230">
                  <c:v>0.25879853402348518</c:v>
                </c:pt>
                <c:pt idx="231">
                  <c:v>0.26120038855362648</c:v>
                </c:pt>
                <c:pt idx="232">
                  <c:v>0.25834569209999819</c:v>
                </c:pt>
                <c:pt idx="233">
                  <c:v>0.25293004403570102</c:v>
                </c:pt>
                <c:pt idx="234">
                  <c:v>0.24272298681296806</c:v>
                </c:pt>
                <c:pt idx="235">
                  <c:v>0.22981332884964215</c:v>
                </c:pt>
                <c:pt idx="236">
                  <c:v>0.21138875709661301</c:v>
                </c:pt>
                <c:pt idx="237">
                  <c:v>0.19310406279360662</c:v>
                </c:pt>
                <c:pt idx="238">
                  <c:v>0.16812519599967318</c:v>
                </c:pt>
                <c:pt idx="239">
                  <c:v>0.14187459507324643</c:v>
                </c:pt>
                <c:pt idx="240">
                  <c:v>0.11689601303603311</c:v>
                </c:pt>
                <c:pt idx="241">
                  <c:v>9.5539694836354966E-2</c:v>
                </c:pt>
                <c:pt idx="242">
                  <c:v>7.5846864126668675E-2</c:v>
                </c:pt>
                <c:pt idx="243">
                  <c:v>5.7861188974238073E-2</c:v>
                </c:pt>
                <c:pt idx="244">
                  <c:v>4.6270149080450088E-2</c:v>
                </c:pt>
                <c:pt idx="245">
                  <c:v>3.4948836633713183E-2</c:v>
                </c:pt>
                <c:pt idx="246">
                  <c:v>2.7517057991141246E-2</c:v>
                </c:pt>
                <c:pt idx="247">
                  <c:v>2.1984765502489262E-2</c:v>
                </c:pt>
                <c:pt idx="248">
                  <c:v>2.5166144531297681E-2</c:v>
                </c:pt>
                <c:pt idx="249">
                  <c:v>3.0277930324186752E-2</c:v>
                </c:pt>
                <c:pt idx="250">
                  <c:v>4.222965113996318E-2</c:v>
                </c:pt>
                <c:pt idx="251">
                  <c:v>5.848540552421163E-2</c:v>
                </c:pt>
                <c:pt idx="252">
                  <c:v>7.9997017385279839E-2</c:v>
                </c:pt>
                <c:pt idx="253">
                  <c:v>0.10184028947358532</c:v>
                </c:pt>
                <c:pt idx="254">
                  <c:v>0.12626391651697524</c:v>
                </c:pt>
                <c:pt idx="255">
                  <c:v>0.15454428442151338</c:v>
                </c:pt>
                <c:pt idx="256">
                  <c:v>0.18170873618583988</c:v>
                </c:pt>
                <c:pt idx="257">
                  <c:v>0.20924251673689404</c:v>
                </c:pt>
                <c:pt idx="258">
                  <c:v>0.23220202922030492</c:v>
                </c:pt>
                <c:pt idx="259">
                  <c:v>0.25028682197975483</c:v>
                </c:pt>
                <c:pt idx="260">
                  <c:v>0.26160440053362266</c:v>
                </c:pt>
                <c:pt idx="261">
                  <c:v>0.27012434027758692</c:v>
                </c:pt>
                <c:pt idx="262">
                  <c:v>0.27324501749569091</c:v>
                </c:pt>
                <c:pt idx="263">
                  <c:v>0.27172786689598055</c:v>
                </c:pt>
                <c:pt idx="264">
                  <c:v>0.26444118667803973</c:v>
                </c:pt>
                <c:pt idx="265">
                  <c:v>0.25275265947556952</c:v>
                </c:pt>
                <c:pt idx="266">
                  <c:v>0.23358583466509006</c:v>
                </c:pt>
                <c:pt idx="267">
                  <c:v>0.20667599042959245</c:v>
                </c:pt>
                <c:pt idx="268">
                  <c:v>0.17610698777395928</c:v>
                </c:pt>
                <c:pt idx="269">
                  <c:v>0.14481981035737279</c:v>
                </c:pt>
                <c:pt idx="270">
                  <c:v>0.11608686569061211</c:v>
                </c:pt>
                <c:pt idx="271">
                  <c:v>9.0423496885093879E-2</c:v>
                </c:pt>
                <c:pt idx="272">
                  <c:v>6.7940680901493217E-2</c:v>
                </c:pt>
                <c:pt idx="273">
                  <c:v>4.6801765082259389E-2</c:v>
                </c:pt>
                <c:pt idx="274">
                  <c:v>2.3914267261076018E-2</c:v>
                </c:pt>
                <c:pt idx="275">
                  <c:v>-1.8780550429948126E-3</c:v>
                </c:pt>
                <c:pt idx="276">
                  <c:v>-2.4889203070277172E-2</c:v>
                </c:pt>
                <c:pt idx="277">
                  <c:v>-4.5901236335684284E-2</c:v>
                </c:pt>
                <c:pt idx="278">
                  <c:v>-6.6903062523012521E-2</c:v>
                </c:pt>
                <c:pt idx="279">
                  <c:v>-8.9850984165844444E-2</c:v>
                </c:pt>
                <c:pt idx="280">
                  <c:v>-0.11368324742272509</c:v>
                </c:pt>
                <c:pt idx="281">
                  <c:v>-0.13775954397390272</c:v>
                </c:pt>
                <c:pt idx="282">
                  <c:v>-0.16449558192738578</c:v>
                </c:pt>
                <c:pt idx="283">
                  <c:v>-0.19359877649928178</c:v>
                </c:pt>
                <c:pt idx="284">
                  <c:v>-0.22289767830497806</c:v>
                </c:pt>
                <c:pt idx="285">
                  <c:v>-0.25004121024487141</c:v>
                </c:pt>
                <c:pt idx="286">
                  <c:v>-0.27224332713199351</c:v>
                </c:pt>
                <c:pt idx="287">
                  <c:v>-0.28927624002902436</c:v>
                </c:pt>
                <c:pt idx="288">
                  <c:v>-0.30350874208757189</c:v>
                </c:pt>
                <c:pt idx="289">
                  <c:v>-0.31079382580116383</c:v>
                </c:pt>
                <c:pt idx="290">
                  <c:v>-0.30765264443006857</c:v>
                </c:pt>
                <c:pt idx="291">
                  <c:v>-0.29746078075061877</c:v>
                </c:pt>
                <c:pt idx="292">
                  <c:v>-0.2819809901522603</c:v>
                </c:pt>
                <c:pt idx="293">
                  <c:v>-0.26349200429666392</c:v>
                </c:pt>
                <c:pt idx="294">
                  <c:v>-0.2410718676189792</c:v>
                </c:pt>
                <c:pt idx="295">
                  <c:v>-0.21780647799565578</c:v>
                </c:pt>
                <c:pt idx="296">
                  <c:v>-0.19460615331240327</c:v>
                </c:pt>
                <c:pt idx="297">
                  <c:v>-0.17302162363331672</c:v>
                </c:pt>
                <c:pt idx="298">
                  <c:v>-0.15295056219968356</c:v>
                </c:pt>
                <c:pt idx="299">
                  <c:v>-0.13679376125643766</c:v>
                </c:pt>
                <c:pt idx="300">
                  <c:v>-0.12611368870338349</c:v>
                </c:pt>
                <c:pt idx="301">
                  <c:v>-0.12473696061749748</c:v>
                </c:pt>
                <c:pt idx="302">
                  <c:v>-0.13140321288635545</c:v>
                </c:pt>
                <c:pt idx="303">
                  <c:v>-0.14419998611237628</c:v>
                </c:pt>
                <c:pt idx="304">
                  <c:v>-0.16322366507808209</c:v>
                </c:pt>
                <c:pt idx="305">
                  <c:v>-0.18769973088647368</c:v>
                </c:pt>
                <c:pt idx="306">
                  <c:v>-0.21618958839348057</c:v>
                </c:pt>
                <c:pt idx="307">
                  <c:v>-0.24909181685591764</c:v>
                </c:pt>
                <c:pt idx="308">
                  <c:v>-0.28415141855258208</c:v>
                </c:pt>
                <c:pt idx="309">
                  <c:v>-0.31792763161420856</c:v>
                </c:pt>
                <c:pt idx="310">
                  <c:v>-0.35185564189839147</c:v>
                </c:pt>
                <c:pt idx="311">
                  <c:v>-0.38623325552232246</c:v>
                </c:pt>
                <c:pt idx="312">
                  <c:v>-0.42074125421808817</c:v>
                </c:pt>
                <c:pt idx="313">
                  <c:v>-0.45257076748297281</c:v>
                </c:pt>
                <c:pt idx="314">
                  <c:v>-0.48237913632794982</c:v>
                </c:pt>
                <c:pt idx="315">
                  <c:v>-0.50764602500741218</c:v>
                </c:pt>
                <c:pt idx="316">
                  <c:v>-0.53131977015935006</c:v>
                </c:pt>
                <c:pt idx="317">
                  <c:v>-0.5537310668914146</c:v>
                </c:pt>
                <c:pt idx="318">
                  <c:v>-0.57696301460997657</c:v>
                </c:pt>
                <c:pt idx="319">
                  <c:v>-0.59551298589758539</c:v>
                </c:pt>
                <c:pt idx="320">
                  <c:v>-0.61278376397605139</c:v>
                </c:pt>
                <c:pt idx="321">
                  <c:v>-0.63336505143870969</c:v>
                </c:pt>
                <c:pt idx="322">
                  <c:v>-0.65246132740478913</c:v>
                </c:pt>
                <c:pt idx="323">
                  <c:v>-0.67356619145365659</c:v>
                </c:pt>
                <c:pt idx="324">
                  <c:v>-0.69421024494437289</c:v>
                </c:pt>
                <c:pt idx="325">
                  <c:v>-0.71746867648117962</c:v>
                </c:pt>
                <c:pt idx="326">
                  <c:v>-0.74192317500348903</c:v>
                </c:pt>
                <c:pt idx="327">
                  <c:v>-0.7671948702878677</c:v>
                </c:pt>
                <c:pt idx="328">
                  <c:v>-0.79095299331518298</c:v>
                </c:pt>
                <c:pt idx="329">
                  <c:v>-0.81517430311731609</c:v>
                </c:pt>
                <c:pt idx="330">
                  <c:v>-0.83650018311076579</c:v>
                </c:pt>
                <c:pt idx="331">
                  <c:v>-0.85769404462936705</c:v>
                </c:pt>
                <c:pt idx="332">
                  <c:v>-0.88059554256257777</c:v>
                </c:pt>
                <c:pt idx="333">
                  <c:v>-0.90148005167032519</c:v>
                </c:pt>
                <c:pt idx="334">
                  <c:v>-0.92106849859019591</c:v>
                </c:pt>
                <c:pt idx="335">
                  <c:v>-0.93742910070928209</c:v>
                </c:pt>
                <c:pt idx="336">
                  <c:v>-0.95328180338206558</c:v>
                </c:pt>
                <c:pt idx="337">
                  <c:v>-0.96474939232292167</c:v>
                </c:pt>
                <c:pt idx="338">
                  <c:v>-0.97427805711714865</c:v>
                </c:pt>
                <c:pt idx="339">
                  <c:v>-0.9820594099338974</c:v>
                </c:pt>
                <c:pt idx="340">
                  <c:v>-0.9864740073180609</c:v>
                </c:pt>
                <c:pt idx="341">
                  <c:v>-0.98956692100845034</c:v>
                </c:pt>
                <c:pt idx="342">
                  <c:v>-0.99014790354894044</c:v>
                </c:pt>
                <c:pt idx="343">
                  <c:v>-0.98428665268010007</c:v>
                </c:pt>
                <c:pt idx="344">
                  <c:v>-0.97542016117890074</c:v>
                </c:pt>
                <c:pt idx="345">
                  <c:v>-0.96411812850916179</c:v>
                </c:pt>
                <c:pt idx="346">
                  <c:v>-0.95121525429601506</c:v>
                </c:pt>
                <c:pt idx="347">
                  <c:v>-0.93371135576195485</c:v>
                </c:pt>
                <c:pt idx="348">
                  <c:v>-0.91486230292160564</c:v>
                </c:pt>
                <c:pt idx="349">
                  <c:v>-0.89440273552477167</c:v>
                </c:pt>
                <c:pt idx="350">
                  <c:v>-0.87429049049835228</c:v>
                </c:pt>
                <c:pt idx="351">
                  <c:v>-0.85453457372633113</c:v>
                </c:pt>
                <c:pt idx="352">
                  <c:v>-0.83878413187925349</c:v>
                </c:pt>
                <c:pt idx="353">
                  <c:v>-0.82356418061027026</c:v>
                </c:pt>
                <c:pt idx="354">
                  <c:v>-0.8113473838062486</c:v>
                </c:pt>
                <c:pt idx="355">
                  <c:v>-0.8089031687522602</c:v>
                </c:pt>
                <c:pt idx="356">
                  <c:v>-0.80955040354241492</c:v>
                </c:pt>
                <c:pt idx="357">
                  <c:v>-0.81278508883272171</c:v>
                </c:pt>
                <c:pt idx="358">
                  <c:v>-0.82005254571992281</c:v>
                </c:pt>
                <c:pt idx="359">
                  <c:v>-0.83605794212027829</c:v>
                </c:pt>
                <c:pt idx="360">
                  <c:v>-0.85832665418097909</c:v>
                </c:pt>
                <c:pt idx="361">
                  <c:v>-0.88750413810391504</c:v>
                </c:pt>
                <c:pt idx="362">
                  <c:v>-0.92140211103581238</c:v>
                </c:pt>
                <c:pt idx="363">
                  <c:v>-0.95970646501648949</c:v>
                </c:pt>
                <c:pt idx="364">
                  <c:v>-0.99987953921047357</c:v>
                </c:pt>
                <c:pt idx="365">
                  <c:v>-1.0431211568330767</c:v>
                </c:pt>
                <c:pt idx="366">
                  <c:v>-1.0879432337040811</c:v>
                </c:pt>
                <c:pt idx="367">
                  <c:v>-1.1298751284858299</c:v>
                </c:pt>
                <c:pt idx="368">
                  <c:v>-1.1699376040443006</c:v>
                </c:pt>
                <c:pt idx="369">
                  <c:v>-1.2097292425952035</c:v>
                </c:pt>
                <c:pt idx="370">
                  <c:v>-1.2486320224048193</c:v>
                </c:pt>
                <c:pt idx="371">
                  <c:v>-1.2844417359141909</c:v>
                </c:pt>
                <c:pt idx="372">
                  <c:v>-1.3144038991954086</c:v>
                </c:pt>
                <c:pt idx="373">
                  <c:v>-1.3401321079284181</c:v>
                </c:pt>
                <c:pt idx="374">
                  <c:v>-1.3615818745132422</c:v>
                </c:pt>
                <c:pt idx="375">
                  <c:v>-1.3786788403036212</c:v>
                </c:pt>
                <c:pt idx="376">
                  <c:v>-1.3901449633042762</c:v>
                </c:pt>
                <c:pt idx="377">
                  <c:v>-1.3971404697665295</c:v>
                </c:pt>
                <c:pt idx="378">
                  <c:v>-1.4003256788882132</c:v>
                </c:pt>
                <c:pt idx="379">
                  <c:v>-1.4010449876557889</c:v>
                </c:pt>
                <c:pt idx="380">
                  <c:v>-1.4028700074223672</c:v>
                </c:pt>
                <c:pt idx="381">
                  <c:v>-1.4088142839859648</c:v>
                </c:pt>
                <c:pt idx="382">
                  <c:v>-1.4118852810956333</c:v>
                </c:pt>
                <c:pt idx="383">
                  <c:v>-1.4131023781750136</c:v>
                </c:pt>
                <c:pt idx="384">
                  <c:v>-1.4148356073706787</c:v>
                </c:pt>
                <c:pt idx="385">
                  <c:v>-1.4191228660791215</c:v>
                </c:pt>
                <c:pt idx="386">
                  <c:v>-1.4261498121317093</c:v>
                </c:pt>
                <c:pt idx="387">
                  <c:v>-1.4333617263414125</c:v>
                </c:pt>
                <c:pt idx="388">
                  <c:v>-1.4403974518751277</c:v>
                </c:pt>
                <c:pt idx="389">
                  <c:v>-1.4446226305136092</c:v>
                </c:pt>
                <c:pt idx="390">
                  <c:v>-1.4486971051652782</c:v>
                </c:pt>
                <c:pt idx="391">
                  <c:v>-1.453033023204813</c:v>
                </c:pt>
                <c:pt idx="392">
                  <c:v>-1.4568262391806523</c:v>
                </c:pt>
                <c:pt idx="393">
                  <c:v>-1.4553595862791631</c:v>
                </c:pt>
                <c:pt idx="394">
                  <c:v>-1.458062056287948</c:v>
                </c:pt>
                <c:pt idx="395">
                  <c:v>-1.4647768497985805</c:v>
                </c:pt>
                <c:pt idx="396">
                  <c:v>-1.4735405482690704</c:v>
                </c:pt>
                <c:pt idx="397">
                  <c:v>-1.4806447392933311</c:v>
                </c:pt>
                <c:pt idx="398">
                  <c:v>-1.4874649427015021</c:v>
                </c:pt>
                <c:pt idx="399">
                  <c:v>-1.4947533763287402</c:v>
                </c:pt>
                <c:pt idx="400">
                  <c:v>-1.5035385704179534</c:v>
                </c:pt>
                <c:pt idx="401">
                  <c:v>-1.5155299179030324</c:v>
                </c:pt>
                <c:pt idx="402">
                  <c:v>-1.526989479581194</c:v>
                </c:pt>
                <c:pt idx="403">
                  <c:v>-1.5426771542347919</c:v>
                </c:pt>
                <c:pt idx="404">
                  <c:v>-1.5610190904102204</c:v>
                </c:pt>
                <c:pt idx="405">
                  <c:v>-1.5835719991226678</c:v>
                </c:pt>
                <c:pt idx="406">
                  <c:v>-1.6086399446466555</c:v>
                </c:pt>
                <c:pt idx="407">
                  <c:v>-1.6365716136685444</c:v>
                </c:pt>
                <c:pt idx="408">
                  <c:v>-1.6659754779665825</c:v>
                </c:pt>
                <c:pt idx="409">
                  <c:v>-1.693055550556293</c:v>
                </c:pt>
                <c:pt idx="410">
                  <c:v>-1.7222787767489298</c:v>
                </c:pt>
                <c:pt idx="411">
                  <c:v>-1.7507386754574241</c:v>
                </c:pt>
                <c:pt idx="412">
                  <c:v>-1.7805482591205526</c:v>
                </c:pt>
                <c:pt idx="413">
                  <c:v>-1.8111099682047396</c:v>
                </c:pt>
                <c:pt idx="414">
                  <c:v>-1.8419741191478984</c:v>
                </c:pt>
                <c:pt idx="415">
                  <c:v>-1.869224931782993</c:v>
                </c:pt>
                <c:pt idx="416">
                  <c:v>-1.8947408330486035</c:v>
                </c:pt>
                <c:pt idx="417">
                  <c:v>-1.9158720044816078</c:v>
                </c:pt>
                <c:pt idx="418">
                  <c:v>-1.9332085766562348</c:v>
                </c:pt>
                <c:pt idx="419">
                  <c:v>-1.9436862230434702</c:v>
                </c:pt>
                <c:pt idx="420">
                  <c:v>-1.9539130236518838</c:v>
                </c:pt>
                <c:pt idx="421">
                  <c:v>-1.967507356166581</c:v>
                </c:pt>
                <c:pt idx="422">
                  <c:v>-1.9830169480834439</c:v>
                </c:pt>
                <c:pt idx="423">
                  <c:v>-2.0006452623047406</c:v>
                </c:pt>
                <c:pt idx="424">
                  <c:v>-2.0203297158104379</c:v>
                </c:pt>
                <c:pt idx="425">
                  <c:v>-2.0372317085815257</c:v>
                </c:pt>
                <c:pt idx="426">
                  <c:v>-2.053529104368788</c:v>
                </c:pt>
                <c:pt idx="427">
                  <c:v>-2.0712160432035609</c:v>
                </c:pt>
                <c:pt idx="428">
                  <c:v>-2.090544425037514</c:v>
                </c:pt>
                <c:pt idx="429">
                  <c:v>-2.1125657070317496</c:v>
                </c:pt>
                <c:pt idx="430">
                  <c:v>-2.1342661312896345</c:v>
                </c:pt>
                <c:pt idx="431">
                  <c:v>-2.1557413965939318</c:v>
                </c:pt>
                <c:pt idx="432">
                  <c:v>-2.1718223037822209</c:v>
                </c:pt>
                <c:pt idx="433">
                  <c:v>-2.1861118400758506</c:v>
                </c:pt>
                <c:pt idx="434">
                  <c:v>-2.1955182359210692</c:v>
                </c:pt>
                <c:pt idx="435">
                  <c:v>-2.2033736482459871</c:v>
                </c:pt>
                <c:pt idx="436">
                  <c:v>-2.2105482323685495</c:v>
                </c:pt>
                <c:pt idx="437">
                  <c:v>-2.2216708465782875</c:v>
                </c:pt>
                <c:pt idx="438">
                  <c:v>-2.2339571118427672</c:v>
                </c:pt>
                <c:pt idx="439">
                  <c:v>-2.2412639085269106</c:v>
                </c:pt>
                <c:pt idx="440">
                  <c:v>-2.2462447634298774</c:v>
                </c:pt>
                <c:pt idx="441">
                  <c:v>-2.2498951156127651</c:v>
                </c:pt>
                <c:pt idx="442">
                  <c:v>-2.2534941347256119</c:v>
                </c:pt>
                <c:pt idx="443">
                  <c:v>-2.2586085804164138</c:v>
                </c:pt>
                <c:pt idx="444">
                  <c:v>-2.2697646209882816</c:v>
                </c:pt>
                <c:pt idx="445">
                  <c:v>-2.2836004762902413</c:v>
                </c:pt>
                <c:pt idx="446">
                  <c:v>-2.296187786637073</c:v>
                </c:pt>
                <c:pt idx="447">
                  <c:v>-2.306862960920558</c:v>
                </c:pt>
                <c:pt idx="448">
                  <c:v>-2.3147931926424996</c:v>
                </c:pt>
                <c:pt idx="449">
                  <c:v>-2.3224530259438581</c:v>
                </c:pt>
                <c:pt idx="450">
                  <c:v>-2.3324594356679182</c:v>
                </c:pt>
                <c:pt idx="451">
                  <c:v>-2.346197366376257</c:v>
                </c:pt>
                <c:pt idx="452">
                  <c:v>-2.3594138621936671</c:v>
                </c:pt>
                <c:pt idx="453">
                  <c:v>-2.3739998242086906</c:v>
                </c:pt>
                <c:pt idx="454">
                  <c:v>-2.3881663688347263</c:v>
                </c:pt>
                <c:pt idx="455">
                  <c:v>-2.4033497749462165</c:v>
                </c:pt>
                <c:pt idx="456">
                  <c:v>-2.4137218478119005</c:v>
                </c:pt>
                <c:pt idx="457">
                  <c:v>-2.4243312496037013</c:v>
                </c:pt>
                <c:pt idx="458">
                  <c:v>-2.4382942262838094</c:v>
                </c:pt>
                <c:pt idx="459">
                  <c:v>-2.4549259089761462</c:v>
                </c:pt>
                <c:pt idx="460">
                  <c:v>-2.4733467297920133</c:v>
                </c:pt>
                <c:pt idx="461">
                  <c:v>-2.4915116570024844</c:v>
                </c:pt>
                <c:pt idx="462">
                  <c:v>-2.5033741175907975</c:v>
                </c:pt>
                <c:pt idx="463">
                  <c:v>-2.5117567409407555</c:v>
                </c:pt>
                <c:pt idx="464">
                  <c:v>-2.5170346689670633</c:v>
                </c:pt>
                <c:pt idx="465">
                  <c:v>-2.5131495593281752</c:v>
                </c:pt>
                <c:pt idx="466">
                  <c:v>-2.5027526622909404</c:v>
                </c:pt>
                <c:pt idx="467">
                  <c:v>-2.4844895165623377</c:v>
                </c:pt>
                <c:pt idx="468">
                  <c:v>-2.4595583531071479</c:v>
                </c:pt>
                <c:pt idx="469">
                  <c:v>-2.4283324060152212</c:v>
                </c:pt>
                <c:pt idx="470">
                  <c:v>-2.3900526429370306</c:v>
                </c:pt>
                <c:pt idx="471">
                  <c:v>-2.3456127893710752</c:v>
                </c:pt>
                <c:pt idx="472">
                  <c:v>-2.295185236794417</c:v>
                </c:pt>
                <c:pt idx="473">
                  <c:v>-2.2400921100228173</c:v>
                </c:pt>
                <c:pt idx="474">
                  <c:v>-2.1854334186573898</c:v>
                </c:pt>
                <c:pt idx="475">
                  <c:v>-2.1289356707705496</c:v>
                </c:pt>
                <c:pt idx="476">
                  <c:v>-2.075293786220727</c:v>
                </c:pt>
                <c:pt idx="477">
                  <c:v>-2.0326843505953907</c:v>
                </c:pt>
                <c:pt idx="478">
                  <c:v>-1.9992392457039196</c:v>
                </c:pt>
                <c:pt idx="479">
                  <c:v>-1.9763746217522276</c:v>
                </c:pt>
                <c:pt idx="480">
                  <c:v>-1.963600788959835</c:v>
                </c:pt>
                <c:pt idx="481">
                  <c:v>-1.9601643425437745</c:v>
                </c:pt>
                <c:pt idx="482">
                  <c:v>-1.9665349939970009</c:v>
                </c:pt>
                <c:pt idx="483">
                  <c:v>-1.9800726786991159</c:v>
                </c:pt>
                <c:pt idx="484">
                  <c:v>-2.0034556662348466</c:v>
                </c:pt>
                <c:pt idx="485">
                  <c:v>-2.0361804553917224</c:v>
                </c:pt>
                <c:pt idx="486">
                  <c:v>-2.0742315293009068</c:v>
                </c:pt>
                <c:pt idx="487">
                  <c:v>-2.1196350996393263</c:v>
                </c:pt>
                <c:pt idx="488">
                  <c:v>-2.1715535153241956</c:v>
                </c:pt>
                <c:pt idx="489">
                  <c:v>-2.2210804527890566</c:v>
                </c:pt>
                <c:pt idx="490">
                  <c:v>-2.273310960036846</c:v>
                </c:pt>
                <c:pt idx="491">
                  <c:v>-2.3270329481134495</c:v>
                </c:pt>
                <c:pt idx="492">
                  <c:v>-2.3822438966289239</c:v>
                </c:pt>
                <c:pt idx="493">
                  <c:v>-2.4350399772906788</c:v>
                </c:pt>
                <c:pt idx="494">
                  <c:v>-2.4867237392960027</c:v>
                </c:pt>
                <c:pt idx="495">
                  <c:v>-2.5406722089051246</c:v>
                </c:pt>
                <c:pt idx="496">
                  <c:v>-2.5903344085205791</c:v>
                </c:pt>
                <c:pt idx="497">
                  <c:v>-2.6409738392366671</c:v>
                </c:pt>
                <c:pt idx="498">
                  <c:v>-2.6905767978361941</c:v>
                </c:pt>
                <c:pt idx="499">
                  <c:v>-2.7405051255975494</c:v>
                </c:pt>
                <c:pt idx="500">
                  <c:v>-2.7859524262226429</c:v>
                </c:pt>
                <c:pt idx="501">
                  <c:v>-2.8287795048976547</c:v>
                </c:pt>
                <c:pt idx="502">
                  <c:v>-2.866344007183403</c:v>
                </c:pt>
                <c:pt idx="503">
                  <c:v>-2.8996964389678768</c:v>
                </c:pt>
                <c:pt idx="504">
                  <c:v>-2.9306761008520654</c:v>
                </c:pt>
                <c:pt idx="505">
                  <c:v>-2.9578201870038554</c:v>
                </c:pt>
                <c:pt idx="506">
                  <c:v>-2.9806789966104055</c:v>
                </c:pt>
                <c:pt idx="507">
                  <c:v>-2.9963272134592476</c:v>
                </c:pt>
                <c:pt idx="508">
                  <c:v>-3.0085395881300205</c:v>
                </c:pt>
                <c:pt idx="509">
                  <c:v>-3.0171008708900096</c:v>
                </c:pt>
                <c:pt idx="510">
                  <c:v>-3.0217800740800116</c:v>
                </c:pt>
                <c:pt idx="511">
                  <c:v>-3.0217416681949678</c:v>
                </c:pt>
                <c:pt idx="512">
                  <c:v>-3.0194317864789233</c:v>
                </c:pt>
                <c:pt idx="513">
                  <c:v>-3.0161878807318709</c:v>
                </c:pt>
                <c:pt idx="514">
                  <c:v>-3.0129107325000106</c:v>
                </c:pt>
                <c:pt idx="515">
                  <c:v>-3.0081273427439208</c:v>
                </c:pt>
                <c:pt idx="516">
                  <c:v>-3.0022079218132314</c:v>
                </c:pt>
                <c:pt idx="517">
                  <c:v>-2.9939905576339187</c:v>
                </c:pt>
                <c:pt idx="518">
                  <c:v>-2.9871939832658314</c:v>
                </c:pt>
                <c:pt idx="519">
                  <c:v>-2.9783295101364096</c:v>
                </c:pt>
                <c:pt idx="520">
                  <c:v>-2.9689485883295887</c:v>
                </c:pt>
                <c:pt idx="521">
                  <c:v>-2.9558044206307486</c:v>
                </c:pt>
                <c:pt idx="522">
                  <c:v>-2.9453909360667021</c:v>
                </c:pt>
                <c:pt idx="523">
                  <c:v>-2.9360771459866166</c:v>
                </c:pt>
                <c:pt idx="524">
                  <c:v>-2.9273922996533908</c:v>
                </c:pt>
                <c:pt idx="525">
                  <c:v>-2.9215344572403548</c:v>
                </c:pt>
                <c:pt idx="526">
                  <c:v>-2.9132941122692415</c:v>
                </c:pt>
                <c:pt idx="527">
                  <c:v>-2.9078887300120018</c:v>
                </c:pt>
                <c:pt idx="528">
                  <c:v>-2.9005709472466381</c:v>
                </c:pt>
                <c:pt idx="529">
                  <c:v>-2.8946915746677262</c:v>
                </c:pt>
                <c:pt idx="530">
                  <c:v>-2.8873541117647781</c:v>
                </c:pt>
                <c:pt idx="531">
                  <c:v>-2.8846017654913432</c:v>
                </c:pt>
                <c:pt idx="532">
                  <c:v>-2.8852418290552664</c:v>
                </c:pt>
                <c:pt idx="533">
                  <c:v>-2.8896593391087548</c:v>
                </c:pt>
                <c:pt idx="534">
                  <c:v>-2.893058120842166</c:v>
                </c:pt>
                <c:pt idx="535">
                  <c:v>-2.8976515630029893</c:v>
                </c:pt>
                <c:pt idx="536">
                  <c:v>-2.905652946622443</c:v>
                </c:pt>
                <c:pt idx="537">
                  <c:v>-2.9136283405788892</c:v>
                </c:pt>
                <c:pt idx="538">
                  <c:v>-2.9246181351351326</c:v>
                </c:pt>
                <c:pt idx="539">
                  <c:v>-2.9352796783808235</c:v>
                </c:pt>
                <c:pt idx="540">
                  <c:v>-2.9488204853505269</c:v>
                </c:pt>
                <c:pt idx="541">
                  <c:v>-2.9643975632214712</c:v>
                </c:pt>
                <c:pt idx="542">
                  <c:v>-2.9829575677862259</c:v>
                </c:pt>
                <c:pt idx="543">
                  <c:v>-3.0040854521405231</c:v>
                </c:pt>
                <c:pt idx="544">
                  <c:v>-3.0253902340709362</c:v>
                </c:pt>
                <c:pt idx="545">
                  <c:v>-3.0499395810325911</c:v>
                </c:pt>
                <c:pt idx="546">
                  <c:v>-3.0788700931278661</c:v>
                </c:pt>
                <c:pt idx="547">
                  <c:v>-3.1107917293017362</c:v>
                </c:pt>
                <c:pt idx="548">
                  <c:v>-3.1434034411638905</c:v>
                </c:pt>
                <c:pt idx="549">
                  <c:v>-3.1764197779010059</c:v>
                </c:pt>
                <c:pt idx="550">
                  <c:v>-3.208342961525676</c:v>
                </c:pt>
                <c:pt idx="551">
                  <c:v>-3.2405828644387853</c:v>
                </c:pt>
                <c:pt idx="552">
                  <c:v>-3.271897875477721</c:v>
                </c:pt>
                <c:pt idx="553">
                  <c:v>-3.3017491653074074</c:v>
                </c:pt>
                <c:pt idx="554">
                  <c:v>-3.3302972657742385</c:v>
                </c:pt>
                <c:pt idx="555">
                  <c:v>-3.3544046515714538</c:v>
                </c:pt>
                <c:pt idx="556">
                  <c:v>-3.3761854055180813</c:v>
                </c:pt>
                <c:pt idx="557">
                  <c:v>-3.3941100311078118</c:v>
                </c:pt>
                <c:pt idx="558">
                  <c:v>-3.407936749591487</c:v>
                </c:pt>
                <c:pt idx="559">
                  <c:v>-3.4179669860985644</c:v>
                </c:pt>
                <c:pt idx="560">
                  <c:v>-3.4245740151601236</c:v>
                </c:pt>
                <c:pt idx="561">
                  <c:v>-3.4312665409935659</c:v>
                </c:pt>
                <c:pt idx="562">
                  <c:v>-3.4370779408076584</c:v>
                </c:pt>
                <c:pt idx="563">
                  <c:v>-3.4428152197233461</c:v>
                </c:pt>
                <c:pt idx="564">
                  <c:v>-3.449133859974153</c:v>
                </c:pt>
                <c:pt idx="565">
                  <c:v>-3.4554276893766227</c:v>
                </c:pt>
                <c:pt idx="566">
                  <c:v>-3.4608892246722127</c:v>
                </c:pt>
                <c:pt idx="567">
                  <c:v>-3.4695661576083681</c:v>
                </c:pt>
                <c:pt idx="568">
                  <c:v>-3.4813613103552794</c:v>
                </c:pt>
                <c:pt idx="569">
                  <c:v>-3.4961219534916386</c:v>
                </c:pt>
                <c:pt idx="570">
                  <c:v>-3.5128478800688203</c:v>
                </c:pt>
                <c:pt idx="571">
                  <c:v>-3.5291966086395434</c:v>
                </c:pt>
                <c:pt idx="572">
                  <c:v>-3.546601042402806</c:v>
                </c:pt>
                <c:pt idx="573">
                  <c:v>-3.5640537612325929</c:v>
                </c:pt>
                <c:pt idx="574">
                  <c:v>-3.5832299717609293</c:v>
                </c:pt>
                <c:pt idx="575">
                  <c:v>-3.6025693047471092</c:v>
                </c:pt>
                <c:pt idx="576">
                  <c:v>-3.6202031050923984</c:v>
                </c:pt>
                <c:pt idx="577">
                  <c:v>-3.6381067181209934</c:v>
                </c:pt>
                <c:pt idx="578">
                  <c:v>-3.6567283931433456</c:v>
                </c:pt>
                <c:pt idx="579">
                  <c:v>-3.6765537721064021</c:v>
                </c:pt>
                <c:pt idx="580">
                  <c:v>-3.6957272694564738</c:v>
                </c:pt>
                <c:pt idx="581">
                  <c:v>-3.7140250034106681</c:v>
                </c:pt>
                <c:pt idx="582">
                  <c:v>-3.7331256991997588</c:v>
                </c:pt>
                <c:pt idx="583">
                  <c:v>-3.7542178996517941</c:v>
                </c:pt>
                <c:pt idx="584">
                  <c:v>-3.7795045839817192</c:v>
                </c:pt>
                <c:pt idx="585">
                  <c:v>-3.803009989639512</c:v>
                </c:pt>
                <c:pt idx="586">
                  <c:v>-3.8270884311178062</c:v>
                </c:pt>
                <c:pt idx="587">
                  <c:v>-3.8545894459814258</c:v>
                </c:pt>
                <c:pt idx="588">
                  <c:v>-3.8886342912048644</c:v>
                </c:pt>
                <c:pt idx="589">
                  <c:v>-3.9275800529836045</c:v>
                </c:pt>
                <c:pt idx="590">
                  <c:v>-3.9725709856936038</c:v>
                </c:pt>
                <c:pt idx="591">
                  <c:v>-4.0188956894781391</c:v>
                </c:pt>
                <c:pt idx="592">
                  <c:v>-4.0679669978345796</c:v>
                </c:pt>
                <c:pt idx="593">
                  <c:v>-4.1165701714804577</c:v>
                </c:pt>
                <c:pt idx="594">
                  <c:v>-4.1648593722333835</c:v>
                </c:pt>
                <c:pt idx="595">
                  <c:v>-4.2094481590632071</c:v>
                </c:pt>
                <c:pt idx="596">
                  <c:v>-4.2493697454489379</c:v>
                </c:pt>
                <c:pt idx="597">
                  <c:v>-4.2880189782946063</c:v>
                </c:pt>
                <c:pt idx="598">
                  <c:v>-4.3230189662258161</c:v>
                </c:pt>
                <c:pt idx="599">
                  <c:v>-4.3543586183203269</c:v>
                </c:pt>
                <c:pt idx="600">
                  <c:v>-4.3786088229629341</c:v>
                </c:pt>
                <c:pt idx="601">
                  <c:v>-4.3964166964823201</c:v>
                </c:pt>
                <c:pt idx="602">
                  <c:v>-4.4090601188408787</c:v>
                </c:pt>
                <c:pt idx="603">
                  <c:v>-4.4169887930017149</c:v>
                </c:pt>
                <c:pt idx="604">
                  <c:v>-4.4176744232668232</c:v>
                </c:pt>
                <c:pt idx="605">
                  <c:v>-4.4138718861617079</c:v>
                </c:pt>
                <c:pt idx="606">
                  <c:v>-4.4041109684429083</c:v>
                </c:pt>
                <c:pt idx="607">
                  <c:v>-4.3936650912201527</c:v>
                </c:pt>
                <c:pt idx="608">
                  <c:v>-4.3792478401519128</c:v>
                </c:pt>
                <c:pt idx="609">
                  <c:v>-4.3656110822015401</c:v>
                </c:pt>
                <c:pt idx="610">
                  <c:v>-4.3530119151040587</c:v>
                </c:pt>
                <c:pt idx="611">
                  <c:v>-4.3356540746890513</c:v>
                </c:pt>
                <c:pt idx="612">
                  <c:v>-4.3147009652373098</c:v>
                </c:pt>
                <c:pt idx="613">
                  <c:v>-4.292571984317556</c:v>
                </c:pt>
                <c:pt idx="614">
                  <c:v>-4.2677255812888406</c:v>
                </c:pt>
                <c:pt idx="615">
                  <c:v>-4.2410020398259451</c:v>
                </c:pt>
                <c:pt idx="616">
                  <c:v>-4.2150831612863735</c:v>
                </c:pt>
                <c:pt idx="617">
                  <c:v>-4.1918404963299079</c:v>
                </c:pt>
                <c:pt idx="618">
                  <c:v>-4.1732284588863386</c:v>
                </c:pt>
                <c:pt idx="619">
                  <c:v>-4.1585838471574403</c:v>
                </c:pt>
                <c:pt idx="620">
                  <c:v>-4.1528035102528227</c:v>
                </c:pt>
                <c:pt idx="621">
                  <c:v>-4.1505243220325783</c:v>
                </c:pt>
                <c:pt idx="622">
                  <c:v>-4.1525057687139961</c:v>
                </c:pt>
                <c:pt idx="623">
                  <c:v>-4.1639673034679889</c:v>
                </c:pt>
                <c:pt idx="624">
                  <c:v>-4.1825355143346705</c:v>
                </c:pt>
                <c:pt idx="625">
                  <c:v>-4.2058828401649153</c:v>
                </c:pt>
                <c:pt idx="626">
                  <c:v>-4.2347366310487091</c:v>
                </c:pt>
                <c:pt idx="627">
                  <c:v>-4.2680802911681726</c:v>
                </c:pt>
                <c:pt idx="628">
                  <c:v>-4.3057681519020985</c:v>
                </c:pt>
                <c:pt idx="629">
                  <c:v>-4.3467499039626585</c:v>
                </c:pt>
                <c:pt idx="630">
                  <c:v>-4.3875738700965954</c:v>
                </c:pt>
                <c:pt idx="631">
                  <c:v>-4.4267069647936506</c:v>
                </c:pt>
                <c:pt idx="632">
                  <c:v>-4.4631016829723906</c:v>
                </c:pt>
                <c:pt idx="633">
                  <c:v>-4.4986125412627969</c:v>
                </c:pt>
                <c:pt idx="634">
                  <c:v>-4.5346963192276135</c:v>
                </c:pt>
                <c:pt idx="635">
                  <c:v>-4.5681521646620231</c:v>
                </c:pt>
                <c:pt idx="636">
                  <c:v>-4.6031713406347388</c:v>
                </c:pt>
                <c:pt idx="637">
                  <c:v>-4.6405083615765195</c:v>
                </c:pt>
                <c:pt idx="638">
                  <c:v>-4.6769296794212405</c:v>
                </c:pt>
                <c:pt idx="639">
                  <c:v>-4.713264566439471</c:v>
                </c:pt>
                <c:pt idx="640">
                  <c:v>-4.7477078198716969</c:v>
                </c:pt>
                <c:pt idx="641">
                  <c:v>-4.7788016635104409</c:v>
                </c:pt>
                <c:pt idx="642">
                  <c:v>-4.8089023379444225</c:v>
                </c:pt>
                <c:pt idx="643">
                  <c:v>-4.8409414282401224</c:v>
                </c:pt>
                <c:pt idx="644">
                  <c:v>-4.8705960257902712</c:v>
                </c:pt>
                <c:pt idx="645">
                  <c:v>-4.8964944486481601</c:v>
                </c:pt>
                <c:pt idx="646">
                  <c:v>-4.9152856122873549</c:v>
                </c:pt>
                <c:pt idx="647">
                  <c:v>-4.92955330549694</c:v>
                </c:pt>
                <c:pt idx="648">
                  <c:v>-4.9389763809821083</c:v>
                </c:pt>
                <c:pt idx="649">
                  <c:v>-4.943462139654347</c:v>
                </c:pt>
                <c:pt idx="650">
                  <c:v>-4.9476068569915004</c:v>
                </c:pt>
                <c:pt idx="651">
                  <c:v>-4.9513140265851483</c:v>
                </c:pt>
                <c:pt idx="652">
                  <c:v>-4.9541392191313687</c:v>
                </c:pt>
                <c:pt idx="653">
                  <c:v>-4.9569956888129267</c:v>
                </c:pt>
                <c:pt idx="654">
                  <c:v>-4.9606907216949443</c:v>
                </c:pt>
                <c:pt idx="655">
                  <c:v>-4.961745405226921</c:v>
                </c:pt>
                <c:pt idx="656">
                  <c:v>-4.9644655388465733</c:v>
                </c:pt>
                <c:pt idx="657">
                  <c:v>-4.9664625700432516</c:v>
                </c:pt>
                <c:pt idx="658">
                  <c:v>-4.971898595002715</c:v>
                </c:pt>
                <c:pt idx="659">
                  <c:v>-4.9794227679306751</c:v>
                </c:pt>
                <c:pt idx="660">
                  <c:v>-4.9863460074271879</c:v>
                </c:pt>
                <c:pt idx="661">
                  <c:v>-4.9941021516821795</c:v>
                </c:pt>
                <c:pt idx="662">
                  <c:v>-5.0045336281862856</c:v>
                </c:pt>
                <c:pt idx="663">
                  <c:v>-5.0148513163680004</c:v>
                </c:pt>
                <c:pt idx="664">
                  <c:v>-5.0232253357757228</c:v>
                </c:pt>
                <c:pt idx="665">
                  <c:v>-5.0299345483297051</c:v>
                </c:pt>
                <c:pt idx="666">
                  <c:v>-5.0344023755388694</c:v>
                </c:pt>
                <c:pt idx="667">
                  <c:v>-5.041471997886342</c:v>
                </c:pt>
                <c:pt idx="668">
                  <c:v>-5.0477003876565778</c:v>
                </c:pt>
                <c:pt idx="669">
                  <c:v>-5.0558835269884037</c:v>
                </c:pt>
                <c:pt idx="670">
                  <c:v>-5.0615206560496695</c:v>
                </c:pt>
                <c:pt idx="671">
                  <c:v>-5.0676572872301806</c:v>
                </c:pt>
                <c:pt idx="672">
                  <c:v>-5.073970436451539</c:v>
                </c:pt>
                <c:pt idx="673">
                  <c:v>-5.0799659367758947</c:v>
                </c:pt>
                <c:pt idx="674">
                  <c:v>-5.0833405628602613</c:v>
                </c:pt>
                <c:pt idx="675">
                  <c:v>-5.0852467011795239</c:v>
                </c:pt>
                <c:pt idx="676">
                  <c:v>-5.0879074758288736</c:v>
                </c:pt>
              </c:numCache>
            </c:numRef>
          </c:yVal>
        </c:ser>
        <c:ser>
          <c:idx val="2"/>
          <c:order val="2"/>
          <c:tx>
            <c:strRef>
              <c:f>HadCRUT4!$G$17</c:f>
              <c:strCache>
                <c:ptCount val="1"/>
                <c:pt idx="0">
                  <c:v>ocean-CO2</c:v>
                </c:pt>
              </c:strCache>
            </c:strRef>
          </c:tx>
          <c:marker>
            <c:symbol val="none"/>
          </c:marker>
          <c:xVal>
            <c:numRef>
              <c:f>HadCRUT4!$B$18:$B$694</c:f>
              <c:numCache>
                <c:formatCode>0.00</c:formatCode>
                <c:ptCount val="677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  <c:pt idx="649">
                  <c:v>2012.58</c:v>
                </c:pt>
                <c:pt idx="650">
                  <c:v>2012.67</c:v>
                </c:pt>
                <c:pt idx="651">
                  <c:v>2012.75</c:v>
                </c:pt>
                <c:pt idx="652">
                  <c:v>2012.83</c:v>
                </c:pt>
                <c:pt idx="653">
                  <c:v>2012.92</c:v>
                </c:pt>
                <c:pt idx="654">
                  <c:v>2013</c:v>
                </c:pt>
                <c:pt idx="655">
                  <c:v>2013.08</c:v>
                </c:pt>
                <c:pt idx="656">
                  <c:v>2013.17</c:v>
                </c:pt>
                <c:pt idx="657">
                  <c:v>2013.25</c:v>
                </c:pt>
                <c:pt idx="658">
                  <c:v>2013.33</c:v>
                </c:pt>
                <c:pt idx="659">
                  <c:v>2013.42</c:v>
                </c:pt>
                <c:pt idx="660">
                  <c:v>2013.5</c:v>
                </c:pt>
                <c:pt idx="661">
                  <c:v>2013.58</c:v>
                </c:pt>
                <c:pt idx="662">
                  <c:v>2013.67</c:v>
                </c:pt>
                <c:pt idx="663">
                  <c:v>2013.75</c:v>
                </c:pt>
                <c:pt idx="664">
                  <c:v>2013.83</c:v>
                </c:pt>
                <c:pt idx="665">
                  <c:v>2013.92</c:v>
                </c:pt>
                <c:pt idx="666">
                  <c:v>2014</c:v>
                </c:pt>
                <c:pt idx="667">
                  <c:v>2014.08</c:v>
                </c:pt>
                <c:pt idx="668">
                  <c:v>2014.17</c:v>
                </c:pt>
                <c:pt idx="669">
                  <c:v>2014.25</c:v>
                </c:pt>
                <c:pt idx="670">
                  <c:v>2014.33</c:v>
                </c:pt>
                <c:pt idx="671">
                  <c:v>2014.42</c:v>
                </c:pt>
                <c:pt idx="672">
                  <c:v>2014.5</c:v>
                </c:pt>
                <c:pt idx="673">
                  <c:v>2014.58</c:v>
                </c:pt>
                <c:pt idx="674">
                  <c:v>2014.67</c:v>
                </c:pt>
                <c:pt idx="675">
                  <c:v>2014.75</c:v>
                </c:pt>
                <c:pt idx="676">
                  <c:v>2014.83</c:v>
                </c:pt>
              </c:numCache>
            </c:numRef>
          </c:xVal>
          <c:yVal>
            <c:numRef>
              <c:f>HadCRUT4!$G$18:$G$694</c:f>
              <c:numCache>
                <c:formatCode>0.00</c:formatCode>
                <c:ptCount val="677"/>
                <c:pt idx="0">
                  <c:v>0</c:v>
                </c:pt>
                <c:pt idx="1">
                  <c:v>-8.1646561928289171E-3</c:v>
                </c:pt>
                <c:pt idx="2">
                  <c:v>-1.9789711070483058E-2</c:v>
                </c:pt>
                <c:pt idx="3">
                  <c:v>-3.1175082674655345E-2</c:v>
                </c:pt>
                <c:pt idx="4">
                  <c:v>-4.4057609519792193E-2</c:v>
                </c:pt>
                <c:pt idx="5">
                  <c:v>-5.8406423530616411E-2</c:v>
                </c:pt>
                <c:pt idx="6">
                  <c:v>-7.0480085703852738E-2</c:v>
                </c:pt>
                <c:pt idx="7">
                  <c:v>-8.4146662771306002E-2</c:v>
                </c:pt>
                <c:pt idx="8">
                  <c:v>-9.4370076964586658E-2</c:v>
                </c:pt>
                <c:pt idx="9">
                  <c:v>-0.10229344536225692</c:v>
                </c:pt>
                <c:pt idx="10">
                  <c:v>-0.10881638206693264</c:v>
                </c:pt>
                <c:pt idx="11">
                  <c:v>-0.11536977259479364</c:v>
                </c:pt>
                <c:pt idx="12">
                  <c:v>-0.12390478722940507</c:v>
                </c:pt>
                <c:pt idx="13">
                  <c:v>-0.13311605364392684</c:v>
                </c:pt>
                <c:pt idx="14">
                  <c:v>-0.14392425946342366</c:v>
                </c:pt>
                <c:pt idx="15">
                  <c:v>-0.1577535157847576</c:v>
                </c:pt>
                <c:pt idx="16">
                  <c:v>-0.17577857126810834</c:v>
                </c:pt>
                <c:pt idx="17">
                  <c:v>-0.19788543825846114</c:v>
                </c:pt>
                <c:pt idx="18">
                  <c:v>-0.2242373725303497</c:v>
                </c:pt>
                <c:pt idx="19">
                  <c:v>-0.25370210394874326</c:v>
                </c:pt>
                <c:pt idx="20">
                  <c:v>-0.28467620955598755</c:v>
                </c:pt>
                <c:pt idx="21">
                  <c:v>-0.31341736198837683</c:v>
                </c:pt>
                <c:pt idx="22">
                  <c:v>-0.34294023587276878</c:v>
                </c:pt>
                <c:pt idx="23">
                  <c:v>-0.37468614618407381</c:v>
                </c:pt>
                <c:pt idx="24">
                  <c:v>-0.40253343501248828</c:v>
                </c:pt>
                <c:pt idx="25">
                  <c:v>-0.42854212390610419</c:v>
                </c:pt>
                <c:pt idx="26">
                  <c:v>-0.44898382261312192</c:v>
                </c:pt>
                <c:pt idx="27">
                  <c:v>-0.4647705436457682</c:v>
                </c:pt>
                <c:pt idx="28">
                  <c:v>-0.47269937851412891</c:v>
                </c:pt>
                <c:pt idx="29">
                  <c:v>-0.47235507375604363</c:v>
                </c:pt>
                <c:pt idx="30">
                  <c:v>-0.4652552232876741</c:v>
                </c:pt>
                <c:pt idx="31">
                  <c:v>-0.45574514673391048</c:v>
                </c:pt>
                <c:pt idx="32">
                  <c:v>-0.44445183662185744</c:v>
                </c:pt>
                <c:pt idx="33">
                  <c:v>-0.43380372630323999</c:v>
                </c:pt>
                <c:pt idx="34">
                  <c:v>-0.42139584620013576</c:v>
                </c:pt>
                <c:pt idx="35">
                  <c:v>-0.40586246725738445</c:v>
                </c:pt>
                <c:pt idx="36">
                  <c:v>-0.39334342534054251</c:v>
                </c:pt>
                <c:pt idx="37">
                  <c:v>-0.38306179945549662</c:v>
                </c:pt>
                <c:pt idx="38">
                  <c:v>-0.37590614220746971</c:v>
                </c:pt>
                <c:pt idx="39">
                  <c:v>-0.37040999127246377</c:v>
                </c:pt>
                <c:pt idx="40">
                  <c:v>-0.3699479461360396</c:v>
                </c:pt>
                <c:pt idx="41">
                  <c:v>-0.37584571551243307</c:v>
                </c:pt>
                <c:pt idx="42">
                  <c:v>-0.38299641799002782</c:v>
                </c:pt>
                <c:pt idx="43">
                  <c:v>-0.39134670840410762</c:v>
                </c:pt>
                <c:pt idx="44">
                  <c:v>-0.40098183756002748</c:v>
                </c:pt>
                <c:pt idx="45">
                  <c:v>-0.41110556099628254</c:v>
                </c:pt>
                <c:pt idx="46">
                  <c:v>-0.42173531738182984</c:v>
                </c:pt>
                <c:pt idx="47">
                  <c:v>-0.43145862876309493</c:v>
                </c:pt>
                <c:pt idx="48">
                  <c:v>-0.44142133546404799</c:v>
                </c:pt>
                <c:pt idx="49">
                  <c:v>-0.4530754722023167</c:v>
                </c:pt>
                <c:pt idx="50">
                  <c:v>-0.46726583698429458</c:v>
                </c:pt>
                <c:pt idx="51">
                  <c:v>-0.48341786423181177</c:v>
                </c:pt>
                <c:pt idx="52">
                  <c:v>-0.49907192936105665</c:v>
                </c:pt>
                <c:pt idx="53">
                  <c:v>-0.51049957948707936</c:v>
                </c:pt>
                <c:pt idx="54">
                  <c:v>-0.52347850500912285</c:v>
                </c:pt>
                <c:pt idx="55">
                  <c:v>-0.53214874093916054</c:v>
                </c:pt>
                <c:pt idx="56">
                  <c:v>-0.53767124962867596</c:v>
                </c:pt>
                <c:pt idx="57">
                  <c:v>-0.54093564309388331</c:v>
                </c:pt>
                <c:pt idx="58">
                  <c:v>-0.54460008010589001</c:v>
                </c:pt>
                <c:pt idx="59">
                  <c:v>-0.55115793030836147</c:v>
                </c:pt>
                <c:pt idx="60">
                  <c:v>-0.55590363403376908</c:v>
                </c:pt>
                <c:pt idx="61">
                  <c:v>-0.56085389737028901</c:v>
                </c:pt>
                <c:pt idx="62">
                  <c:v>-0.56575708892092735</c:v>
                </c:pt>
                <c:pt idx="63">
                  <c:v>-0.5722360922794989</c:v>
                </c:pt>
                <c:pt idx="64">
                  <c:v>-0.58215525696141757</c:v>
                </c:pt>
                <c:pt idx="65">
                  <c:v>-0.60017202941803616</c:v>
                </c:pt>
                <c:pt idx="66">
                  <c:v>-0.62361770501759273</c:v>
                </c:pt>
                <c:pt idx="67">
                  <c:v>-0.65551458994226619</c:v>
                </c:pt>
                <c:pt idx="68">
                  <c:v>-0.69659529282698629</c:v>
                </c:pt>
                <c:pt idx="69">
                  <c:v>-0.74653323117730652</c:v>
                </c:pt>
                <c:pt idx="70">
                  <c:v>-0.8027264108046237</c:v>
                </c:pt>
                <c:pt idx="71">
                  <c:v>-0.86598075664827567</c:v>
                </c:pt>
                <c:pt idx="72">
                  <c:v>-0.93862449121877656</c:v>
                </c:pt>
                <c:pt idx="73">
                  <c:v>-1.0102379176273395</c:v>
                </c:pt>
                <c:pt idx="74">
                  <c:v>-1.0788352576403284</c:v>
                </c:pt>
                <c:pt idx="75">
                  <c:v>-1.1486025899989873</c:v>
                </c:pt>
                <c:pt idx="76">
                  <c:v>-1.2166840583260472</c:v>
                </c:pt>
                <c:pt idx="77">
                  <c:v>-1.2797604796619271</c:v>
                </c:pt>
                <c:pt idx="78">
                  <c:v>-1.3360659181886849</c:v>
                </c:pt>
                <c:pt idx="79">
                  <c:v>-1.3897259784496823</c:v>
                </c:pt>
                <c:pt idx="80">
                  <c:v>-1.4359293971684857</c:v>
                </c:pt>
                <c:pt idx="81">
                  <c:v>-1.4743073760319487</c:v>
                </c:pt>
                <c:pt idx="82">
                  <c:v>-1.5073034036528201</c:v>
                </c:pt>
                <c:pt idx="83">
                  <c:v>-1.5335162508334621</c:v>
                </c:pt>
                <c:pt idx="84">
                  <c:v>-1.5507488659189967</c:v>
                </c:pt>
                <c:pt idx="85">
                  <c:v>-1.5654271680035741</c:v>
                </c:pt>
                <c:pt idx="86">
                  <c:v>-1.5826342393195498</c:v>
                </c:pt>
                <c:pt idx="87">
                  <c:v>-1.5964351011963358</c:v>
                </c:pt>
                <c:pt idx="88">
                  <c:v>-1.6056078223108887</c:v>
                </c:pt>
                <c:pt idx="89">
                  <c:v>-1.6160485244057612</c:v>
                </c:pt>
                <c:pt idx="90">
                  <c:v>-1.6248445698653993</c:v>
                </c:pt>
                <c:pt idx="91">
                  <c:v>-1.6287033065867882</c:v>
                </c:pt>
                <c:pt idx="92">
                  <c:v>-1.6361663114713498</c:v>
                </c:pt>
                <c:pt idx="93">
                  <c:v>-1.6471589424865634</c:v>
                </c:pt>
                <c:pt idx="94">
                  <c:v>-1.6621309644372397</c:v>
                </c:pt>
                <c:pt idx="95">
                  <c:v>-1.676381939580857</c:v>
                </c:pt>
                <c:pt idx="96">
                  <c:v>-1.6895420883046508</c:v>
                </c:pt>
                <c:pt idx="97">
                  <c:v>-1.7035030300391789</c:v>
                </c:pt>
                <c:pt idx="98">
                  <c:v>-1.717725716183014</c:v>
                </c:pt>
                <c:pt idx="99">
                  <c:v>-1.7322050800224857</c:v>
                </c:pt>
                <c:pt idx="100">
                  <c:v>-1.7498770849634202</c:v>
                </c:pt>
                <c:pt idx="101">
                  <c:v>-1.7615766850330663</c:v>
                </c:pt>
                <c:pt idx="102">
                  <c:v>-1.7777359275264566</c:v>
                </c:pt>
                <c:pt idx="103">
                  <c:v>-1.7974107711348284</c:v>
                </c:pt>
                <c:pt idx="104">
                  <c:v>-1.8169547566725639</c:v>
                </c:pt>
                <c:pt idx="105">
                  <c:v>-1.8361234982087082</c:v>
                </c:pt>
                <c:pt idx="106">
                  <c:v>-1.8517904941332928</c:v>
                </c:pt>
                <c:pt idx="107">
                  <c:v>-1.8670793799653371</c:v>
                </c:pt>
                <c:pt idx="108">
                  <c:v>-1.8866440532402591</c:v>
                </c:pt>
                <c:pt idx="109">
                  <c:v>-1.9073722998481109</c:v>
                </c:pt>
                <c:pt idx="110">
                  <c:v>-1.9299549904537896</c:v>
                </c:pt>
                <c:pt idx="111">
                  <c:v>-1.954518503131468</c:v>
                </c:pt>
                <c:pt idx="112">
                  <c:v>-1.9812423608967824</c:v>
                </c:pt>
                <c:pt idx="113">
                  <c:v>-2.0177789012693261</c:v>
                </c:pt>
                <c:pt idx="114">
                  <c:v>-2.0538646425131928</c:v>
                </c:pt>
                <c:pt idx="115">
                  <c:v>-2.0883816617408151</c:v>
                </c:pt>
                <c:pt idx="116">
                  <c:v>-2.1182283941406146</c:v>
                </c:pt>
                <c:pt idx="117">
                  <c:v>-2.1458377069936314</c:v>
                </c:pt>
                <c:pt idx="118">
                  <c:v>-2.169331511229649</c:v>
                </c:pt>
                <c:pt idx="119">
                  <c:v>-2.1874477388010694</c:v>
                </c:pt>
                <c:pt idx="120">
                  <c:v>-2.1959536665138559</c:v>
                </c:pt>
                <c:pt idx="121">
                  <c:v>-2.194690172225954</c:v>
                </c:pt>
                <c:pt idx="122">
                  <c:v>-2.1811644095420584</c:v>
                </c:pt>
                <c:pt idx="123">
                  <c:v>-2.1560416550273303</c:v>
                </c:pt>
                <c:pt idx="124">
                  <c:v>-2.119203615840509</c:v>
                </c:pt>
                <c:pt idx="125">
                  <c:v>-2.0666308417307464</c:v>
                </c:pt>
                <c:pt idx="126">
                  <c:v>-2.0073072324503638</c:v>
                </c:pt>
                <c:pt idx="127">
                  <c:v>-1.9441759988337233</c:v>
                </c:pt>
                <c:pt idx="128">
                  <c:v>-1.8777829940082769</c:v>
                </c:pt>
                <c:pt idx="129">
                  <c:v>-1.8086078249547219</c:v>
                </c:pt>
                <c:pt idx="130">
                  <c:v>-1.7376973771726811</c:v>
                </c:pt>
                <c:pt idx="131">
                  <c:v>-1.6656649581666128</c:v>
                </c:pt>
                <c:pt idx="132">
                  <c:v>-1.5930559086470075</c:v>
                </c:pt>
                <c:pt idx="133">
                  <c:v>-1.5212290383352254</c:v>
                </c:pt>
                <c:pt idx="134">
                  <c:v>-1.4522577126173597</c:v>
                </c:pt>
                <c:pt idx="135">
                  <c:v>-1.3883922520836736</c:v>
                </c:pt>
                <c:pt idx="136">
                  <c:v>-1.3281801341885611</c:v>
                </c:pt>
                <c:pt idx="137">
                  <c:v>-1.2754222838512217</c:v>
                </c:pt>
                <c:pt idx="138">
                  <c:v>-1.2269960774350492</c:v>
                </c:pt>
                <c:pt idx="139">
                  <c:v>-1.1818225176065291</c:v>
                </c:pt>
                <c:pt idx="140">
                  <c:v>-1.1442055194459009</c:v>
                </c:pt>
                <c:pt idx="141">
                  <c:v>-1.1089310559510372</c:v>
                </c:pt>
                <c:pt idx="142">
                  <c:v>-1.0763631855403495</c:v>
                </c:pt>
                <c:pt idx="143">
                  <c:v>-1.0483154640572221</c:v>
                </c:pt>
                <c:pt idx="144">
                  <c:v>-1.0261791689383084</c:v>
                </c:pt>
                <c:pt idx="145">
                  <c:v>-1.0131312572583553</c:v>
                </c:pt>
                <c:pt idx="146">
                  <c:v>-1.0094791971156332</c:v>
                </c:pt>
                <c:pt idx="147">
                  <c:v>-1.0118128868345821</c:v>
                </c:pt>
                <c:pt idx="148">
                  <c:v>-1.0225105309789306</c:v>
                </c:pt>
                <c:pt idx="149">
                  <c:v>-1.0386505196059446</c:v>
                </c:pt>
                <c:pt idx="150">
                  <c:v>-1.0612203813974841</c:v>
                </c:pt>
                <c:pt idx="151">
                  <c:v>-1.0838197295192771</c:v>
                </c:pt>
                <c:pt idx="152">
                  <c:v>-1.1055407720060875</c:v>
                </c:pt>
                <c:pt idx="153">
                  <c:v>-1.1270890981499244</c:v>
                </c:pt>
                <c:pt idx="154">
                  <c:v>-1.1523167085464643</c:v>
                </c:pt>
                <c:pt idx="155">
                  <c:v>-1.1805153546459459</c:v>
                </c:pt>
                <c:pt idx="156">
                  <c:v>-1.2137406528513466</c:v>
                </c:pt>
                <c:pt idx="157">
                  <c:v>-1.2432021002569642</c:v>
                </c:pt>
                <c:pt idx="158">
                  <c:v>-1.26609047475736</c:v>
                </c:pt>
                <c:pt idx="159">
                  <c:v>-1.2846585013412479</c:v>
                </c:pt>
                <c:pt idx="160">
                  <c:v>-1.2980877422520325</c:v>
                </c:pt>
                <c:pt idx="161">
                  <c:v>-1.3037352155134307</c:v>
                </c:pt>
                <c:pt idx="162">
                  <c:v>-1.2994521685088591</c:v>
                </c:pt>
                <c:pt idx="163">
                  <c:v>-1.2926183478011761</c:v>
                </c:pt>
                <c:pt idx="164">
                  <c:v>-1.2796026168484027</c:v>
                </c:pt>
                <c:pt idx="165">
                  <c:v>-1.2613296664730274</c:v>
                </c:pt>
                <c:pt idx="166">
                  <c:v>-1.2372756213950853</c:v>
                </c:pt>
                <c:pt idx="167">
                  <c:v>-1.2026663773469082</c:v>
                </c:pt>
                <c:pt idx="168">
                  <c:v>-1.1490875451981664</c:v>
                </c:pt>
                <c:pt idx="169">
                  <c:v>-1.0876514032187641</c:v>
                </c:pt>
                <c:pt idx="170">
                  <c:v>-1.0218191328701145</c:v>
                </c:pt>
                <c:pt idx="171">
                  <c:v>-0.94904196205507918</c:v>
                </c:pt>
                <c:pt idx="172">
                  <c:v>-0.87072785894056315</c:v>
                </c:pt>
                <c:pt idx="173">
                  <c:v>-0.79224143422361004</c:v>
                </c:pt>
                <c:pt idx="174">
                  <c:v>-0.71405368798462976</c:v>
                </c:pt>
                <c:pt idx="175">
                  <c:v>-0.63593842876409012</c:v>
                </c:pt>
                <c:pt idx="176">
                  <c:v>-0.56053357271248905</c:v>
                </c:pt>
                <c:pt idx="177">
                  <c:v>-0.48984468921054747</c:v>
                </c:pt>
                <c:pt idx="178">
                  <c:v>-0.4218777058738637</c:v>
                </c:pt>
                <c:pt idx="179">
                  <c:v>-0.36377921430341525</c:v>
                </c:pt>
                <c:pt idx="180">
                  <c:v>-0.32304295673340255</c:v>
                </c:pt>
                <c:pt idx="181">
                  <c:v>-0.29862371214539796</c:v>
                </c:pt>
                <c:pt idx="182">
                  <c:v>-0.28952526603516543</c:v>
                </c:pt>
                <c:pt idx="183">
                  <c:v>-0.2949919143511367</c:v>
                </c:pt>
                <c:pt idx="184">
                  <c:v>-0.3111770687145553</c:v>
                </c:pt>
                <c:pt idx="185">
                  <c:v>-0.33351627177078946</c:v>
                </c:pt>
                <c:pt idx="186">
                  <c:v>-0.36212992232979763</c:v>
                </c:pt>
                <c:pt idx="187">
                  <c:v>-0.39515698912211417</c:v>
                </c:pt>
                <c:pt idx="188">
                  <c:v>-0.43000462854358901</c:v>
                </c:pt>
                <c:pt idx="189">
                  <c:v>-0.46762528953908</c:v>
                </c:pt>
                <c:pt idx="190">
                  <c:v>-0.50944595151166161</c:v>
                </c:pt>
                <c:pt idx="191">
                  <c:v>-0.55197131687791079</c:v>
                </c:pt>
                <c:pt idx="192">
                  <c:v>-0.59452708599364135</c:v>
                </c:pt>
                <c:pt idx="193">
                  <c:v>-0.63568323986719177</c:v>
                </c:pt>
                <c:pt idx="194">
                  <c:v>-0.67123489015511351</c:v>
                </c:pt>
                <c:pt idx="195">
                  <c:v>-0.70322213916188026</c:v>
                </c:pt>
                <c:pt idx="196">
                  <c:v>-0.73287274502712141</c:v>
                </c:pt>
                <c:pt idx="197">
                  <c:v>-0.76059247968241361</c:v>
                </c:pt>
                <c:pt idx="198">
                  <c:v>-0.78573400281964378</c:v>
                </c:pt>
                <c:pt idx="199">
                  <c:v>-0.81027469131709906</c:v>
                </c:pt>
                <c:pt idx="200">
                  <c:v>-0.83887270491942656</c:v>
                </c:pt>
                <c:pt idx="201">
                  <c:v>-0.86784336469592294</c:v>
                </c:pt>
                <c:pt idx="202">
                  <c:v>-0.89844343707865915</c:v>
                </c:pt>
                <c:pt idx="203">
                  <c:v>-0.93239860436535127</c:v>
                </c:pt>
                <c:pt idx="204">
                  <c:v>-0.96955755042807668</c:v>
                </c:pt>
                <c:pt idx="205">
                  <c:v>-1.0097714191772025</c:v>
                </c:pt>
                <c:pt idx="206">
                  <c:v>-1.0532797294062415</c:v>
                </c:pt>
                <c:pt idx="207">
                  <c:v>-1.1005644753776791</c:v>
                </c:pt>
                <c:pt idx="208">
                  <c:v>-1.1509978767646312</c:v>
                </c:pt>
                <c:pt idx="209">
                  <c:v>-1.2074562707007008</c:v>
                </c:pt>
                <c:pt idx="210">
                  <c:v>-1.2683312819229779</c:v>
                </c:pt>
                <c:pt idx="211">
                  <c:v>-1.3270439991809899</c:v>
                </c:pt>
                <c:pt idx="212">
                  <c:v>-1.3840513606329758</c:v>
                </c:pt>
                <c:pt idx="213">
                  <c:v>-1.4407631582019935</c:v>
                </c:pt>
                <c:pt idx="214">
                  <c:v>-1.4935564197997866</c:v>
                </c:pt>
                <c:pt idx="215">
                  <c:v>-1.5375913709582454</c:v>
                </c:pt>
                <c:pt idx="216">
                  <c:v>-1.5677156664282659</c:v>
                </c:pt>
                <c:pt idx="217">
                  <c:v>-1.5798174256803281</c:v>
                </c:pt>
                <c:pt idx="218">
                  <c:v>-1.5779518300757405</c:v>
                </c:pt>
                <c:pt idx="219">
                  <c:v>-1.5653209620006072</c:v>
                </c:pt>
                <c:pt idx="220">
                  <c:v>-1.5444834859987786</c:v>
                </c:pt>
                <c:pt idx="221">
                  <c:v>-1.5142340490916621</c:v>
                </c:pt>
                <c:pt idx="222">
                  <c:v>-1.4766635578954501</c:v>
                </c:pt>
                <c:pt idx="223">
                  <c:v>-1.4356891326943126</c:v>
                </c:pt>
                <c:pt idx="224">
                  <c:v>-1.3903088616000578</c:v>
                </c:pt>
                <c:pt idx="225">
                  <c:v>-1.3429777380927372</c:v>
                </c:pt>
                <c:pt idx="226">
                  <c:v>-1.29123433383617</c:v>
                </c:pt>
                <c:pt idx="227">
                  <c:v>-1.2396231022557218</c:v>
                </c:pt>
                <c:pt idx="228">
                  <c:v>-1.1948489709165235</c:v>
                </c:pt>
                <c:pt idx="229">
                  <c:v>-1.1584753910650349</c:v>
                </c:pt>
                <c:pt idx="230">
                  <c:v>-1.1284872811938824</c:v>
                </c:pt>
                <c:pt idx="231">
                  <c:v>-1.1007394067990512</c:v>
                </c:pt>
                <c:pt idx="232">
                  <c:v>-1.0775497336600599</c:v>
                </c:pt>
                <c:pt idx="233">
                  <c:v>-1.0563226639409868</c:v>
                </c:pt>
                <c:pt idx="234">
                  <c:v>-1.0396842932587242</c:v>
                </c:pt>
                <c:pt idx="235">
                  <c:v>-1.0257806364517084</c:v>
                </c:pt>
                <c:pt idx="236">
                  <c:v>-1.0175242755734497</c:v>
                </c:pt>
                <c:pt idx="237">
                  <c:v>-1.0095756059672714</c:v>
                </c:pt>
                <c:pt idx="238">
                  <c:v>-1.0089658214864194</c:v>
                </c:pt>
                <c:pt idx="239">
                  <c:v>-1.0103479200236218</c:v>
                </c:pt>
                <c:pt idx="240">
                  <c:v>-1.0113166457591483</c:v>
                </c:pt>
                <c:pt idx="241">
                  <c:v>-1.0093514244407717</c:v>
                </c:pt>
                <c:pt idx="242">
                  <c:v>-1.0060797018756591</c:v>
                </c:pt>
                <c:pt idx="243">
                  <c:v>-1.0015009028523745</c:v>
                </c:pt>
                <c:pt idx="244">
                  <c:v>-0.99066622052709463</c:v>
                </c:pt>
                <c:pt idx="245">
                  <c:v>-0.97934016367397736</c:v>
                </c:pt>
                <c:pt idx="246">
                  <c:v>-0.96393163969546591</c:v>
                </c:pt>
                <c:pt idx="247">
                  <c:v>-0.94625670703009579</c:v>
                </c:pt>
                <c:pt idx="248">
                  <c:v>-0.91902213743971939</c:v>
                </c:pt>
                <c:pt idx="249">
                  <c:v>-0.88885781230160577</c:v>
                </c:pt>
                <c:pt idx="250">
                  <c:v>-0.85060093406262283</c:v>
                </c:pt>
                <c:pt idx="251">
                  <c:v>-0.80631522582120729</c:v>
                </c:pt>
                <c:pt idx="252">
                  <c:v>-0.75494297760398166</c:v>
                </c:pt>
                <c:pt idx="253">
                  <c:v>-0.70127597128662078</c:v>
                </c:pt>
                <c:pt idx="254">
                  <c:v>-0.64286000107207864</c:v>
                </c:pt>
                <c:pt idx="255">
                  <c:v>-0.57841834903056832</c:v>
                </c:pt>
                <c:pt idx="256">
                  <c:v>-0.5128862958567969</c:v>
                </c:pt>
                <c:pt idx="257">
                  <c:v>-0.44469165867646898</c:v>
                </c:pt>
                <c:pt idx="258">
                  <c:v>-0.37911273481664043</c:v>
                </c:pt>
                <c:pt idx="259">
                  <c:v>-0.31678274463497214</c:v>
                </c:pt>
                <c:pt idx="260">
                  <c:v>-0.25983404615905492</c:v>
                </c:pt>
                <c:pt idx="261">
                  <c:v>-0.20477403674552058</c:v>
                </c:pt>
                <c:pt idx="262">
                  <c:v>-0.15447798070767646</c:v>
                </c:pt>
                <c:pt idx="263">
                  <c:v>-0.10835282807062591</c:v>
                </c:pt>
                <c:pt idx="264">
                  <c:v>-6.8017100209350145E-2</c:v>
                </c:pt>
                <c:pt idx="265">
                  <c:v>-3.2416537443909592E-2</c:v>
                </c:pt>
                <c:pt idx="266">
                  <c:v>-4.8350641802373771E-3</c:v>
                </c:pt>
                <c:pt idx="267">
                  <c:v>1.3848140526888198E-2</c:v>
                </c:pt>
                <c:pt idx="268">
                  <c:v>2.7390316793290237E-2</c:v>
                </c:pt>
                <c:pt idx="269">
                  <c:v>3.8783923036247031E-2</c:v>
                </c:pt>
                <c:pt idx="270">
                  <c:v>5.1234678937782198E-2</c:v>
                </c:pt>
                <c:pt idx="271">
                  <c:v>6.5462996861494913E-2</c:v>
                </c:pt>
                <c:pt idx="272">
                  <c:v>8.1954567421221286E-2</c:v>
                </c:pt>
                <c:pt idx="273">
                  <c:v>9.8875871658891112E-2</c:v>
                </c:pt>
                <c:pt idx="274">
                  <c:v>0.11313909982324863</c:v>
                </c:pt>
                <c:pt idx="275">
                  <c:v>0.12361694538209902</c:v>
                </c:pt>
                <c:pt idx="276">
                  <c:v>0.13585807121337873</c:v>
                </c:pt>
                <c:pt idx="277">
                  <c:v>0.1492488234014433</c:v>
                </c:pt>
                <c:pt idx="278">
                  <c:v>0.16203360239035589</c:v>
                </c:pt>
                <c:pt idx="279">
                  <c:v>0.17205316945538199</c:v>
                </c:pt>
                <c:pt idx="280">
                  <c:v>0.18029920068469615</c:v>
                </c:pt>
                <c:pt idx="281">
                  <c:v>0.187550503990637</c:v>
                </c:pt>
                <c:pt idx="282">
                  <c:v>0.19116102827483039</c:v>
                </c:pt>
                <c:pt idx="283">
                  <c:v>0.19128827674512491</c:v>
                </c:pt>
                <c:pt idx="284">
                  <c:v>0.19020333503008607</c:v>
                </c:pt>
                <c:pt idx="285">
                  <c:v>0.19018538649669095</c:v>
                </c:pt>
                <c:pt idx="286">
                  <c:v>0.19426389232793301</c:v>
                </c:pt>
                <c:pt idx="287">
                  <c:v>0.20315159290005608</c:v>
                </c:pt>
                <c:pt idx="288">
                  <c:v>0.21457760053767719</c:v>
                </c:pt>
                <c:pt idx="289">
                  <c:v>0.23299802156439972</c:v>
                </c:pt>
                <c:pt idx="290">
                  <c:v>0.26258463214509664</c:v>
                </c:pt>
                <c:pt idx="291">
                  <c:v>0.30033056693256382</c:v>
                </c:pt>
                <c:pt idx="292">
                  <c:v>0.3448308592248196</c:v>
                </c:pt>
                <c:pt idx="293">
                  <c:v>0.39418664178713958</c:v>
                </c:pt>
                <c:pt idx="294">
                  <c:v>0.44934222122407236</c:v>
                </c:pt>
                <c:pt idx="295">
                  <c:v>0.50731923411000601</c:v>
                </c:pt>
                <c:pt idx="296">
                  <c:v>0.56734497751791846</c:v>
                </c:pt>
                <c:pt idx="297">
                  <c:v>0.62761760397693978</c:v>
                </c:pt>
                <c:pt idx="298">
                  <c:v>0.68810431294879904</c:v>
                </c:pt>
                <c:pt idx="299">
                  <c:v>0.74635426262710591</c:v>
                </c:pt>
                <c:pt idx="300">
                  <c:v>0.80032440777931246</c:v>
                </c:pt>
                <c:pt idx="301">
                  <c:v>0.84570430073300773</c:v>
                </c:pt>
                <c:pt idx="302">
                  <c:v>0.88335853429603062</c:v>
                </c:pt>
                <c:pt idx="303">
                  <c:v>0.91460099255824512</c:v>
                </c:pt>
                <c:pt idx="304">
                  <c:v>0.93895886306913212</c:v>
                </c:pt>
                <c:pt idx="305">
                  <c:v>0.95701415773222365</c:v>
                </c:pt>
                <c:pt idx="306">
                  <c:v>0.96977629558663025</c:v>
                </c:pt>
                <c:pt idx="307">
                  <c:v>0.97661226747307295</c:v>
                </c:pt>
                <c:pt idx="308">
                  <c:v>0.97976103171970963</c:v>
                </c:pt>
                <c:pt idx="309">
                  <c:v>0.98251499021737831</c:v>
                </c:pt>
                <c:pt idx="310">
                  <c:v>0.98350778374717651</c:v>
                </c:pt>
                <c:pt idx="311">
                  <c:v>0.98261074815119764</c:v>
                </c:pt>
                <c:pt idx="312">
                  <c:v>0.98000031070430027</c:v>
                </c:pt>
                <c:pt idx="313">
                  <c:v>0.97859829262877973</c:v>
                </c:pt>
                <c:pt idx="314">
                  <c:v>0.97807737328318267</c:v>
                </c:pt>
                <c:pt idx="315">
                  <c:v>0.98103098769454589</c:v>
                </c:pt>
                <c:pt idx="316">
                  <c:v>0.98472093833758678</c:v>
                </c:pt>
                <c:pt idx="317">
                  <c:v>0.98907705171944815</c:v>
                </c:pt>
                <c:pt idx="318">
                  <c:v>0.99188634803007281</c:v>
                </c:pt>
                <c:pt idx="319">
                  <c:v>0.99878879892976169</c:v>
                </c:pt>
                <c:pt idx="320">
                  <c:v>1.0067310136226031</c:v>
                </c:pt>
                <c:pt idx="321">
                  <c:v>1.0109082205160991</c:v>
                </c:pt>
                <c:pt idx="322">
                  <c:v>1.0160714290860986</c:v>
                </c:pt>
                <c:pt idx="323">
                  <c:v>1.018873979713105</c:v>
                </c:pt>
                <c:pt idx="324">
                  <c:v>1.0215912684307522</c:v>
                </c:pt>
                <c:pt idx="325">
                  <c:v>1.021091111727465</c:v>
                </c:pt>
                <c:pt idx="326">
                  <c:v>1.0188418909674948</c:v>
                </c:pt>
                <c:pt idx="327">
                  <c:v>1.0150170981685205</c:v>
                </c:pt>
                <c:pt idx="328">
                  <c:v>1.0119859262972746</c:v>
                </c:pt>
                <c:pt idx="329">
                  <c:v>1.0079726034359702</c:v>
                </c:pt>
                <c:pt idx="330">
                  <c:v>1.0062687509539054</c:v>
                </c:pt>
                <c:pt idx="331">
                  <c:v>1.0042151842372107</c:v>
                </c:pt>
                <c:pt idx="332">
                  <c:v>1.0000871838738754</c:v>
                </c:pt>
                <c:pt idx="333">
                  <c:v>0.99747378497169348</c:v>
                </c:pt>
                <c:pt idx="334">
                  <c:v>0.99576649381816784</c:v>
                </c:pt>
                <c:pt idx="335">
                  <c:v>0.99720079930448025</c:v>
                </c:pt>
                <c:pt idx="336">
                  <c:v>0.99901788891373544</c:v>
                </c:pt>
                <c:pt idx="337">
                  <c:v>1.0052509629313744</c:v>
                </c:pt>
                <c:pt idx="338">
                  <c:v>1.0138021833706981</c:v>
                </c:pt>
                <c:pt idx="339">
                  <c:v>1.0244313001425549</c:v>
                </c:pt>
                <c:pt idx="340">
                  <c:v>1.0389099715540386</c:v>
                </c:pt>
                <c:pt idx="341">
                  <c:v>1.0554817913093721</c:v>
                </c:pt>
                <c:pt idx="342">
                  <c:v>1.0752855815641975</c:v>
                </c:pt>
                <c:pt idx="343">
                  <c:v>1.1025158319567236</c:v>
                </c:pt>
                <c:pt idx="344">
                  <c:v>1.1341603109280463</c:v>
                </c:pt>
                <c:pt idx="345">
                  <c:v>1.1696335089508136</c:v>
                </c:pt>
                <c:pt idx="346">
                  <c:v>1.2081963861073906</c:v>
                </c:pt>
                <c:pt idx="347">
                  <c:v>1.2531665622153281</c:v>
                </c:pt>
                <c:pt idx="348">
                  <c:v>1.3012783541941375</c:v>
                </c:pt>
                <c:pt idx="349">
                  <c:v>1.352851634802551</c:v>
                </c:pt>
                <c:pt idx="350">
                  <c:v>1.4060831389275035</c:v>
                </c:pt>
                <c:pt idx="351">
                  <c:v>1.4607460247195778</c:v>
                </c:pt>
                <c:pt idx="352">
                  <c:v>1.5130174314611622</c:v>
                </c:pt>
                <c:pt idx="353">
                  <c:v>1.5663553689585386</c:v>
                </c:pt>
                <c:pt idx="354">
                  <c:v>1.617988915146511</c:v>
                </c:pt>
                <c:pt idx="355">
                  <c:v>1.6607231191478262</c:v>
                </c:pt>
                <c:pt idx="356">
                  <c:v>1.7009815725129718</c:v>
                </c:pt>
                <c:pt idx="357">
                  <c:v>1.7389255014425995</c:v>
                </c:pt>
                <c:pt idx="358">
                  <c:v>1.7728984399619401</c:v>
                </c:pt>
                <c:pt idx="359">
                  <c:v>1.7979511835909321</c:v>
                </c:pt>
                <c:pt idx="360">
                  <c:v>1.8159447831321063</c:v>
                </c:pt>
                <c:pt idx="361">
                  <c:v>1.8258424745444808</c:v>
                </c:pt>
                <c:pt idx="362">
                  <c:v>1.8296532561849557</c:v>
                </c:pt>
                <c:pt idx="363">
                  <c:v>1.827282593494628</c:v>
                </c:pt>
                <c:pt idx="364">
                  <c:v>1.8211120392512394</c:v>
                </c:pt>
                <c:pt idx="365">
                  <c:v>1.8099829687751963</c:v>
                </c:pt>
                <c:pt idx="366">
                  <c:v>1.795124734271778</c:v>
                </c:pt>
                <c:pt idx="367">
                  <c:v>1.7810951842183711</c:v>
                </c:pt>
                <c:pt idx="368">
                  <c:v>1.7672174297633412</c:v>
                </c:pt>
                <c:pt idx="369">
                  <c:v>1.7518389157190655</c:v>
                </c:pt>
                <c:pt idx="370">
                  <c:v>1.7356503876605307</c:v>
                </c:pt>
                <c:pt idx="371">
                  <c:v>1.7211701309902649</c:v>
                </c:pt>
                <c:pt idx="372">
                  <c:v>1.7113044443266376</c:v>
                </c:pt>
                <c:pt idx="373">
                  <c:v>1.7047760750393353</c:v>
                </c:pt>
                <c:pt idx="374">
                  <c:v>1.7020660014293463</c:v>
                </c:pt>
                <c:pt idx="375">
                  <c:v>1.7033703258444994</c:v>
                </c:pt>
                <c:pt idx="376">
                  <c:v>1.7102835149615692</c:v>
                </c:pt>
                <c:pt idx="377">
                  <c:v>1.7221122974173699</c:v>
                </c:pt>
                <c:pt idx="378">
                  <c:v>1.7382882071000347</c:v>
                </c:pt>
                <c:pt idx="379">
                  <c:v>1.7576491592727961</c:v>
                </c:pt>
                <c:pt idx="380">
                  <c:v>1.7768035837420457</c:v>
                </c:pt>
                <c:pt idx="381">
                  <c:v>1.7924014669749417</c:v>
                </c:pt>
                <c:pt idx="382">
                  <c:v>1.8113889632401021</c:v>
                </c:pt>
                <c:pt idx="383">
                  <c:v>1.8330364159132702</c:v>
                </c:pt>
                <c:pt idx="384">
                  <c:v>1.8548425546035983</c:v>
                </c:pt>
                <c:pt idx="385">
                  <c:v>1.8746595245249098</c:v>
                </c:pt>
                <c:pt idx="386">
                  <c:v>1.8922809241741607</c:v>
                </c:pt>
                <c:pt idx="387">
                  <c:v>1.9100064561856116</c:v>
                </c:pt>
                <c:pt idx="388">
                  <c:v>1.9281912391389935</c:v>
                </c:pt>
                <c:pt idx="389">
                  <c:v>1.9497122988952886</c:v>
                </c:pt>
                <c:pt idx="390">
                  <c:v>1.9718343874515525</c:v>
                </c:pt>
                <c:pt idx="391">
                  <c:v>1.9941324266464984</c:v>
                </c:pt>
                <c:pt idx="392">
                  <c:v>2.0175653934797708</c:v>
                </c:pt>
                <c:pt idx="393">
                  <c:v>2.0468655118019816</c:v>
                </c:pt>
                <c:pt idx="394">
                  <c:v>2.0726199401725425</c:v>
                </c:pt>
                <c:pt idx="395">
                  <c:v>2.0948744025207402</c:v>
                </c:pt>
                <c:pt idx="396">
                  <c:v>2.1152406342670043</c:v>
                </c:pt>
                <c:pt idx="397">
                  <c:v>2.1374136831563839</c:v>
                </c:pt>
                <c:pt idx="398">
                  <c:v>2.1602290791783965</c:v>
                </c:pt>
                <c:pt idx="399">
                  <c:v>2.1827663945149136</c:v>
                </c:pt>
                <c:pt idx="400">
                  <c:v>2.2039318555491163</c:v>
                </c:pt>
                <c:pt idx="401">
                  <c:v>2.2220218501560738</c:v>
                </c:pt>
                <c:pt idx="402">
                  <c:v>2.2405362008180645</c:v>
                </c:pt>
                <c:pt idx="403">
                  <c:v>2.2546003530330672</c:v>
                </c:pt>
                <c:pt idx="404">
                  <c:v>2.2657354523183697</c:v>
                </c:pt>
                <c:pt idx="405">
                  <c:v>2.2720225787639472</c:v>
                </c:pt>
                <c:pt idx="406">
                  <c:v>2.2749636986641959</c:v>
                </c:pt>
                <c:pt idx="407">
                  <c:v>2.2742154430019563</c:v>
                </c:pt>
                <c:pt idx="408">
                  <c:v>2.2708982948760617</c:v>
                </c:pt>
                <c:pt idx="409">
                  <c:v>2.2688592277656574</c:v>
                </c:pt>
                <c:pt idx="410">
                  <c:v>2.2638107646082126</c:v>
                </c:pt>
                <c:pt idx="411">
                  <c:v>2.258481413838521</c:v>
                </c:pt>
                <c:pt idx="412">
                  <c:v>2.2507604239531775</c:v>
                </c:pt>
                <c:pt idx="413">
                  <c:v>2.2413568755311903</c:v>
                </c:pt>
                <c:pt idx="414">
                  <c:v>2.2305525431982942</c:v>
                </c:pt>
                <c:pt idx="415">
                  <c:v>2.2223903499441415</c:v>
                </c:pt>
                <c:pt idx="416">
                  <c:v>2.2153310077950601</c:v>
                </c:pt>
                <c:pt idx="417">
                  <c:v>2.212073330431223</c:v>
                </c:pt>
                <c:pt idx="418">
                  <c:v>2.212291851878522</c:v>
                </c:pt>
                <c:pt idx="419">
                  <c:v>2.2195433067008161</c:v>
                </c:pt>
                <c:pt idx="420">
                  <c:v>2.2272776420767078</c:v>
                </c:pt>
                <c:pt idx="421">
                  <c:v>2.2317733648170286</c:v>
                </c:pt>
                <c:pt idx="422">
                  <c:v>2.2344722091412192</c:v>
                </c:pt>
                <c:pt idx="423">
                  <c:v>2.2348886847662923</c:v>
                </c:pt>
                <c:pt idx="424">
                  <c:v>2.2329596675332559</c:v>
                </c:pt>
                <c:pt idx="425">
                  <c:v>2.2337095032173404</c:v>
                </c:pt>
                <c:pt idx="426">
                  <c:v>2.234911326110117</c:v>
                </c:pt>
                <c:pt idx="427">
                  <c:v>2.2345487962807851</c:v>
                </c:pt>
                <c:pt idx="428">
                  <c:v>2.2324344637943683</c:v>
                </c:pt>
                <c:pt idx="429">
                  <c:v>2.2272298157941104</c:v>
                </c:pt>
                <c:pt idx="430">
                  <c:v>2.2218850624585316</c:v>
                </c:pt>
                <c:pt idx="431">
                  <c:v>2.2164855637287046</c:v>
                </c:pt>
                <c:pt idx="432">
                  <c:v>2.2162281386397691</c:v>
                </c:pt>
                <c:pt idx="433">
                  <c:v>2.2177352983260059</c:v>
                </c:pt>
                <c:pt idx="434">
                  <c:v>2.2244621647831373</c:v>
                </c:pt>
                <c:pt idx="435">
                  <c:v>2.2331121197943227</c:v>
                </c:pt>
                <c:pt idx="436">
                  <c:v>2.242875891533203</c:v>
                </c:pt>
                <c:pt idx="437">
                  <c:v>2.2491668850730386</c:v>
                </c:pt>
                <c:pt idx="438">
                  <c:v>2.25444836849059</c:v>
                </c:pt>
                <c:pt idx="439">
                  <c:v>2.2649815920946139</c:v>
                </c:pt>
                <c:pt idx="440">
                  <c:v>2.2784866428535069</c:v>
                </c:pt>
                <c:pt idx="441">
                  <c:v>2.2939125928777746</c:v>
                </c:pt>
                <c:pt idx="442">
                  <c:v>2.3100101487577493</c:v>
                </c:pt>
                <c:pt idx="443">
                  <c:v>2.3253083609647223</c:v>
                </c:pt>
                <c:pt idx="444">
                  <c:v>2.3348754337410949</c:v>
                </c:pt>
                <c:pt idx="445">
                  <c:v>2.3417988264538132</c:v>
                </c:pt>
                <c:pt idx="446">
                  <c:v>2.3501187177815432</c:v>
                </c:pt>
                <c:pt idx="447">
                  <c:v>2.3604390345883761</c:v>
                </c:pt>
                <c:pt idx="448">
                  <c:v>2.3737352383387171</c:v>
                </c:pt>
                <c:pt idx="449">
                  <c:v>2.3877746690155419</c:v>
                </c:pt>
                <c:pt idx="450">
                  <c:v>2.3997102692136085</c:v>
                </c:pt>
                <c:pt idx="451">
                  <c:v>2.4079633702979288</c:v>
                </c:pt>
                <c:pt idx="452">
                  <c:v>2.4168436427241962</c:v>
                </c:pt>
                <c:pt idx="453">
                  <c:v>2.4242760438354329</c:v>
                </c:pt>
                <c:pt idx="454">
                  <c:v>2.432022652233143</c:v>
                </c:pt>
                <c:pt idx="455">
                  <c:v>2.4387848297168606</c:v>
                </c:pt>
                <c:pt idx="456">
                  <c:v>2.4503558623319157</c:v>
                </c:pt>
                <c:pt idx="457">
                  <c:v>2.461825887580861</c:v>
                </c:pt>
                <c:pt idx="458">
                  <c:v>2.4701178405039883</c:v>
                </c:pt>
                <c:pt idx="459">
                  <c:v>2.4755723701925434</c:v>
                </c:pt>
                <c:pt idx="460">
                  <c:v>2.4789351287848556</c:v>
                </c:pt>
                <c:pt idx="461">
                  <c:v>2.4823657868313438</c:v>
                </c:pt>
                <c:pt idx="462">
                  <c:v>2.4919661486044258</c:v>
                </c:pt>
                <c:pt idx="463">
                  <c:v>2.5052173413058507</c:v>
                </c:pt>
                <c:pt idx="464">
                  <c:v>2.522098853691932</c:v>
                </c:pt>
                <c:pt idx="465">
                  <c:v>2.5488861246396795</c:v>
                </c:pt>
                <c:pt idx="466">
                  <c:v>2.5833959383081901</c:v>
                </c:pt>
                <c:pt idx="467">
                  <c:v>2.6275579051569551</c:v>
                </c:pt>
                <c:pt idx="468">
                  <c:v>2.6804311072549636</c:v>
                </c:pt>
                <c:pt idx="469">
                  <c:v>2.7420008804828164</c:v>
                </c:pt>
                <c:pt idx="470">
                  <c:v>2.8135446931097783</c:v>
                </c:pt>
                <c:pt idx="471">
                  <c:v>2.8943620745520731</c:v>
                </c:pt>
                <c:pt idx="472">
                  <c:v>2.9845920390332523</c:v>
                </c:pt>
                <c:pt idx="473">
                  <c:v>3.0833253287290345</c:v>
                </c:pt>
                <c:pt idx="474">
                  <c:v>3.1853562057519844</c:v>
                </c:pt>
                <c:pt idx="475">
                  <c:v>3.2929258767354468</c:v>
                </c:pt>
                <c:pt idx="476">
                  <c:v>3.401383893837675</c:v>
                </c:pt>
                <c:pt idx="477">
                  <c:v>3.5018878447943464</c:v>
                </c:pt>
                <c:pt idx="478">
                  <c:v>3.5956187608582217</c:v>
                </c:pt>
                <c:pt idx="479">
                  <c:v>3.680654505367682</c:v>
                </c:pt>
                <c:pt idx="480">
                  <c:v>3.7566521456818878</c:v>
                </c:pt>
                <c:pt idx="481">
                  <c:v>3.8237429369827631</c:v>
                </c:pt>
                <c:pt idx="482">
                  <c:v>3.8810106821491086</c:v>
                </c:pt>
                <c:pt idx="483">
                  <c:v>3.9304175180813674</c:v>
                </c:pt>
                <c:pt idx="484">
                  <c:v>3.9687719076673136</c:v>
                </c:pt>
                <c:pt idx="485">
                  <c:v>3.9961638362703051</c:v>
                </c:pt>
                <c:pt idx="486">
                  <c:v>4.0160360355204769</c:v>
                </c:pt>
                <c:pt idx="487">
                  <c:v>4.0260143167823301</c:v>
                </c:pt>
                <c:pt idx="488">
                  <c:v>4.0267150274362455</c:v>
                </c:pt>
                <c:pt idx="489">
                  <c:v>4.0268239920422344</c:v>
                </c:pt>
                <c:pt idx="490">
                  <c:v>4.0212952828946404</c:v>
                </c:pt>
                <c:pt idx="491">
                  <c:v>4.0114271148372724</c:v>
                </c:pt>
                <c:pt idx="492">
                  <c:v>3.9970338338747355</c:v>
                </c:pt>
                <c:pt idx="493">
                  <c:v>3.9821125982223826</c:v>
                </c:pt>
                <c:pt idx="494">
                  <c:v>3.9656846378581729</c:v>
                </c:pt>
                <c:pt idx="495">
                  <c:v>3.9442347533479722</c:v>
                </c:pt>
                <c:pt idx="496">
                  <c:v>3.9244368073240024</c:v>
                </c:pt>
                <c:pt idx="497">
                  <c:v>3.901335844400792</c:v>
                </c:pt>
                <c:pt idx="498">
                  <c:v>3.8768417140878721</c:v>
                </c:pt>
                <c:pt idx="499">
                  <c:v>3.8496639299481572</c:v>
                </c:pt>
                <c:pt idx="500">
                  <c:v>3.8249433317511796</c:v>
                </c:pt>
                <c:pt idx="501">
                  <c:v>3.8009247413777527</c:v>
                </c:pt>
                <c:pt idx="502">
                  <c:v>3.780535270382976</c:v>
                </c:pt>
                <c:pt idx="503">
                  <c:v>3.7632052665935225</c:v>
                </c:pt>
                <c:pt idx="504">
                  <c:v>3.7471671341643464</c:v>
                </c:pt>
                <c:pt idx="505">
                  <c:v>3.734098753830982</c:v>
                </c:pt>
                <c:pt idx="506">
                  <c:v>3.7248737901529427</c:v>
                </c:pt>
                <c:pt idx="507">
                  <c:v>3.7226290500897887</c:v>
                </c:pt>
                <c:pt idx="508">
                  <c:v>3.723921765669759</c:v>
                </c:pt>
                <c:pt idx="509">
                  <c:v>3.729339102356354</c:v>
                </c:pt>
                <c:pt idx="510">
                  <c:v>3.7391806654846045</c:v>
                </c:pt>
                <c:pt idx="511">
                  <c:v>3.7545372154646293</c:v>
                </c:pt>
                <c:pt idx="512">
                  <c:v>3.7733157347053572</c:v>
                </c:pt>
                <c:pt idx="513">
                  <c:v>3.7940987488070879</c:v>
                </c:pt>
                <c:pt idx="514">
                  <c:v>3.8159928362483124</c:v>
                </c:pt>
                <c:pt idx="515">
                  <c:v>3.8406518950770825</c:v>
                </c:pt>
                <c:pt idx="516">
                  <c:v>3.8676065612413302</c:v>
                </c:pt>
                <c:pt idx="517">
                  <c:v>3.8981016642568864</c:v>
                </c:pt>
                <c:pt idx="518">
                  <c:v>3.9285727041540999</c:v>
                </c:pt>
                <c:pt idx="519">
                  <c:v>3.9623467383972737</c:v>
                </c:pt>
                <c:pt idx="520">
                  <c:v>3.9979259444301527</c:v>
                </c:pt>
                <c:pt idx="521">
                  <c:v>4.0388193683591371</c:v>
                </c:pt>
                <c:pt idx="522">
                  <c:v>4.0783748314407591</c:v>
                </c:pt>
                <c:pt idx="523">
                  <c:v>4.1180770219901133</c:v>
                </c:pt>
                <c:pt idx="524">
                  <c:v>4.1584725033813115</c:v>
                </c:pt>
                <c:pt idx="525">
                  <c:v>4.1970731731143394</c:v>
                </c:pt>
                <c:pt idx="526">
                  <c:v>4.2390563058984547</c:v>
                </c:pt>
                <c:pt idx="527">
                  <c:v>4.2793217448537382</c:v>
                </c:pt>
                <c:pt idx="528">
                  <c:v>4.322413114838918</c:v>
                </c:pt>
                <c:pt idx="529">
                  <c:v>4.3649736302185458</c:v>
                </c:pt>
                <c:pt idx="530">
                  <c:v>4.4100379628713036</c:v>
                </c:pt>
                <c:pt idx="531">
                  <c:v>4.4512866726713725</c:v>
                </c:pt>
                <c:pt idx="532">
                  <c:v>4.4896505226487786</c:v>
                </c:pt>
                <c:pt idx="533">
                  <c:v>4.5246667842089892</c:v>
                </c:pt>
                <c:pt idx="534">
                  <c:v>4.5608853066186112</c:v>
                </c:pt>
                <c:pt idx="535">
                  <c:v>4.5960822878135241</c:v>
                </c:pt>
                <c:pt idx="536">
                  <c:v>4.6280520653290296</c:v>
                </c:pt>
                <c:pt idx="537">
                  <c:v>4.659967375154757</c:v>
                </c:pt>
                <c:pt idx="538">
                  <c:v>4.6886954318580063</c:v>
                </c:pt>
                <c:pt idx="539">
                  <c:v>4.7176558914441928</c:v>
                </c:pt>
                <c:pt idx="540">
                  <c:v>4.7434078790847565</c:v>
                </c:pt>
                <c:pt idx="541">
                  <c:v>4.766649606321586</c:v>
                </c:pt>
                <c:pt idx="542">
                  <c:v>4.7864431739523967</c:v>
                </c:pt>
                <c:pt idx="543">
                  <c:v>4.8028870559698777</c:v>
                </c:pt>
                <c:pt idx="544">
                  <c:v>4.8183047503491192</c:v>
                </c:pt>
                <c:pt idx="545">
                  <c:v>4.8296933581409824</c:v>
                </c:pt>
                <c:pt idx="546">
                  <c:v>4.83554128575501</c:v>
                </c:pt>
                <c:pt idx="547">
                  <c:v>4.837035226386285</c:v>
                </c:pt>
                <c:pt idx="548">
                  <c:v>4.8365464350915133</c:v>
                </c:pt>
                <c:pt idx="549">
                  <c:v>4.8341985926377893</c:v>
                </c:pt>
                <c:pt idx="550">
                  <c:v>4.8315415621270477</c:v>
                </c:pt>
                <c:pt idx="551">
                  <c:v>4.8273723595707478</c:v>
                </c:pt>
                <c:pt idx="552">
                  <c:v>4.8228219995769877</c:v>
                </c:pt>
                <c:pt idx="553">
                  <c:v>4.8185304006298066</c:v>
                </c:pt>
                <c:pt idx="554">
                  <c:v>4.8146020793787354</c:v>
                </c:pt>
                <c:pt idx="555">
                  <c:v>4.8142185450792425</c:v>
                </c:pt>
                <c:pt idx="556">
                  <c:v>4.815492343913891</c:v>
                </c:pt>
                <c:pt idx="557">
                  <c:v>4.8203135250693645</c:v>
                </c:pt>
                <c:pt idx="558">
                  <c:v>4.8290216355186981</c:v>
                </c:pt>
                <c:pt idx="559">
                  <c:v>4.8415635858366262</c:v>
                </c:pt>
                <c:pt idx="560">
                  <c:v>4.8579431317677066</c:v>
                </c:pt>
                <c:pt idx="561">
                  <c:v>4.8745896465768208</c:v>
                </c:pt>
                <c:pt idx="562">
                  <c:v>4.8924876111292503</c:v>
                </c:pt>
                <c:pt idx="563">
                  <c:v>4.9110062139900981</c:v>
                </c:pt>
                <c:pt idx="564">
                  <c:v>4.9293079462045126</c:v>
                </c:pt>
                <c:pt idx="565">
                  <c:v>4.9479745780948816</c:v>
                </c:pt>
                <c:pt idx="566">
                  <c:v>4.9679882415219536</c:v>
                </c:pt>
                <c:pt idx="567">
                  <c:v>4.985060037813855</c:v>
                </c:pt>
                <c:pt idx="568">
                  <c:v>4.9990856793043754</c:v>
                </c:pt>
                <c:pt idx="569">
                  <c:v>5.01018306187233</c:v>
                </c:pt>
                <c:pt idx="570">
                  <c:v>5.0190449495634075</c:v>
                </c:pt>
                <c:pt idx="571">
                  <c:v>5.0279715382850334</c:v>
                </c:pt>
                <c:pt idx="572">
                  <c:v>5.035669334111482</c:v>
                </c:pt>
                <c:pt idx="573">
                  <c:v>5.0429610043554067</c:v>
                </c:pt>
                <c:pt idx="574">
                  <c:v>5.0481230256722496</c:v>
                </c:pt>
                <c:pt idx="575">
                  <c:v>5.052821351807725</c:v>
                </c:pt>
                <c:pt idx="576">
                  <c:v>5.0588248203763682</c:v>
                </c:pt>
                <c:pt idx="577">
                  <c:v>5.0642096828706293</c:v>
                </c:pt>
                <c:pt idx="578">
                  <c:v>5.0686588084996771</c:v>
                </c:pt>
                <c:pt idx="579">
                  <c:v>5.0714766291076367</c:v>
                </c:pt>
                <c:pt idx="580">
                  <c:v>5.0745114765735764</c:v>
                </c:pt>
                <c:pt idx="581">
                  <c:v>5.0781982832285602</c:v>
                </c:pt>
                <c:pt idx="582">
                  <c:v>5.0807095689384978</c:v>
                </c:pt>
                <c:pt idx="583">
                  <c:v>5.0807774104494658</c:v>
                </c:pt>
                <c:pt idx="584">
                  <c:v>5.0761703710231778</c:v>
                </c:pt>
                <c:pt idx="585">
                  <c:v>5.0726479739964807</c:v>
                </c:pt>
                <c:pt idx="586">
                  <c:v>5.0679063710664503</c:v>
                </c:pt>
                <c:pt idx="587">
                  <c:v>5.0591389659120782</c:v>
                </c:pt>
                <c:pt idx="588">
                  <c:v>5.0427723153596302</c:v>
                </c:pt>
                <c:pt idx="589">
                  <c:v>5.0201180270032921</c:v>
                </c:pt>
                <c:pt idx="590">
                  <c:v>4.9898760162013929</c:v>
                </c:pt>
                <c:pt idx="591">
                  <c:v>4.9564090901329498</c:v>
                </c:pt>
                <c:pt idx="592">
                  <c:v>4.9182164554122263</c:v>
                </c:pt>
                <c:pt idx="593">
                  <c:v>4.8786396359039133</c:v>
                </c:pt>
                <c:pt idx="594">
                  <c:v>4.8374320463066498</c:v>
                </c:pt>
                <c:pt idx="595">
                  <c:v>4.798146193890255</c:v>
                </c:pt>
                <c:pt idx="596">
                  <c:v>4.7621995591069632</c:v>
                </c:pt>
                <c:pt idx="597">
                  <c:v>4.7262518240493101</c:v>
                </c:pt>
                <c:pt idx="598">
                  <c:v>4.6928596209174795</c:v>
                </c:pt>
                <c:pt idx="599">
                  <c:v>4.6624373775173815</c:v>
                </c:pt>
                <c:pt idx="600">
                  <c:v>4.6386080165400969</c:v>
                </c:pt>
                <c:pt idx="601">
                  <c:v>4.6211528059715548</c:v>
                </c:pt>
                <c:pt idx="602">
                  <c:v>4.6093082648853505</c:v>
                </c:pt>
                <c:pt idx="603">
                  <c:v>4.6027660606178458</c:v>
                </c:pt>
                <c:pt idx="604">
                  <c:v>4.6044135467865841</c:v>
                </c:pt>
                <c:pt idx="605">
                  <c:v>4.6119923776240306</c:v>
                </c:pt>
                <c:pt idx="606">
                  <c:v>4.6271121585095205</c:v>
                </c:pt>
                <c:pt idx="607">
                  <c:v>4.6446694649069693</c:v>
                </c:pt>
                <c:pt idx="608">
                  <c:v>4.6682150660947812</c:v>
                </c:pt>
                <c:pt idx="609">
                  <c:v>4.6928969234920661</c:v>
                </c:pt>
                <c:pt idx="610">
                  <c:v>4.7183620547607346</c:v>
                </c:pt>
                <c:pt idx="611">
                  <c:v>4.7506420940166079</c:v>
                </c:pt>
                <c:pt idx="612">
                  <c:v>4.7886342578896528</c:v>
                </c:pt>
                <c:pt idx="613">
                  <c:v>4.8300217607623646</c:v>
                </c:pt>
                <c:pt idx="614">
                  <c:v>4.8765763466569716</c:v>
                </c:pt>
                <c:pt idx="615">
                  <c:v>4.9273941493091247</c:v>
                </c:pt>
                <c:pt idx="616">
                  <c:v>4.9797759000474597</c:v>
                </c:pt>
                <c:pt idx="617">
                  <c:v>5.0318472752827867</c:v>
                </c:pt>
                <c:pt idx="618">
                  <c:v>5.0812233372004689</c:v>
                </c:pt>
                <c:pt idx="619">
                  <c:v>5.1282618320321545</c:v>
                </c:pt>
                <c:pt idx="620">
                  <c:v>5.1677875546593297</c:v>
                </c:pt>
                <c:pt idx="621">
                  <c:v>5.2046015037871003</c:v>
                </c:pt>
                <c:pt idx="622">
                  <c:v>5.2376874636989719</c:v>
                </c:pt>
                <c:pt idx="623">
                  <c:v>5.2615419610709857</c:v>
                </c:pt>
                <c:pt idx="624">
                  <c:v>5.2778668620460794</c:v>
                </c:pt>
                <c:pt idx="625">
                  <c:v>5.2886321084053636</c:v>
                </c:pt>
                <c:pt idx="626">
                  <c:v>5.2929626728034682</c:v>
                </c:pt>
                <c:pt idx="627">
                  <c:v>5.2914309611828259</c:v>
                </c:pt>
                <c:pt idx="628">
                  <c:v>5.2839378075265451</c:v>
                </c:pt>
                <c:pt idx="629">
                  <c:v>5.271485927323754</c:v>
                </c:pt>
                <c:pt idx="630">
                  <c:v>5.2573114671368684</c:v>
                </c:pt>
                <c:pt idx="631">
                  <c:v>5.2430442774896608</c:v>
                </c:pt>
                <c:pt idx="632">
                  <c:v>5.2300609014676125</c:v>
                </c:pt>
                <c:pt idx="633">
                  <c:v>5.2164931211281527</c:v>
                </c:pt>
                <c:pt idx="634">
                  <c:v>5.2009232635957607</c:v>
                </c:pt>
                <c:pt idx="635">
                  <c:v>5.1868016399449282</c:v>
                </c:pt>
                <c:pt idx="636">
                  <c:v>5.1698372649321858</c:v>
                </c:pt>
                <c:pt idx="637">
                  <c:v>5.1491815658682079</c:v>
                </c:pt>
                <c:pt idx="638">
                  <c:v>5.1282095007899322</c:v>
                </c:pt>
                <c:pt idx="639">
                  <c:v>5.1059930279898564</c:v>
                </c:pt>
                <c:pt idx="640">
                  <c:v>5.0844269334099748</c:v>
                </c:pt>
                <c:pt idx="641">
                  <c:v>5.0653121757129274</c:v>
                </c:pt>
                <c:pt idx="642">
                  <c:v>5.0462893478735653</c:v>
                </c:pt>
                <c:pt idx="643">
                  <c:v>5.0244146391885449</c:v>
                </c:pt>
                <c:pt idx="644">
                  <c:v>5.0042006279375579</c:v>
                </c:pt>
                <c:pt idx="645">
                  <c:v>4.9870698467579055</c:v>
                </c:pt>
                <c:pt idx="646">
                  <c:v>4.9767250243429224</c:v>
                </c:pt>
                <c:pt idx="647">
                  <c:v>4.9711020292445873</c:v>
                </c:pt>
                <c:pt idx="648">
                  <c:v>4.9706530962579345</c:v>
                </c:pt>
                <c:pt idx="649">
                  <c:v>4.9757667050417131</c:v>
                </c:pt>
                <c:pt idx="650">
                  <c:v>4.9821491836880298</c:v>
                </c:pt>
                <c:pt idx="651">
                  <c:v>4.9897473202900509</c:v>
                </c:pt>
                <c:pt idx="652">
                  <c:v>4.9990305483954343</c:v>
                </c:pt>
                <c:pt idx="653">
                  <c:v>5.0092495939693382</c:v>
                </c:pt>
                <c:pt idx="654">
                  <c:v>5.0193951773156904</c:v>
                </c:pt>
                <c:pt idx="655">
                  <c:v>5.0329880272983116</c:v>
                </c:pt>
                <c:pt idx="656">
                  <c:v>5.0458882659914241</c:v>
                </c:pt>
                <c:pt idx="657">
                  <c:v>5.0602818071337463</c:v>
                </c:pt>
                <c:pt idx="658">
                  <c:v>5.0719044466145435</c:v>
                </c:pt>
                <c:pt idx="659">
                  <c:v>5.08207776396514</c:v>
                </c:pt>
                <c:pt idx="660">
                  <c:v>5.0932783988234673</c:v>
                </c:pt>
                <c:pt idx="661">
                  <c:v>5.1040557780107685</c:v>
                </c:pt>
                <c:pt idx="662">
                  <c:v>5.1126042600928692</c:v>
                </c:pt>
                <c:pt idx="663">
                  <c:v>5.121471318769558</c:v>
                </c:pt>
                <c:pt idx="664">
                  <c:v>5.1325472250039015</c:v>
                </c:pt>
                <c:pt idx="665">
                  <c:v>5.1458138176406818</c:v>
                </c:pt>
                <c:pt idx="666">
                  <c:v>5.1618032284276181</c:v>
                </c:pt>
                <c:pt idx="667">
                  <c:v>5.1756486043994778</c:v>
                </c:pt>
                <c:pt idx="668">
                  <c:v>5.1908856547619404</c:v>
                </c:pt>
                <c:pt idx="669">
                  <c:v>5.2045163904513743</c:v>
                </c:pt>
                <c:pt idx="670">
                  <c:v>5.2210550893531762</c:v>
                </c:pt>
                <c:pt idx="671">
                  <c:v>5.2376651527333786</c:v>
                </c:pt>
                <c:pt idx="672">
                  <c:v>5.2544823414131665</c:v>
                </c:pt>
                <c:pt idx="673">
                  <c:v>5.2719975424538195</c:v>
                </c:pt>
                <c:pt idx="674">
                  <c:v>5.2927529738779793</c:v>
                </c:pt>
                <c:pt idx="675">
                  <c:v>5.3155546118208949</c:v>
                </c:pt>
                <c:pt idx="676">
                  <c:v>5.3381883044777618</c:v>
                </c:pt>
              </c:numCache>
            </c:numRef>
          </c:yVal>
        </c:ser>
        <c:ser>
          <c:idx val="4"/>
          <c:order val="3"/>
          <c:tx>
            <c:strRef>
              <c:f>HadCRUT4!$J$1</c:f>
              <c:strCache>
                <c:ptCount val="1"/>
                <c:pt idx="0">
                  <c:v>emiss_anom</c:v>
                </c:pt>
              </c:strCache>
            </c:strRef>
          </c:tx>
          <c:marker>
            <c:symbol val="none"/>
          </c:marker>
          <c:xVal>
            <c:numRef>
              <c:f>HadCRUT4!$B$18:$B$666</c:f>
              <c:numCache>
                <c:formatCode>0.00</c:formatCode>
                <c:ptCount val="649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</c:numCache>
            </c:numRef>
          </c:xVal>
          <c:yVal>
            <c:numRef>
              <c:f>HadCRUT4!$J$18:$J$666</c:f>
              <c:numCache>
                <c:formatCode>0.00</c:formatCode>
                <c:ptCount val="649"/>
                <c:pt idx="0">
                  <c:v>9.115805946791862E-2</c:v>
                </c:pt>
                <c:pt idx="1">
                  <c:v>0.18274647887323944</c:v>
                </c:pt>
                <c:pt idx="2">
                  <c:v>0.27476525821596243</c:v>
                </c:pt>
                <c:pt idx="3">
                  <c:v>0.36721439749608764</c:v>
                </c:pt>
                <c:pt idx="4">
                  <c:v>0.46009389671361506</c:v>
                </c:pt>
                <c:pt idx="5">
                  <c:v>0.55340375586854462</c:v>
                </c:pt>
                <c:pt idx="6">
                  <c:v>0.64714397496087639</c:v>
                </c:pt>
                <c:pt idx="7">
                  <c:v>0.7413145539906103</c:v>
                </c:pt>
                <c:pt idx="8">
                  <c:v>0.83591549295774648</c:v>
                </c:pt>
                <c:pt idx="9">
                  <c:v>0.93094679186228479</c:v>
                </c:pt>
                <c:pt idx="10">
                  <c:v>1.0264084507042253</c:v>
                </c:pt>
                <c:pt idx="11">
                  <c:v>1.1223004694835681</c:v>
                </c:pt>
                <c:pt idx="12">
                  <c:v>1.218622848200313</c:v>
                </c:pt>
                <c:pt idx="13">
                  <c:v>1.3153201617110069</c:v>
                </c:pt>
                <c:pt idx="14">
                  <c:v>1.4123924100156495</c:v>
                </c:pt>
                <c:pt idx="15">
                  <c:v>1.5098395931142412</c:v>
                </c:pt>
                <c:pt idx="16">
                  <c:v>1.6076617110067817</c:v>
                </c:pt>
                <c:pt idx="17">
                  <c:v>1.7058587636932709</c:v>
                </c:pt>
                <c:pt idx="18">
                  <c:v>1.8044307511737092</c:v>
                </c:pt>
                <c:pt idx="19">
                  <c:v>1.9033776734480963</c:v>
                </c:pt>
                <c:pt idx="20">
                  <c:v>2.0026995305164323</c:v>
                </c:pt>
                <c:pt idx="21">
                  <c:v>2.1023963223787172</c:v>
                </c:pt>
                <c:pt idx="22">
                  <c:v>2.2024680490349509</c:v>
                </c:pt>
                <c:pt idx="23">
                  <c:v>2.3029147104851333</c:v>
                </c:pt>
                <c:pt idx="24">
                  <c:v>2.4037363067292645</c:v>
                </c:pt>
                <c:pt idx="25">
                  <c:v>2.5046133281168492</c:v>
                </c:pt>
                <c:pt idx="26">
                  <c:v>2.6055457746478874</c:v>
                </c:pt>
                <c:pt idx="27">
                  <c:v>2.7065336463223786</c:v>
                </c:pt>
                <c:pt idx="28">
                  <c:v>2.8075769431403232</c:v>
                </c:pt>
                <c:pt idx="29">
                  <c:v>2.9086756651017214</c:v>
                </c:pt>
                <c:pt idx="30">
                  <c:v>3.0098298122065725</c:v>
                </c:pt>
                <c:pt idx="31">
                  <c:v>3.1110393844548772</c:v>
                </c:pt>
                <c:pt idx="32">
                  <c:v>3.2123043818466352</c:v>
                </c:pt>
                <c:pt idx="33">
                  <c:v>3.3136248043818464</c:v>
                </c:pt>
                <c:pt idx="34">
                  <c:v>3.415000652060511</c:v>
                </c:pt>
                <c:pt idx="35">
                  <c:v>3.516431924882629</c:v>
                </c:pt>
                <c:pt idx="36">
                  <c:v>3.6179186228482001</c:v>
                </c:pt>
                <c:pt idx="37">
                  <c:v>3.7197509128847157</c:v>
                </c:pt>
                <c:pt idx="38">
                  <c:v>3.8219287949921754</c:v>
                </c:pt>
                <c:pt idx="39">
                  <c:v>3.9244522691705792</c:v>
                </c:pt>
                <c:pt idx="40">
                  <c:v>4.0273213354199271</c:v>
                </c:pt>
                <c:pt idx="41">
                  <c:v>4.1305359937402191</c:v>
                </c:pt>
                <c:pt idx="42">
                  <c:v>4.2340962441314556</c:v>
                </c:pt>
                <c:pt idx="43">
                  <c:v>4.3380020865936357</c:v>
                </c:pt>
                <c:pt idx="44">
                  <c:v>4.4422535211267604</c:v>
                </c:pt>
                <c:pt idx="45">
                  <c:v>4.5468505477308296</c:v>
                </c:pt>
                <c:pt idx="46">
                  <c:v>4.6517931664058425</c:v>
                </c:pt>
                <c:pt idx="47">
                  <c:v>4.7570813771517999</c:v>
                </c:pt>
                <c:pt idx="48">
                  <c:v>4.862715179968701</c:v>
                </c:pt>
                <c:pt idx="49">
                  <c:v>4.9688282472613459</c:v>
                </c:pt>
                <c:pt idx="50">
                  <c:v>5.0754205790297338</c:v>
                </c:pt>
                <c:pt idx="51">
                  <c:v>5.1824921752738655</c:v>
                </c:pt>
                <c:pt idx="52">
                  <c:v>5.2900430359937403</c:v>
                </c:pt>
                <c:pt idx="53">
                  <c:v>5.3980731611893589</c:v>
                </c:pt>
                <c:pt idx="54">
                  <c:v>5.5065825508607205</c:v>
                </c:pt>
                <c:pt idx="55">
                  <c:v>5.615571205007825</c:v>
                </c:pt>
                <c:pt idx="56">
                  <c:v>5.7250391236306735</c:v>
                </c:pt>
                <c:pt idx="57">
                  <c:v>5.8349863067292649</c:v>
                </c:pt>
                <c:pt idx="58">
                  <c:v>5.9454127543036002</c:v>
                </c:pt>
                <c:pt idx="59">
                  <c:v>6.0563184663536784</c:v>
                </c:pt>
                <c:pt idx="60">
                  <c:v>6.1677034428794997</c:v>
                </c:pt>
                <c:pt idx="61">
                  <c:v>6.2796133281168496</c:v>
                </c:pt>
                <c:pt idx="62">
                  <c:v>6.3920481220657281</c:v>
                </c:pt>
                <c:pt idx="63">
                  <c:v>6.5050078247261354</c:v>
                </c:pt>
                <c:pt idx="64">
                  <c:v>6.6184924360980704</c:v>
                </c:pt>
                <c:pt idx="65">
                  <c:v>6.732501956181534</c:v>
                </c:pt>
                <c:pt idx="66">
                  <c:v>6.8470363849765263</c:v>
                </c:pt>
                <c:pt idx="67">
                  <c:v>6.9620957224830473</c:v>
                </c:pt>
                <c:pt idx="68">
                  <c:v>7.0776799687010961</c:v>
                </c:pt>
                <c:pt idx="69">
                  <c:v>7.1937891236306735</c:v>
                </c:pt>
                <c:pt idx="70">
                  <c:v>7.3104231872717795</c:v>
                </c:pt>
                <c:pt idx="71">
                  <c:v>7.4275821596244143</c:v>
                </c:pt>
                <c:pt idx="72">
                  <c:v>7.5452660406885768</c:v>
                </c:pt>
                <c:pt idx="73">
                  <c:v>7.6633965832029221</c:v>
                </c:pt>
                <c:pt idx="74">
                  <c:v>7.7819737871674501</c:v>
                </c:pt>
                <c:pt idx="75">
                  <c:v>7.900997652582161</c:v>
                </c:pt>
                <c:pt idx="76">
                  <c:v>8.0204681794470538</c:v>
                </c:pt>
                <c:pt idx="77">
                  <c:v>8.1403853677621303</c:v>
                </c:pt>
                <c:pt idx="78">
                  <c:v>8.2607492175273887</c:v>
                </c:pt>
                <c:pt idx="79">
                  <c:v>8.381559728742829</c:v>
                </c:pt>
                <c:pt idx="80">
                  <c:v>8.5028169014084529</c:v>
                </c:pt>
                <c:pt idx="81">
                  <c:v>8.6245207355242588</c:v>
                </c:pt>
                <c:pt idx="82">
                  <c:v>8.7466712310902466</c:v>
                </c:pt>
                <c:pt idx="83">
                  <c:v>8.869268388106418</c:v>
                </c:pt>
                <c:pt idx="84">
                  <c:v>8.9923122065727714</c:v>
                </c:pt>
                <c:pt idx="85">
                  <c:v>9.1158776734480966</c:v>
                </c:pt>
                <c:pt idx="86">
                  <c:v>9.2399647887323955</c:v>
                </c:pt>
                <c:pt idx="87">
                  <c:v>9.3645735524256661</c:v>
                </c:pt>
                <c:pt idx="88">
                  <c:v>9.4897039645279087</c:v>
                </c:pt>
                <c:pt idx="89">
                  <c:v>9.6153560250391248</c:v>
                </c:pt>
                <c:pt idx="90">
                  <c:v>9.7415297339593128</c:v>
                </c:pt>
                <c:pt idx="91">
                  <c:v>9.8682250912884726</c:v>
                </c:pt>
                <c:pt idx="92">
                  <c:v>9.9954420970266042</c:v>
                </c:pt>
                <c:pt idx="93">
                  <c:v>10.12318075117371</c:v>
                </c:pt>
                <c:pt idx="94">
                  <c:v>10.251441053729787</c:v>
                </c:pt>
                <c:pt idx="95">
                  <c:v>10.380223004694836</c:v>
                </c:pt>
                <c:pt idx="96">
                  <c:v>10.509526604068858</c:v>
                </c:pt>
                <c:pt idx="97">
                  <c:v>10.639175795513824</c:v>
                </c:pt>
                <c:pt idx="98">
                  <c:v>10.769170579029733</c:v>
                </c:pt>
                <c:pt idx="99">
                  <c:v>10.899510954616588</c:v>
                </c:pt>
                <c:pt idx="100">
                  <c:v>11.030196922274387</c:v>
                </c:pt>
                <c:pt idx="101">
                  <c:v>11.16122848200313</c:v>
                </c:pt>
                <c:pt idx="102">
                  <c:v>11.292605633802816</c:v>
                </c:pt>
                <c:pt idx="103">
                  <c:v>11.424328377673447</c:v>
                </c:pt>
                <c:pt idx="104">
                  <c:v>11.556396713615023</c:v>
                </c:pt>
                <c:pt idx="105">
                  <c:v>11.688810641627542</c:v>
                </c:pt>
                <c:pt idx="106">
                  <c:v>11.821570161711007</c:v>
                </c:pt>
                <c:pt idx="107">
                  <c:v>11.954675273865414</c:v>
                </c:pt>
                <c:pt idx="108">
                  <c:v>12.088125978090765</c:v>
                </c:pt>
                <c:pt idx="109">
                  <c:v>12.222157016171099</c:v>
                </c:pt>
                <c:pt idx="110">
                  <c:v>12.356768388106415</c:v>
                </c:pt>
                <c:pt idx="111">
                  <c:v>12.491960093896713</c:v>
                </c:pt>
                <c:pt idx="112">
                  <c:v>12.627732133541992</c:v>
                </c:pt>
                <c:pt idx="113">
                  <c:v>12.764084507042252</c:v>
                </c:pt>
                <c:pt idx="114">
                  <c:v>12.901017214397495</c:v>
                </c:pt>
                <c:pt idx="115">
                  <c:v>13.03853025560772</c:v>
                </c:pt>
                <c:pt idx="116">
                  <c:v>13.176623630672927</c:v>
                </c:pt>
                <c:pt idx="117">
                  <c:v>13.315297339593114</c:v>
                </c:pt>
                <c:pt idx="118">
                  <c:v>13.454551382368283</c:v>
                </c:pt>
                <c:pt idx="119">
                  <c:v>13.594385758998435</c:v>
                </c:pt>
                <c:pt idx="120">
                  <c:v>13.734800469483568</c:v>
                </c:pt>
                <c:pt idx="121">
                  <c:v>13.875906364110589</c:v>
                </c:pt>
                <c:pt idx="122">
                  <c:v>14.017703442879499</c:v>
                </c:pt>
                <c:pt idx="123">
                  <c:v>14.160191705790297</c:v>
                </c:pt>
                <c:pt idx="124">
                  <c:v>14.303371152842983</c:v>
                </c:pt>
                <c:pt idx="125">
                  <c:v>14.447241784037558</c:v>
                </c:pt>
                <c:pt idx="126">
                  <c:v>14.591803599374021</c:v>
                </c:pt>
                <c:pt idx="127">
                  <c:v>14.737056598852373</c:v>
                </c:pt>
                <c:pt idx="128">
                  <c:v>14.883000782472612</c:v>
                </c:pt>
                <c:pt idx="129">
                  <c:v>15.02963615023474</c:v>
                </c:pt>
                <c:pt idx="130">
                  <c:v>15.176962702138757</c:v>
                </c:pt>
                <c:pt idx="131">
                  <c:v>15.324980438184662</c:v>
                </c:pt>
                <c:pt idx="132">
                  <c:v>15.473689358372456</c:v>
                </c:pt>
                <c:pt idx="133">
                  <c:v>15.623294861763171</c:v>
                </c:pt>
                <c:pt idx="134">
                  <c:v>15.773796948356807</c:v>
                </c:pt>
                <c:pt idx="135">
                  <c:v>15.925195618153364</c:v>
                </c:pt>
                <c:pt idx="136">
                  <c:v>16.077490871152843</c:v>
                </c:pt>
                <c:pt idx="137">
                  <c:v>16.230682707355243</c:v>
                </c:pt>
                <c:pt idx="138">
                  <c:v>16.384771126760562</c:v>
                </c:pt>
                <c:pt idx="139">
                  <c:v>16.539756129368804</c:v>
                </c:pt>
                <c:pt idx="140">
                  <c:v>16.695637715179966</c:v>
                </c:pt>
                <c:pt idx="141">
                  <c:v>16.852415884194052</c:v>
                </c:pt>
                <c:pt idx="142">
                  <c:v>17.010090636411057</c:v>
                </c:pt>
                <c:pt idx="143">
                  <c:v>17.168661971830986</c:v>
                </c:pt>
                <c:pt idx="144">
                  <c:v>17.328129890453834</c:v>
                </c:pt>
                <c:pt idx="145">
                  <c:v>17.488103155972873</c:v>
                </c:pt>
                <c:pt idx="146">
                  <c:v>17.648581768388105</c:v>
                </c:pt>
                <c:pt idx="147">
                  <c:v>17.809565727699528</c:v>
                </c:pt>
                <c:pt idx="148">
                  <c:v>17.971055033907145</c:v>
                </c:pt>
                <c:pt idx="149">
                  <c:v>18.133049687010953</c:v>
                </c:pt>
                <c:pt idx="150">
                  <c:v>18.295549687010954</c:v>
                </c:pt>
                <c:pt idx="151">
                  <c:v>18.458555033907146</c:v>
                </c:pt>
                <c:pt idx="152">
                  <c:v>18.622065727699528</c:v>
                </c:pt>
                <c:pt idx="153">
                  <c:v>18.786081768388105</c:v>
                </c:pt>
                <c:pt idx="154">
                  <c:v>18.950603155972871</c:v>
                </c:pt>
                <c:pt idx="155">
                  <c:v>19.115629890453832</c:v>
                </c:pt>
                <c:pt idx="156">
                  <c:v>19.281161971830983</c:v>
                </c:pt>
                <c:pt idx="157">
                  <c:v>19.447241784037555</c:v>
                </c:pt>
                <c:pt idx="158">
                  <c:v>19.613869327073548</c:v>
                </c:pt>
                <c:pt idx="159">
                  <c:v>19.781044600938962</c:v>
                </c:pt>
                <c:pt idx="160">
                  <c:v>19.948767605633797</c:v>
                </c:pt>
                <c:pt idx="161">
                  <c:v>20.117038341158054</c:v>
                </c:pt>
                <c:pt idx="162">
                  <c:v>20.285856807511731</c:v>
                </c:pt>
                <c:pt idx="163">
                  <c:v>20.45522300469483</c:v>
                </c:pt>
                <c:pt idx="164">
                  <c:v>20.625136932707349</c:v>
                </c:pt>
                <c:pt idx="165">
                  <c:v>20.79559859154929</c:v>
                </c:pt>
                <c:pt idx="166">
                  <c:v>20.966607981220651</c:v>
                </c:pt>
                <c:pt idx="167">
                  <c:v>21.138165101721434</c:v>
                </c:pt>
                <c:pt idx="168">
                  <c:v>21.310269953051638</c:v>
                </c:pt>
                <c:pt idx="169">
                  <c:v>21.483144235785076</c:v>
                </c:pt>
                <c:pt idx="170">
                  <c:v>21.65678794992175</c:v>
                </c:pt>
                <c:pt idx="171">
                  <c:v>21.831201095461655</c:v>
                </c:pt>
                <c:pt idx="172">
                  <c:v>22.006383672404795</c:v>
                </c:pt>
                <c:pt idx="173">
                  <c:v>22.182335680751169</c:v>
                </c:pt>
                <c:pt idx="174">
                  <c:v>22.359057120500779</c:v>
                </c:pt>
                <c:pt idx="175">
                  <c:v>22.536547991653624</c:v>
                </c:pt>
                <c:pt idx="176">
                  <c:v>22.7148082942097</c:v>
                </c:pt>
                <c:pt idx="177">
                  <c:v>22.893838028169011</c:v>
                </c:pt>
                <c:pt idx="178">
                  <c:v>23.073637193531557</c:v>
                </c:pt>
                <c:pt idx="179">
                  <c:v>23.254205790297338</c:v>
                </c:pt>
                <c:pt idx="180">
                  <c:v>23.435543818466353</c:v>
                </c:pt>
                <c:pt idx="181">
                  <c:v>23.616911189358373</c:v>
                </c:pt>
                <c:pt idx="182">
                  <c:v>23.798307902973395</c:v>
                </c:pt>
                <c:pt idx="183">
                  <c:v>23.979733959311424</c:v>
                </c:pt>
                <c:pt idx="184">
                  <c:v>24.161189358372457</c:v>
                </c:pt>
                <c:pt idx="185">
                  <c:v>24.342674100156493</c:v>
                </c:pt>
                <c:pt idx="186">
                  <c:v>24.524188184663537</c:v>
                </c:pt>
                <c:pt idx="187">
                  <c:v>24.705731611893583</c:v>
                </c:pt>
                <c:pt idx="188">
                  <c:v>24.887304381846636</c:v>
                </c:pt>
                <c:pt idx="189">
                  <c:v>25.068906494522693</c:v>
                </c:pt>
                <c:pt idx="190">
                  <c:v>25.250537949921753</c:v>
                </c:pt>
                <c:pt idx="191">
                  <c:v>25.43219874804382</c:v>
                </c:pt>
                <c:pt idx="192">
                  <c:v>25.613888888888891</c:v>
                </c:pt>
                <c:pt idx="193">
                  <c:v>25.795484480959836</c:v>
                </c:pt>
                <c:pt idx="194">
                  <c:v>25.976985524256655</c:v>
                </c:pt>
                <c:pt idx="195">
                  <c:v>26.158392018779345</c:v>
                </c:pt>
                <c:pt idx="196">
                  <c:v>26.33970396452791</c:v>
                </c:pt>
                <c:pt idx="197">
                  <c:v>26.520921361502349</c:v>
                </c:pt>
                <c:pt idx="198">
                  <c:v>26.702044209702663</c:v>
                </c:pt>
                <c:pt idx="199">
                  <c:v>26.883072509128851</c:v>
                </c:pt>
                <c:pt idx="200">
                  <c:v>27.064006259780911</c:v>
                </c:pt>
                <c:pt idx="201">
                  <c:v>27.244845461658844</c:v>
                </c:pt>
                <c:pt idx="202">
                  <c:v>27.425590114762652</c:v>
                </c:pt>
                <c:pt idx="203">
                  <c:v>27.606240219092335</c:v>
                </c:pt>
                <c:pt idx="204">
                  <c:v>27.786795774647892</c:v>
                </c:pt>
                <c:pt idx="205">
                  <c:v>27.968225091288478</c:v>
                </c:pt>
                <c:pt idx="206">
                  <c:v>28.150528169014091</c:v>
                </c:pt>
                <c:pt idx="207">
                  <c:v>28.333705007824733</c:v>
                </c:pt>
                <c:pt idx="208">
                  <c:v>28.517755607720403</c:v>
                </c:pt>
                <c:pt idx="209">
                  <c:v>28.702679968701101</c:v>
                </c:pt>
                <c:pt idx="210">
                  <c:v>28.888478090766828</c:v>
                </c:pt>
                <c:pt idx="211">
                  <c:v>29.075149973917583</c:v>
                </c:pt>
                <c:pt idx="212">
                  <c:v>29.262695618153369</c:v>
                </c:pt>
                <c:pt idx="213">
                  <c:v>29.451115023474184</c:v>
                </c:pt>
                <c:pt idx="214">
                  <c:v>29.640408189880027</c:v>
                </c:pt>
                <c:pt idx="215">
                  <c:v>29.830575117370898</c:v>
                </c:pt>
                <c:pt idx="216">
                  <c:v>30.021615805946798</c:v>
                </c:pt>
                <c:pt idx="217">
                  <c:v>30.213132498695884</c:v>
                </c:pt>
                <c:pt idx="218">
                  <c:v>30.405125195618158</c:v>
                </c:pt>
                <c:pt idx="219">
                  <c:v>30.597593896713619</c:v>
                </c:pt>
                <c:pt idx="220">
                  <c:v>30.790538601982266</c:v>
                </c:pt>
                <c:pt idx="221">
                  <c:v>30.983959311424101</c:v>
                </c:pt>
                <c:pt idx="222">
                  <c:v>31.177856025039123</c:v>
                </c:pt>
                <c:pt idx="223">
                  <c:v>31.372228742827335</c:v>
                </c:pt>
                <c:pt idx="224">
                  <c:v>31.567077464788735</c:v>
                </c:pt>
                <c:pt idx="225">
                  <c:v>31.762402190923321</c:v>
                </c:pt>
                <c:pt idx="226">
                  <c:v>31.958202921231095</c:v>
                </c:pt>
                <c:pt idx="227">
                  <c:v>32.154479655712052</c:v>
                </c:pt>
                <c:pt idx="228">
                  <c:v>32.3512323943662</c:v>
                </c:pt>
                <c:pt idx="229">
                  <c:v>32.548206833594158</c:v>
                </c:pt>
                <c:pt idx="230">
                  <c:v>32.745402973395933</c:v>
                </c:pt>
                <c:pt idx="231">
                  <c:v>32.942820813771519</c:v>
                </c:pt>
                <c:pt idx="232">
                  <c:v>33.140460354720922</c:v>
                </c:pt>
                <c:pt idx="233">
                  <c:v>33.338321596244135</c:v>
                </c:pt>
                <c:pt idx="234">
                  <c:v>33.536404538341159</c:v>
                </c:pt>
                <c:pt idx="235">
                  <c:v>33.734709181012001</c:v>
                </c:pt>
                <c:pt idx="236">
                  <c:v>33.933235524256652</c:v>
                </c:pt>
                <c:pt idx="237">
                  <c:v>34.131983568075121</c:v>
                </c:pt>
                <c:pt idx="238">
                  <c:v>34.3309533124674</c:v>
                </c:pt>
                <c:pt idx="239">
                  <c:v>34.53014475743349</c:v>
                </c:pt>
                <c:pt idx="240">
                  <c:v>34.729557902973397</c:v>
                </c:pt>
                <c:pt idx="241">
                  <c:v>34.929923056859678</c:v>
                </c:pt>
                <c:pt idx="242">
                  <c:v>35.131240219092334</c:v>
                </c:pt>
                <c:pt idx="243">
                  <c:v>35.333509389671363</c:v>
                </c:pt>
                <c:pt idx="244">
                  <c:v>35.536730568596766</c:v>
                </c:pt>
                <c:pt idx="245">
                  <c:v>35.740903755868544</c:v>
                </c:pt>
                <c:pt idx="246">
                  <c:v>35.946028951486696</c:v>
                </c:pt>
                <c:pt idx="247">
                  <c:v>36.152106155451222</c:v>
                </c:pt>
                <c:pt idx="248">
                  <c:v>36.359135367762121</c:v>
                </c:pt>
                <c:pt idx="249">
                  <c:v>36.567116588419395</c:v>
                </c:pt>
                <c:pt idx="250">
                  <c:v>36.776049817423043</c:v>
                </c:pt>
                <c:pt idx="251">
                  <c:v>36.985935054773073</c:v>
                </c:pt>
                <c:pt idx="252">
                  <c:v>37.196772300469476</c:v>
                </c:pt>
                <c:pt idx="253">
                  <c:v>37.407417188315065</c:v>
                </c:pt>
                <c:pt idx="254">
                  <c:v>37.617869718309848</c:v>
                </c:pt>
                <c:pt idx="255">
                  <c:v>37.828129890453823</c:v>
                </c:pt>
                <c:pt idx="256">
                  <c:v>38.038197704746992</c:v>
                </c:pt>
                <c:pt idx="257">
                  <c:v>38.248073161189346</c:v>
                </c:pt>
                <c:pt idx="258">
                  <c:v>38.457756259780894</c:v>
                </c:pt>
                <c:pt idx="259">
                  <c:v>38.667247000521634</c:v>
                </c:pt>
                <c:pt idx="260">
                  <c:v>38.876545383411568</c:v>
                </c:pt>
                <c:pt idx="261">
                  <c:v>39.085651408450694</c:v>
                </c:pt>
                <c:pt idx="262">
                  <c:v>39.294565075639007</c:v>
                </c:pt>
                <c:pt idx="263">
                  <c:v>39.503286384976512</c:v>
                </c:pt>
                <c:pt idx="264">
                  <c:v>39.711815336463211</c:v>
                </c:pt>
                <c:pt idx="265">
                  <c:v>39.919803077725597</c:v>
                </c:pt>
                <c:pt idx="266">
                  <c:v>40.127249608763677</c:v>
                </c:pt>
                <c:pt idx="267">
                  <c:v>40.334154929577451</c:v>
                </c:pt>
                <c:pt idx="268">
                  <c:v>40.540519040166913</c:v>
                </c:pt>
                <c:pt idx="269">
                  <c:v>40.746341940532069</c:v>
                </c:pt>
                <c:pt idx="270">
                  <c:v>40.951623630672913</c:v>
                </c:pt>
                <c:pt idx="271">
                  <c:v>41.15636411058945</c:v>
                </c:pt>
                <c:pt idx="272">
                  <c:v>41.360563380281675</c:v>
                </c:pt>
                <c:pt idx="273">
                  <c:v>41.564221439749595</c:v>
                </c:pt>
                <c:pt idx="274">
                  <c:v>41.767338288993201</c:v>
                </c:pt>
                <c:pt idx="275">
                  <c:v>41.969913928012502</c:v>
                </c:pt>
                <c:pt idx="276">
                  <c:v>42.171948356807498</c:v>
                </c:pt>
                <c:pt idx="277">
                  <c:v>42.373832811684913</c:v>
                </c:pt>
                <c:pt idx="278">
                  <c:v>42.575567292644749</c:v>
                </c:pt>
                <c:pt idx="279">
                  <c:v>42.777151799687005</c:v>
                </c:pt>
                <c:pt idx="280">
                  <c:v>42.97858633281168</c:v>
                </c:pt>
                <c:pt idx="281">
                  <c:v>43.179870892018776</c:v>
                </c:pt>
                <c:pt idx="282">
                  <c:v>43.381005477308292</c:v>
                </c:pt>
                <c:pt idx="283">
                  <c:v>43.581990088680229</c:v>
                </c:pt>
                <c:pt idx="284">
                  <c:v>43.782824726134585</c:v>
                </c:pt>
                <c:pt idx="285">
                  <c:v>43.983509389671362</c:v>
                </c:pt>
                <c:pt idx="286">
                  <c:v>44.184044079290558</c:v>
                </c:pt>
                <c:pt idx="287">
                  <c:v>44.384428794992175</c:v>
                </c:pt>
                <c:pt idx="288">
                  <c:v>44.584663536776212</c:v>
                </c:pt>
                <c:pt idx="289">
                  <c:v>44.784842853416798</c:v>
                </c:pt>
                <c:pt idx="290">
                  <c:v>44.984966744913926</c:v>
                </c:pt>
                <c:pt idx="291">
                  <c:v>45.185035211267603</c:v>
                </c:pt>
                <c:pt idx="292">
                  <c:v>45.38504825247783</c:v>
                </c:pt>
                <c:pt idx="293">
                  <c:v>45.585005868544599</c:v>
                </c:pt>
                <c:pt idx="294">
                  <c:v>45.784908059467917</c:v>
                </c:pt>
                <c:pt idx="295">
                  <c:v>45.984754825247784</c:v>
                </c:pt>
                <c:pt idx="296">
                  <c:v>46.184546165884193</c:v>
                </c:pt>
                <c:pt idx="297">
                  <c:v>46.384282081377151</c:v>
                </c:pt>
                <c:pt idx="298">
                  <c:v>46.583962571726659</c:v>
                </c:pt>
                <c:pt idx="299">
                  <c:v>46.783587636932708</c:v>
                </c:pt>
                <c:pt idx="300">
                  <c:v>46.983157276995307</c:v>
                </c:pt>
                <c:pt idx="301">
                  <c:v>47.183313771518002</c:v>
                </c:pt>
                <c:pt idx="302">
                  <c:v>47.384057120500785</c:v>
                </c:pt>
                <c:pt idx="303">
                  <c:v>47.585387323943664</c:v>
                </c:pt>
                <c:pt idx="304">
                  <c:v>47.787304381846639</c:v>
                </c:pt>
                <c:pt idx="305">
                  <c:v>47.989808294209709</c:v>
                </c:pt>
                <c:pt idx="306">
                  <c:v>48.192899061032868</c:v>
                </c:pt>
                <c:pt idx="307">
                  <c:v>48.396576682316123</c:v>
                </c:pt>
                <c:pt idx="308">
                  <c:v>48.600841158059474</c:v>
                </c:pt>
                <c:pt idx="309">
                  <c:v>48.805692488262913</c:v>
                </c:pt>
                <c:pt idx="310">
                  <c:v>49.011130672926448</c:v>
                </c:pt>
                <c:pt idx="311">
                  <c:v>49.217155712050079</c:v>
                </c:pt>
                <c:pt idx="312">
                  <c:v>49.423767605633806</c:v>
                </c:pt>
                <c:pt idx="313">
                  <c:v>49.630884846113723</c:v>
                </c:pt>
                <c:pt idx="314">
                  <c:v>49.838507433489831</c:v>
                </c:pt>
                <c:pt idx="315">
                  <c:v>50.046635367762129</c:v>
                </c:pt>
                <c:pt idx="316">
                  <c:v>50.255268648930624</c:v>
                </c:pt>
                <c:pt idx="317">
                  <c:v>50.46440727699531</c:v>
                </c:pt>
                <c:pt idx="318">
                  <c:v>50.674051251956186</c:v>
                </c:pt>
                <c:pt idx="319">
                  <c:v>50.884200573813253</c:v>
                </c:pt>
                <c:pt idx="320">
                  <c:v>51.09485524256651</c:v>
                </c:pt>
                <c:pt idx="321">
                  <c:v>51.306015258215965</c:v>
                </c:pt>
                <c:pt idx="322">
                  <c:v>51.51768062076161</c:v>
                </c:pt>
                <c:pt idx="323">
                  <c:v>51.729851330203445</c:v>
                </c:pt>
                <c:pt idx="324">
                  <c:v>51.942527386541471</c:v>
                </c:pt>
                <c:pt idx="325">
                  <c:v>52.155738132498698</c:v>
                </c:pt>
                <c:pt idx="326">
                  <c:v>52.369483568075118</c:v>
                </c:pt>
                <c:pt idx="327">
                  <c:v>52.58376369327074</c:v>
                </c:pt>
                <c:pt idx="328">
                  <c:v>52.798578508085555</c:v>
                </c:pt>
                <c:pt idx="329">
                  <c:v>53.013928012519564</c:v>
                </c:pt>
                <c:pt idx="330">
                  <c:v>53.229812206572774</c:v>
                </c:pt>
                <c:pt idx="331">
                  <c:v>53.446231090245178</c:v>
                </c:pt>
                <c:pt idx="332">
                  <c:v>53.663184663536782</c:v>
                </c:pt>
                <c:pt idx="333">
                  <c:v>53.880672926447581</c:v>
                </c:pt>
                <c:pt idx="334">
                  <c:v>54.098695878977573</c:v>
                </c:pt>
                <c:pt idx="335">
                  <c:v>54.317253521126766</c:v>
                </c:pt>
                <c:pt idx="336">
                  <c:v>54.536345852895153</c:v>
                </c:pt>
                <c:pt idx="337">
                  <c:v>54.755865284298388</c:v>
                </c:pt>
                <c:pt idx="338">
                  <c:v>54.975811815336471</c:v>
                </c:pt>
                <c:pt idx="339">
                  <c:v>55.196185446009395</c:v>
                </c:pt>
                <c:pt idx="340">
                  <c:v>55.416986176317167</c:v>
                </c:pt>
                <c:pt idx="341">
                  <c:v>55.638214006259787</c:v>
                </c:pt>
                <c:pt idx="342">
                  <c:v>55.859868935837255</c:v>
                </c:pt>
                <c:pt idx="343">
                  <c:v>56.081950965049565</c:v>
                </c:pt>
                <c:pt idx="344">
                  <c:v>56.304460093896722</c:v>
                </c:pt>
                <c:pt idx="345">
                  <c:v>56.527396322378728</c:v>
                </c:pt>
                <c:pt idx="346">
                  <c:v>56.750759650495574</c:v>
                </c:pt>
                <c:pt idx="347">
                  <c:v>56.974550078247269</c:v>
                </c:pt>
                <c:pt idx="348">
                  <c:v>57.198767605633812</c:v>
                </c:pt>
                <c:pt idx="349">
                  <c:v>57.423725221700586</c:v>
                </c:pt>
                <c:pt idx="350">
                  <c:v>57.649422926447585</c:v>
                </c:pt>
                <c:pt idx="351">
                  <c:v>57.875860719874815</c:v>
                </c:pt>
                <c:pt idx="352">
                  <c:v>58.103038601982277</c:v>
                </c:pt>
                <c:pt idx="353">
                  <c:v>58.330956572769963</c:v>
                </c:pt>
                <c:pt idx="354">
                  <c:v>58.559614632237881</c:v>
                </c:pt>
                <c:pt idx="355">
                  <c:v>58.789012780386031</c:v>
                </c:pt>
                <c:pt idx="356">
                  <c:v>59.019151017214412</c:v>
                </c:pt>
                <c:pt idx="357">
                  <c:v>59.250029342723018</c:v>
                </c:pt>
                <c:pt idx="358">
                  <c:v>59.481647756911855</c:v>
                </c:pt>
                <c:pt idx="359">
                  <c:v>59.714006259780923</c:v>
                </c:pt>
                <c:pt idx="360">
                  <c:v>59.947104851330216</c:v>
                </c:pt>
                <c:pt idx="361">
                  <c:v>60.180575117370907</c:v>
                </c:pt>
                <c:pt idx="362">
                  <c:v>60.414417057902988</c:v>
                </c:pt>
                <c:pt idx="363">
                  <c:v>60.648630672926458</c:v>
                </c:pt>
                <c:pt idx="364">
                  <c:v>60.883215962441326</c:v>
                </c:pt>
                <c:pt idx="365">
                  <c:v>61.118172926447585</c:v>
                </c:pt>
                <c:pt idx="366">
                  <c:v>61.35350156494524</c:v>
                </c:pt>
                <c:pt idx="367">
                  <c:v>61.589201877934286</c:v>
                </c:pt>
                <c:pt idx="368">
                  <c:v>61.825273865414722</c:v>
                </c:pt>
                <c:pt idx="369">
                  <c:v>62.061717527386556</c:v>
                </c:pt>
                <c:pt idx="370">
                  <c:v>62.298532863849779</c:v>
                </c:pt>
                <c:pt idx="371">
                  <c:v>62.535719874804393</c:v>
                </c:pt>
                <c:pt idx="372">
                  <c:v>62.773278560250404</c:v>
                </c:pt>
                <c:pt idx="373">
                  <c:v>63.011068727177893</c:v>
                </c:pt>
                <c:pt idx="374">
                  <c:v>63.249090375586867</c:v>
                </c:pt>
                <c:pt idx="375">
                  <c:v>63.48734350547732</c:v>
                </c:pt>
                <c:pt idx="376">
                  <c:v>63.725828116849257</c:v>
                </c:pt>
                <c:pt idx="377">
                  <c:v>63.964544209702673</c:v>
                </c:pt>
                <c:pt idx="378">
                  <c:v>64.203491784037567</c:v>
                </c:pt>
                <c:pt idx="379">
                  <c:v>64.442670839853946</c:v>
                </c:pt>
                <c:pt idx="380">
                  <c:v>64.682081377151803</c:v>
                </c:pt>
                <c:pt idx="381">
                  <c:v>64.921723395931153</c:v>
                </c:pt>
                <c:pt idx="382">
                  <c:v>65.16159689619198</c:v>
                </c:pt>
                <c:pt idx="383">
                  <c:v>65.401701877934286</c:v>
                </c:pt>
                <c:pt idx="384">
                  <c:v>65.64203834115807</c:v>
                </c:pt>
                <c:pt idx="385">
                  <c:v>65.882730177360472</c:v>
                </c:pt>
                <c:pt idx="386">
                  <c:v>66.123777386541477</c:v>
                </c:pt>
                <c:pt idx="387">
                  <c:v>66.365179968701099</c:v>
                </c:pt>
                <c:pt idx="388">
                  <c:v>66.60693792383934</c:v>
                </c:pt>
                <c:pt idx="389">
                  <c:v>66.849051251956183</c:v>
                </c:pt>
                <c:pt idx="390">
                  <c:v>67.091519953051645</c:v>
                </c:pt>
                <c:pt idx="391">
                  <c:v>67.334344027125724</c:v>
                </c:pt>
                <c:pt idx="392">
                  <c:v>67.577523474178406</c:v>
                </c:pt>
                <c:pt idx="393">
                  <c:v>67.821058294209706</c:v>
                </c:pt>
                <c:pt idx="394">
                  <c:v>68.064948487219624</c:v>
                </c:pt>
                <c:pt idx="395">
                  <c:v>68.309194053208145</c:v>
                </c:pt>
                <c:pt idx="396">
                  <c:v>68.553794992175284</c:v>
                </c:pt>
                <c:pt idx="397">
                  <c:v>68.797968831507575</c:v>
                </c:pt>
                <c:pt idx="398">
                  <c:v>69.041715571205017</c:v>
                </c:pt>
                <c:pt idx="399">
                  <c:v>69.285035211267612</c:v>
                </c:pt>
                <c:pt idx="400">
                  <c:v>69.527927751695358</c:v>
                </c:pt>
                <c:pt idx="401">
                  <c:v>69.770393192488271</c:v>
                </c:pt>
                <c:pt idx="402">
                  <c:v>70.012431533646335</c:v>
                </c:pt>
                <c:pt idx="403">
                  <c:v>70.254042775169552</c:v>
                </c:pt>
                <c:pt idx="404">
                  <c:v>70.49522691705792</c:v>
                </c:pt>
                <c:pt idx="405">
                  <c:v>70.73598395931144</c:v>
                </c:pt>
                <c:pt idx="406">
                  <c:v>70.976313901930112</c:v>
                </c:pt>
                <c:pt idx="407">
                  <c:v>71.216216744913936</c:v>
                </c:pt>
                <c:pt idx="408">
                  <c:v>71.455692488262912</c:v>
                </c:pt>
                <c:pt idx="409">
                  <c:v>71.695194314032349</c:v>
                </c:pt>
                <c:pt idx="410">
                  <c:v>71.934722222222234</c:v>
                </c:pt>
                <c:pt idx="411">
                  <c:v>72.174276212832567</c:v>
                </c:pt>
                <c:pt idx="412">
                  <c:v>72.413856285863346</c:v>
                </c:pt>
                <c:pt idx="413">
                  <c:v>72.653462441314574</c:v>
                </c:pt>
                <c:pt idx="414">
                  <c:v>72.893094679186248</c:v>
                </c:pt>
                <c:pt idx="415">
                  <c:v>73.13275299947837</c:v>
                </c:pt>
                <c:pt idx="416">
                  <c:v>73.37243740219094</c:v>
                </c:pt>
                <c:pt idx="417">
                  <c:v>73.612147887323957</c:v>
                </c:pt>
                <c:pt idx="418">
                  <c:v>73.851884454877421</c:v>
                </c:pt>
                <c:pt idx="419">
                  <c:v>74.091647104851333</c:v>
                </c:pt>
                <c:pt idx="420">
                  <c:v>74.331435837245692</c:v>
                </c:pt>
                <c:pt idx="421">
                  <c:v>74.571658189880011</c:v>
                </c:pt>
                <c:pt idx="422">
                  <c:v>74.812314162754291</c:v>
                </c:pt>
                <c:pt idx="423">
                  <c:v>75.05340375586853</c:v>
                </c:pt>
                <c:pt idx="424">
                  <c:v>75.294926969222729</c:v>
                </c:pt>
                <c:pt idx="425">
                  <c:v>75.536883802816888</c:v>
                </c:pt>
                <c:pt idx="426">
                  <c:v>75.779274256651007</c:v>
                </c:pt>
                <c:pt idx="427">
                  <c:v>76.022098330725086</c:v>
                </c:pt>
                <c:pt idx="428">
                  <c:v>76.265356025039125</c:v>
                </c:pt>
                <c:pt idx="429">
                  <c:v>76.50904733959311</c:v>
                </c:pt>
                <c:pt idx="430">
                  <c:v>76.753172274387055</c:v>
                </c:pt>
                <c:pt idx="431">
                  <c:v>76.997730829420959</c:v>
                </c:pt>
                <c:pt idx="432">
                  <c:v>77.242723004694824</c:v>
                </c:pt>
                <c:pt idx="433">
                  <c:v>77.488171622326547</c:v>
                </c:pt>
                <c:pt idx="434">
                  <c:v>77.734076682316115</c:v>
                </c:pt>
                <c:pt idx="435">
                  <c:v>77.980438184663527</c:v>
                </c:pt>
                <c:pt idx="436">
                  <c:v>78.227256129368797</c:v>
                </c:pt>
                <c:pt idx="437">
                  <c:v>78.474530516431912</c:v>
                </c:pt>
                <c:pt idx="438">
                  <c:v>78.722261345852885</c:v>
                </c:pt>
                <c:pt idx="439">
                  <c:v>78.970448617631703</c:v>
                </c:pt>
                <c:pt idx="440">
                  <c:v>79.21909233176838</c:v>
                </c:pt>
                <c:pt idx="441">
                  <c:v>79.4681924882629</c:v>
                </c:pt>
                <c:pt idx="442">
                  <c:v>79.71774908711528</c:v>
                </c:pt>
                <c:pt idx="443">
                  <c:v>79.967762128325504</c:v>
                </c:pt>
                <c:pt idx="444">
                  <c:v>80.218231611893572</c:v>
                </c:pt>
                <c:pt idx="445">
                  <c:v>80.469216223265505</c:v>
                </c:pt>
                <c:pt idx="446">
                  <c:v>80.720715962441304</c:v>
                </c:pt>
                <c:pt idx="447">
                  <c:v>80.972730829420954</c:v>
                </c:pt>
                <c:pt idx="448">
                  <c:v>81.225260824204469</c:v>
                </c:pt>
                <c:pt idx="449">
                  <c:v>81.478305946791849</c:v>
                </c:pt>
                <c:pt idx="450">
                  <c:v>81.731866197183081</c:v>
                </c:pt>
                <c:pt idx="451">
                  <c:v>81.985941575378178</c:v>
                </c:pt>
                <c:pt idx="452">
                  <c:v>82.24053208137714</c:v>
                </c:pt>
                <c:pt idx="453">
                  <c:v>82.495637715179953</c:v>
                </c:pt>
                <c:pt idx="454">
                  <c:v>82.751258476786631</c:v>
                </c:pt>
                <c:pt idx="455">
                  <c:v>83.007394366197175</c:v>
                </c:pt>
                <c:pt idx="456">
                  <c:v>83.26404538341157</c:v>
                </c:pt>
                <c:pt idx="457">
                  <c:v>83.5211398017736</c:v>
                </c:pt>
                <c:pt idx="458">
                  <c:v>83.778677621283251</c:v>
                </c:pt>
                <c:pt idx="459">
                  <c:v>84.036658841940522</c:v>
                </c:pt>
                <c:pt idx="460">
                  <c:v>84.295083463745428</c:v>
                </c:pt>
                <c:pt idx="461">
                  <c:v>84.553951486697954</c:v>
                </c:pt>
                <c:pt idx="462">
                  <c:v>84.813262910798116</c:v>
                </c:pt>
                <c:pt idx="463">
                  <c:v>85.073017736045898</c:v>
                </c:pt>
                <c:pt idx="464">
                  <c:v>85.333215962441301</c:v>
                </c:pt>
                <c:pt idx="465">
                  <c:v>85.593857589984339</c:v>
                </c:pt>
                <c:pt idx="466">
                  <c:v>85.854942618674997</c:v>
                </c:pt>
                <c:pt idx="467">
                  <c:v>86.11647104851329</c:v>
                </c:pt>
                <c:pt idx="468">
                  <c:v>86.378442879499204</c:v>
                </c:pt>
                <c:pt idx="469">
                  <c:v>86.64028429838288</c:v>
                </c:pt>
                <c:pt idx="470">
                  <c:v>86.901995305164306</c:v>
                </c:pt>
                <c:pt idx="471">
                  <c:v>87.163575899843494</c:v>
                </c:pt>
                <c:pt idx="472">
                  <c:v>87.42502608242043</c:v>
                </c:pt>
                <c:pt idx="473">
                  <c:v>87.68634585289513</c:v>
                </c:pt>
                <c:pt idx="474">
                  <c:v>87.947535211267592</c:v>
                </c:pt>
                <c:pt idx="475">
                  <c:v>88.208594157537803</c:v>
                </c:pt>
                <c:pt idx="476">
                  <c:v>88.469522691705777</c:v>
                </c:pt>
                <c:pt idx="477">
                  <c:v>88.730320813771499</c:v>
                </c:pt>
                <c:pt idx="478">
                  <c:v>88.990988523734984</c:v>
                </c:pt>
                <c:pt idx="479">
                  <c:v>89.251525821596232</c:v>
                </c:pt>
                <c:pt idx="480">
                  <c:v>89.511932707355228</c:v>
                </c:pt>
                <c:pt idx="481">
                  <c:v>89.771902712571716</c:v>
                </c:pt>
                <c:pt idx="482">
                  <c:v>90.031435837245681</c:v>
                </c:pt>
                <c:pt idx="483">
                  <c:v>90.290532081377137</c:v>
                </c:pt>
                <c:pt idx="484">
                  <c:v>90.549191444966084</c:v>
                </c:pt>
                <c:pt idx="485">
                  <c:v>90.807413928012508</c:v>
                </c:pt>
                <c:pt idx="486">
                  <c:v>91.065199530516423</c:v>
                </c:pt>
                <c:pt idx="487">
                  <c:v>91.322548252477816</c:v>
                </c:pt>
                <c:pt idx="488">
                  <c:v>91.579460093896699</c:v>
                </c:pt>
                <c:pt idx="489">
                  <c:v>91.835935054773074</c:v>
                </c:pt>
                <c:pt idx="490">
                  <c:v>92.091973135106926</c:v>
                </c:pt>
                <c:pt idx="491">
                  <c:v>92.347574334898269</c:v>
                </c:pt>
                <c:pt idx="492">
                  <c:v>92.602738654147089</c:v>
                </c:pt>
                <c:pt idx="493">
                  <c:v>92.858392018779327</c:v>
                </c:pt>
                <c:pt idx="494">
                  <c:v>93.114534428794983</c:v>
                </c:pt>
                <c:pt idx="495">
                  <c:v>93.371165884194042</c:v>
                </c:pt>
                <c:pt idx="496">
                  <c:v>93.628286384976519</c:v>
                </c:pt>
                <c:pt idx="497">
                  <c:v>93.8858959311424</c:v>
                </c:pt>
                <c:pt idx="498">
                  <c:v>94.143994522691699</c:v>
                </c:pt>
                <c:pt idx="499">
                  <c:v>94.402582159624401</c:v>
                </c:pt>
                <c:pt idx="500">
                  <c:v>94.661658841940522</c:v>
                </c:pt>
                <c:pt idx="501">
                  <c:v>94.921224569640046</c:v>
                </c:pt>
                <c:pt idx="502">
                  <c:v>95.181279342722988</c:v>
                </c:pt>
                <c:pt idx="503">
                  <c:v>95.441823161189348</c:v>
                </c:pt>
                <c:pt idx="504">
                  <c:v>95.702856025039111</c:v>
                </c:pt>
                <c:pt idx="505">
                  <c:v>95.964443140323411</c:v>
                </c:pt>
                <c:pt idx="506">
                  <c:v>96.226584507042247</c:v>
                </c:pt>
                <c:pt idx="507">
                  <c:v>96.489280125195606</c:v>
                </c:pt>
                <c:pt idx="508">
                  <c:v>96.752529994783501</c:v>
                </c:pt>
                <c:pt idx="509">
                  <c:v>97.016334115805932</c:v>
                </c:pt>
                <c:pt idx="510">
                  <c:v>97.2806924882629</c:v>
                </c:pt>
                <c:pt idx="511">
                  <c:v>97.545605112154391</c:v>
                </c:pt>
                <c:pt idx="512">
                  <c:v>97.811071987480418</c:v>
                </c:pt>
                <c:pt idx="513">
                  <c:v>98.077093114240981</c:v>
                </c:pt>
                <c:pt idx="514">
                  <c:v>98.34366849243608</c:v>
                </c:pt>
                <c:pt idx="515">
                  <c:v>98.610798122065717</c:v>
                </c:pt>
                <c:pt idx="516">
                  <c:v>98.878482003129875</c:v>
                </c:pt>
                <c:pt idx="517">
                  <c:v>99.146631811068417</c:v>
                </c:pt>
                <c:pt idx="518">
                  <c:v>99.415247545881329</c:v>
                </c:pt>
                <c:pt idx="519">
                  <c:v>99.684329207568624</c:v>
                </c:pt>
                <c:pt idx="520">
                  <c:v>99.953876796130302</c:v>
                </c:pt>
                <c:pt idx="521">
                  <c:v>100.22389031156635</c:v>
                </c:pt>
                <c:pt idx="522">
                  <c:v>100.49436975387678</c:v>
                </c:pt>
                <c:pt idx="523">
                  <c:v>100.76531512306158</c:v>
                </c:pt>
                <c:pt idx="524">
                  <c:v>101.03672641912077</c:v>
                </c:pt>
                <c:pt idx="525">
                  <c:v>101.30860364205432</c:v>
                </c:pt>
                <c:pt idx="526">
                  <c:v>101.58094679186226</c:v>
                </c:pt>
                <c:pt idx="527">
                  <c:v>101.85375586854458</c:v>
                </c:pt>
                <c:pt idx="528">
                  <c:v>102.12755808354397</c:v>
                </c:pt>
                <c:pt idx="529">
                  <c:v>102.40235343686045</c:v>
                </c:pt>
                <c:pt idx="530">
                  <c:v>102.67814192849401</c:v>
                </c:pt>
                <c:pt idx="531">
                  <c:v>102.95492355844466</c:v>
                </c:pt>
                <c:pt idx="532">
                  <c:v>103.23269832671239</c:v>
                </c:pt>
                <c:pt idx="533">
                  <c:v>103.5114662332972</c:v>
                </c:pt>
                <c:pt idx="534">
                  <c:v>103.79122727819909</c:v>
                </c:pt>
                <c:pt idx="535">
                  <c:v>104.07198146141806</c:v>
                </c:pt>
                <c:pt idx="536">
                  <c:v>104.35372878295412</c:v>
                </c:pt>
                <c:pt idx="537">
                  <c:v>104.63646924280725</c:v>
                </c:pt>
                <c:pt idx="538">
                  <c:v>104.92020284097747</c:v>
                </c:pt>
                <c:pt idx="539">
                  <c:v>105.20492957746477</c:v>
                </c:pt>
                <c:pt idx="540">
                  <c:v>105.49064945226915</c:v>
                </c:pt>
                <c:pt idx="541">
                  <c:v>105.77673122065725</c:v>
                </c:pt>
                <c:pt idx="542">
                  <c:v>106.06317488262908</c:v>
                </c:pt>
                <c:pt idx="543">
                  <c:v>106.34998043818464</c:v>
                </c:pt>
                <c:pt idx="544">
                  <c:v>106.63714788732392</c:v>
                </c:pt>
                <c:pt idx="545">
                  <c:v>106.92467723004692</c:v>
                </c:pt>
                <c:pt idx="546">
                  <c:v>107.21256846635366</c:v>
                </c:pt>
                <c:pt idx="547">
                  <c:v>107.50082159624411</c:v>
                </c:pt>
                <c:pt idx="548">
                  <c:v>107.78943661971829</c:v>
                </c:pt>
                <c:pt idx="549">
                  <c:v>108.0784135367762</c:v>
                </c:pt>
                <c:pt idx="550">
                  <c:v>108.36775234741782</c:v>
                </c:pt>
                <c:pt idx="551">
                  <c:v>108.65745305164317</c:v>
                </c:pt>
                <c:pt idx="552">
                  <c:v>108.94751564945226</c:v>
                </c:pt>
                <c:pt idx="553">
                  <c:v>109.23847483046426</c:v>
                </c:pt>
                <c:pt idx="554">
                  <c:v>109.53033059467917</c:v>
                </c:pt>
                <c:pt idx="555">
                  <c:v>109.82308294209702</c:v>
                </c:pt>
                <c:pt idx="556">
                  <c:v>110.11673187271778</c:v>
                </c:pt>
                <c:pt idx="557">
                  <c:v>110.41127738654146</c:v>
                </c:pt>
                <c:pt idx="558">
                  <c:v>110.70671948356807</c:v>
                </c:pt>
                <c:pt idx="559">
                  <c:v>111.00305816379759</c:v>
                </c:pt>
                <c:pt idx="560">
                  <c:v>111.30029342723003</c:v>
                </c:pt>
                <c:pt idx="561">
                  <c:v>111.5984252738654</c:v>
                </c:pt>
                <c:pt idx="562">
                  <c:v>111.89745370370369</c:v>
                </c:pt>
                <c:pt idx="563">
                  <c:v>112.19737871674489</c:v>
                </c:pt>
                <c:pt idx="564">
                  <c:v>112.49820031298903</c:v>
                </c:pt>
                <c:pt idx="565">
                  <c:v>112.79991197183097</c:v>
                </c:pt>
                <c:pt idx="566">
                  <c:v>113.10251369327071</c:v>
                </c:pt>
                <c:pt idx="567">
                  <c:v>113.40600547730827</c:v>
                </c:pt>
                <c:pt idx="568">
                  <c:v>113.71038732394364</c:v>
                </c:pt>
                <c:pt idx="569">
                  <c:v>114.01565923317681</c:v>
                </c:pt>
                <c:pt idx="570">
                  <c:v>114.32182120500779</c:v>
                </c:pt>
                <c:pt idx="571">
                  <c:v>114.62887323943659</c:v>
                </c:pt>
                <c:pt idx="572">
                  <c:v>114.93681533646318</c:v>
                </c:pt>
                <c:pt idx="573">
                  <c:v>115.2456474960876</c:v>
                </c:pt>
                <c:pt idx="574">
                  <c:v>115.55536971830982</c:v>
                </c:pt>
                <c:pt idx="575">
                  <c:v>115.86598200312984</c:v>
                </c:pt>
                <c:pt idx="576">
                  <c:v>116.17748435054769</c:v>
                </c:pt>
                <c:pt idx="577">
                  <c:v>116.48905160762551</c:v>
                </c:pt>
                <c:pt idx="578">
                  <c:v>116.80068377436331</c:v>
                </c:pt>
                <c:pt idx="579">
                  <c:v>117.11238085076108</c:v>
                </c:pt>
                <c:pt idx="580">
                  <c:v>117.42414283681885</c:v>
                </c:pt>
                <c:pt idx="581">
                  <c:v>117.73596973253659</c:v>
                </c:pt>
                <c:pt idx="582">
                  <c:v>118.04786153791432</c:v>
                </c:pt>
                <c:pt idx="583">
                  <c:v>118.35981825295201</c:v>
                </c:pt>
                <c:pt idx="584">
                  <c:v>118.67183987764969</c:v>
                </c:pt>
                <c:pt idx="585">
                  <c:v>118.98392641200735</c:v>
                </c:pt>
                <c:pt idx="586">
                  <c:v>119.29607785602499</c:v>
                </c:pt>
                <c:pt idx="587">
                  <c:v>119.60829420970262</c:v>
                </c:pt>
                <c:pt idx="588">
                  <c:v>119.92057547304022</c:v>
                </c:pt>
                <c:pt idx="589">
                  <c:v>120.23319284393223</c:v>
                </c:pt>
                <c:pt idx="590">
                  <c:v>120.54614632237866</c:v>
                </c:pt>
                <c:pt idx="591">
                  <c:v>120.85943590837951</c:v>
                </c:pt>
                <c:pt idx="592">
                  <c:v>121.17306160193478</c:v>
                </c:pt>
                <c:pt idx="593">
                  <c:v>121.48702340304446</c:v>
                </c:pt>
                <c:pt idx="594">
                  <c:v>121.80132131170856</c:v>
                </c:pt>
                <c:pt idx="595">
                  <c:v>122.11595532792708</c:v>
                </c:pt>
                <c:pt idx="596">
                  <c:v>122.43092545170002</c:v>
                </c:pt>
                <c:pt idx="597">
                  <c:v>122.74623168302737</c:v>
                </c:pt>
                <c:pt idx="598">
                  <c:v>123.06187402190915</c:v>
                </c:pt>
                <c:pt idx="599">
                  <c:v>123.37785246834534</c:v>
                </c:pt>
                <c:pt idx="600">
                  <c:v>123.69416702233595</c:v>
                </c:pt>
                <c:pt idx="601">
                  <c:v>124.01029573908086</c:v>
                </c:pt>
                <c:pt idx="602">
                  <c:v>124.32623861858008</c:v>
                </c:pt>
                <c:pt idx="603">
                  <c:v>124.6419956608336</c:v>
                </c:pt>
                <c:pt idx="604">
                  <c:v>124.95756686584143</c:v>
                </c:pt>
                <c:pt idx="605">
                  <c:v>125.27295223360356</c:v>
                </c:pt>
                <c:pt idx="606">
                  <c:v>125.58815176412</c:v>
                </c:pt>
                <c:pt idx="607">
                  <c:v>125.90316545739074</c:v>
                </c:pt>
                <c:pt idx="608">
                  <c:v>126.21799331341577</c:v>
                </c:pt>
                <c:pt idx="609">
                  <c:v>126.53263533219511</c:v>
                </c:pt>
                <c:pt idx="610">
                  <c:v>126.84709151372876</c:v>
                </c:pt>
                <c:pt idx="611">
                  <c:v>127.1613618580167</c:v>
                </c:pt>
                <c:pt idx="612">
                  <c:v>127.47544636505896</c:v>
                </c:pt>
                <c:pt idx="613">
                  <c:v>127.79105936121773</c:v>
                </c:pt>
                <c:pt idx="614">
                  <c:v>128.10820084649302</c:v>
                </c:pt>
                <c:pt idx="615">
                  <c:v>128.42687082088483</c:v>
                </c:pt>
                <c:pt idx="616">
                  <c:v>128.74706928439315</c:v>
                </c:pt>
                <c:pt idx="617">
                  <c:v>129.06879623701798</c:v>
                </c:pt>
                <c:pt idx="618">
                  <c:v>129.39205167875934</c:v>
                </c:pt>
                <c:pt idx="619">
                  <c:v>129.71683560961722</c:v>
                </c:pt>
                <c:pt idx="620">
                  <c:v>130.04314802959161</c:v>
                </c:pt>
                <c:pt idx="621">
                  <c:v>130.3709889386825</c:v>
                </c:pt>
                <c:pt idx="622">
                  <c:v>130.70035833688993</c:v>
                </c:pt>
                <c:pt idx="623">
                  <c:v>131.03125622421388</c:v>
                </c:pt>
                <c:pt idx="624">
                  <c:v>131.36368260065433</c:v>
                </c:pt>
                <c:pt idx="625">
                  <c:v>131.69699815051916</c:v>
                </c:pt>
                <c:pt idx="626">
                  <c:v>132.03120287380838</c:v>
                </c:pt>
                <c:pt idx="627">
                  <c:v>132.36629677052198</c:v>
                </c:pt>
                <c:pt idx="628">
                  <c:v>132.70227984066</c:v>
                </c:pt>
                <c:pt idx="629">
                  <c:v>133.03915208422239</c:v>
                </c:pt>
                <c:pt idx="630">
                  <c:v>133.37691350120917</c:v>
                </c:pt>
                <c:pt idx="631">
                  <c:v>133.71556409162034</c:v>
                </c:pt>
                <c:pt idx="632">
                  <c:v>134.05510385545588</c:v>
                </c:pt>
                <c:pt idx="633">
                  <c:v>134.39553279271581</c:v>
                </c:pt>
                <c:pt idx="634">
                  <c:v>134.73685090340012</c:v>
                </c:pt>
                <c:pt idx="635">
                  <c:v>135.07905818750882</c:v>
                </c:pt>
                <c:pt idx="636">
                  <c:v>135.4221546450419</c:v>
                </c:pt>
                <c:pt idx="637">
                  <c:v>135.76538892445575</c:v>
                </c:pt>
                <c:pt idx="638">
                  <c:v>136.1087610257504</c:v>
                </c:pt>
                <c:pt idx="639">
                  <c:v>136.45227094892581</c:v>
                </c:pt>
                <c:pt idx="640">
                  <c:v>136.795918693982</c:v>
                </c:pt>
                <c:pt idx="641">
                  <c:v>137.13970426091899</c:v>
                </c:pt>
                <c:pt idx="642">
                  <c:v>137.48362764973675</c:v>
                </c:pt>
                <c:pt idx="643">
                  <c:v>137.82768886043527</c:v>
                </c:pt>
                <c:pt idx="644">
                  <c:v>138.1718878930146</c:v>
                </c:pt>
                <c:pt idx="645">
                  <c:v>138.51622474747469</c:v>
                </c:pt>
                <c:pt idx="646">
                  <c:v>138.86069942381556</c:v>
                </c:pt>
                <c:pt idx="647">
                  <c:v>139.20531192203723</c:v>
                </c:pt>
                <c:pt idx="648">
                  <c:v>139.55006224213966</c:v>
                </c:pt>
              </c:numCache>
            </c:numRef>
          </c:yVal>
        </c:ser>
        <c:ser>
          <c:idx val="3"/>
          <c:order val="4"/>
          <c:tx>
            <c:strRef>
              <c:f>HadCRUT4!$L$1</c:f>
              <c:strCache>
                <c:ptCount val="1"/>
                <c:pt idx="0">
                  <c:v>emiss-CO2-anom</c:v>
                </c:pt>
              </c:strCache>
            </c:strRef>
          </c:tx>
          <c:marker>
            <c:symbol val="none"/>
          </c:marker>
          <c:xVal>
            <c:numRef>
              <c:f>HadCRUT4!$B$18:$B$666</c:f>
              <c:numCache>
                <c:formatCode>0.00</c:formatCode>
                <c:ptCount val="649"/>
                <c:pt idx="0">
                  <c:v>1958.5</c:v>
                </c:pt>
                <c:pt idx="1">
                  <c:v>1958.58</c:v>
                </c:pt>
                <c:pt idx="2">
                  <c:v>1958.67</c:v>
                </c:pt>
                <c:pt idx="3">
                  <c:v>1958.75</c:v>
                </c:pt>
                <c:pt idx="4">
                  <c:v>1958.83</c:v>
                </c:pt>
                <c:pt idx="5">
                  <c:v>1958.92</c:v>
                </c:pt>
                <c:pt idx="6">
                  <c:v>1959</c:v>
                </c:pt>
                <c:pt idx="7">
                  <c:v>1959.08</c:v>
                </c:pt>
                <c:pt idx="8">
                  <c:v>1959.17</c:v>
                </c:pt>
                <c:pt idx="9">
                  <c:v>1959.25</c:v>
                </c:pt>
                <c:pt idx="10">
                  <c:v>1959.33</c:v>
                </c:pt>
                <c:pt idx="11">
                  <c:v>1959.42</c:v>
                </c:pt>
                <c:pt idx="12">
                  <c:v>1959.5</c:v>
                </c:pt>
                <c:pt idx="13">
                  <c:v>1959.58</c:v>
                </c:pt>
                <c:pt idx="14">
                  <c:v>1959.67</c:v>
                </c:pt>
                <c:pt idx="15">
                  <c:v>1959.75</c:v>
                </c:pt>
                <c:pt idx="16">
                  <c:v>1959.83</c:v>
                </c:pt>
                <c:pt idx="17">
                  <c:v>1959.92</c:v>
                </c:pt>
                <c:pt idx="18">
                  <c:v>1960</c:v>
                </c:pt>
                <c:pt idx="19">
                  <c:v>1960.08</c:v>
                </c:pt>
                <c:pt idx="20">
                  <c:v>1960.17</c:v>
                </c:pt>
                <c:pt idx="21">
                  <c:v>1960.25</c:v>
                </c:pt>
                <c:pt idx="22">
                  <c:v>1960.33</c:v>
                </c:pt>
                <c:pt idx="23">
                  <c:v>1960.42</c:v>
                </c:pt>
                <c:pt idx="24">
                  <c:v>1960.5</c:v>
                </c:pt>
                <c:pt idx="25">
                  <c:v>1960.58</c:v>
                </c:pt>
                <c:pt idx="26">
                  <c:v>1960.67</c:v>
                </c:pt>
                <c:pt idx="27">
                  <c:v>1960.75</c:v>
                </c:pt>
                <c:pt idx="28">
                  <c:v>1960.83</c:v>
                </c:pt>
                <c:pt idx="29">
                  <c:v>1960.92</c:v>
                </c:pt>
                <c:pt idx="30">
                  <c:v>1961</c:v>
                </c:pt>
                <c:pt idx="31">
                  <c:v>1961.08</c:v>
                </c:pt>
                <c:pt idx="32">
                  <c:v>1961.17</c:v>
                </c:pt>
                <c:pt idx="33">
                  <c:v>1961.25</c:v>
                </c:pt>
                <c:pt idx="34">
                  <c:v>1961.33</c:v>
                </c:pt>
                <c:pt idx="35">
                  <c:v>1961.42</c:v>
                </c:pt>
                <c:pt idx="36">
                  <c:v>1961.5</c:v>
                </c:pt>
                <c:pt idx="37">
                  <c:v>1961.58</c:v>
                </c:pt>
                <c:pt idx="38">
                  <c:v>1961.67</c:v>
                </c:pt>
                <c:pt idx="39">
                  <c:v>1961.75</c:v>
                </c:pt>
                <c:pt idx="40">
                  <c:v>1961.83</c:v>
                </c:pt>
                <c:pt idx="41">
                  <c:v>1961.92</c:v>
                </c:pt>
                <c:pt idx="42">
                  <c:v>1962</c:v>
                </c:pt>
                <c:pt idx="43">
                  <c:v>1962.08</c:v>
                </c:pt>
                <c:pt idx="44">
                  <c:v>1962.17</c:v>
                </c:pt>
                <c:pt idx="45">
                  <c:v>1962.25</c:v>
                </c:pt>
                <c:pt idx="46">
                  <c:v>1962.33</c:v>
                </c:pt>
                <c:pt idx="47">
                  <c:v>1962.42</c:v>
                </c:pt>
                <c:pt idx="48">
                  <c:v>1962.5</c:v>
                </c:pt>
                <c:pt idx="49">
                  <c:v>1962.58</c:v>
                </c:pt>
                <c:pt idx="50">
                  <c:v>1962.67</c:v>
                </c:pt>
                <c:pt idx="51">
                  <c:v>1962.75</c:v>
                </c:pt>
                <c:pt idx="52">
                  <c:v>1962.83</c:v>
                </c:pt>
                <c:pt idx="53">
                  <c:v>1962.92</c:v>
                </c:pt>
                <c:pt idx="54">
                  <c:v>1963</c:v>
                </c:pt>
                <c:pt idx="55">
                  <c:v>1963.08</c:v>
                </c:pt>
                <c:pt idx="56">
                  <c:v>1963.17</c:v>
                </c:pt>
                <c:pt idx="57">
                  <c:v>1963.25</c:v>
                </c:pt>
                <c:pt idx="58">
                  <c:v>1963.33</c:v>
                </c:pt>
                <c:pt idx="59">
                  <c:v>1963.42</c:v>
                </c:pt>
                <c:pt idx="60">
                  <c:v>1963.5</c:v>
                </c:pt>
                <c:pt idx="61">
                  <c:v>1963.58</c:v>
                </c:pt>
                <c:pt idx="62">
                  <c:v>1963.67</c:v>
                </c:pt>
                <c:pt idx="63">
                  <c:v>1963.75</c:v>
                </c:pt>
                <c:pt idx="64">
                  <c:v>1963.83</c:v>
                </c:pt>
                <c:pt idx="65">
                  <c:v>1963.92</c:v>
                </c:pt>
                <c:pt idx="66">
                  <c:v>1964</c:v>
                </c:pt>
                <c:pt idx="67">
                  <c:v>1964.08</c:v>
                </c:pt>
                <c:pt idx="68">
                  <c:v>1964.17</c:v>
                </c:pt>
                <c:pt idx="69">
                  <c:v>1964.25</c:v>
                </c:pt>
                <c:pt idx="70">
                  <c:v>1964.33</c:v>
                </c:pt>
                <c:pt idx="71">
                  <c:v>1964.42</c:v>
                </c:pt>
                <c:pt idx="72">
                  <c:v>1964.5</c:v>
                </c:pt>
                <c:pt idx="73">
                  <c:v>1964.58</c:v>
                </c:pt>
                <c:pt idx="74">
                  <c:v>1964.67</c:v>
                </c:pt>
                <c:pt idx="75">
                  <c:v>1964.75</c:v>
                </c:pt>
                <c:pt idx="76">
                  <c:v>1964.83</c:v>
                </c:pt>
                <c:pt idx="77">
                  <c:v>1964.92</c:v>
                </c:pt>
                <c:pt idx="78">
                  <c:v>1965</c:v>
                </c:pt>
                <c:pt idx="79">
                  <c:v>1965.08</c:v>
                </c:pt>
                <c:pt idx="80">
                  <c:v>1965.17</c:v>
                </c:pt>
                <c:pt idx="81">
                  <c:v>1965.25</c:v>
                </c:pt>
                <c:pt idx="82">
                  <c:v>1965.33</c:v>
                </c:pt>
                <c:pt idx="83">
                  <c:v>1965.42</c:v>
                </c:pt>
                <c:pt idx="84">
                  <c:v>1965.5</c:v>
                </c:pt>
                <c:pt idx="85">
                  <c:v>1965.58</c:v>
                </c:pt>
                <c:pt idx="86">
                  <c:v>1965.67</c:v>
                </c:pt>
                <c:pt idx="87">
                  <c:v>1965.75</c:v>
                </c:pt>
                <c:pt idx="88">
                  <c:v>1965.83</c:v>
                </c:pt>
                <c:pt idx="89">
                  <c:v>1965.92</c:v>
                </c:pt>
                <c:pt idx="90">
                  <c:v>1966</c:v>
                </c:pt>
                <c:pt idx="91">
                  <c:v>1966.08</c:v>
                </c:pt>
                <c:pt idx="92">
                  <c:v>1966.17</c:v>
                </c:pt>
                <c:pt idx="93">
                  <c:v>1966.25</c:v>
                </c:pt>
                <c:pt idx="94">
                  <c:v>1966.33</c:v>
                </c:pt>
                <c:pt idx="95">
                  <c:v>1966.42</c:v>
                </c:pt>
                <c:pt idx="96">
                  <c:v>1966.5</c:v>
                </c:pt>
                <c:pt idx="97">
                  <c:v>1966.58</c:v>
                </c:pt>
                <c:pt idx="98">
                  <c:v>1966.67</c:v>
                </c:pt>
                <c:pt idx="99">
                  <c:v>1966.75</c:v>
                </c:pt>
                <c:pt idx="100">
                  <c:v>1966.83</c:v>
                </c:pt>
                <c:pt idx="101">
                  <c:v>1966.92</c:v>
                </c:pt>
                <c:pt idx="102">
                  <c:v>1967</c:v>
                </c:pt>
                <c:pt idx="103">
                  <c:v>1967.08</c:v>
                </c:pt>
                <c:pt idx="104">
                  <c:v>1967.17</c:v>
                </c:pt>
                <c:pt idx="105">
                  <c:v>1967.25</c:v>
                </c:pt>
                <c:pt idx="106">
                  <c:v>1967.33</c:v>
                </c:pt>
                <c:pt idx="107">
                  <c:v>1967.42</c:v>
                </c:pt>
                <c:pt idx="108">
                  <c:v>1967.5</c:v>
                </c:pt>
                <c:pt idx="109">
                  <c:v>1967.58</c:v>
                </c:pt>
                <c:pt idx="110">
                  <c:v>1967.67</c:v>
                </c:pt>
                <c:pt idx="111">
                  <c:v>1967.75</c:v>
                </c:pt>
                <c:pt idx="112">
                  <c:v>1967.83</c:v>
                </c:pt>
                <c:pt idx="113">
                  <c:v>1967.92</c:v>
                </c:pt>
                <c:pt idx="114">
                  <c:v>1968</c:v>
                </c:pt>
                <c:pt idx="115">
                  <c:v>1968.08</c:v>
                </c:pt>
                <c:pt idx="116">
                  <c:v>1968.17</c:v>
                </c:pt>
                <c:pt idx="117">
                  <c:v>1968.25</c:v>
                </c:pt>
                <c:pt idx="118">
                  <c:v>1968.33</c:v>
                </c:pt>
                <c:pt idx="119">
                  <c:v>1968.42</c:v>
                </c:pt>
                <c:pt idx="120">
                  <c:v>1968.5</c:v>
                </c:pt>
                <c:pt idx="121">
                  <c:v>1968.58</c:v>
                </c:pt>
                <c:pt idx="122">
                  <c:v>1968.67</c:v>
                </c:pt>
                <c:pt idx="123">
                  <c:v>1968.75</c:v>
                </c:pt>
                <c:pt idx="124">
                  <c:v>1968.83</c:v>
                </c:pt>
                <c:pt idx="125">
                  <c:v>1968.92</c:v>
                </c:pt>
                <c:pt idx="126">
                  <c:v>1969</c:v>
                </c:pt>
                <c:pt idx="127">
                  <c:v>1969.08</c:v>
                </c:pt>
                <c:pt idx="128">
                  <c:v>1969.17</c:v>
                </c:pt>
                <c:pt idx="129">
                  <c:v>1969.25</c:v>
                </c:pt>
                <c:pt idx="130">
                  <c:v>1969.33</c:v>
                </c:pt>
                <c:pt idx="131">
                  <c:v>1969.42</c:v>
                </c:pt>
                <c:pt idx="132">
                  <c:v>1969.5</c:v>
                </c:pt>
                <c:pt idx="133">
                  <c:v>1969.58</c:v>
                </c:pt>
                <c:pt idx="134">
                  <c:v>1969.67</c:v>
                </c:pt>
                <c:pt idx="135">
                  <c:v>1969.75</c:v>
                </c:pt>
                <c:pt idx="136">
                  <c:v>1969.83</c:v>
                </c:pt>
                <c:pt idx="137">
                  <c:v>1969.92</c:v>
                </c:pt>
                <c:pt idx="138">
                  <c:v>1970</c:v>
                </c:pt>
                <c:pt idx="139">
                  <c:v>1970.08</c:v>
                </c:pt>
                <c:pt idx="140">
                  <c:v>1970.17</c:v>
                </c:pt>
                <c:pt idx="141">
                  <c:v>1970.25</c:v>
                </c:pt>
                <c:pt idx="142">
                  <c:v>1970.33</c:v>
                </c:pt>
                <c:pt idx="143">
                  <c:v>1970.42</c:v>
                </c:pt>
                <c:pt idx="144">
                  <c:v>1970.5</c:v>
                </c:pt>
                <c:pt idx="145">
                  <c:v>1970.58</c:v>
                </c:pt>
                <c:pt idx="146">
                  <c:v>1970.67</c:v>
                </c:pt>
                <c:pt idx="147">
                  <c:v>1970.75</c:v>
                </c:pt>
                <c:pt idx="148">
                  <c:v>1970.83</c:v>
                </c:pt>
                <c:pt idx="149">
                  <c:v>1970.92</c:v>
                </c:pt>
                <c:pt idx="150">
                  <c:v>1971</c:v>
                </c:pt>
                <c:pt idx="151">
                  <c:v>1971.08</c:v>
                </c:pt>
                <c:pt idx="152">
                  <c:v>1971.17</c:v>
                </c:pt>
                <c:pt idx="153">
                  <c:v>1971.25</c:v>
                </c:pt>
                <c:pt idx="154">
                  <c:v>1971.33</c:v>
                </c:pt>
                <c:pt idx="155">
                  <c:v>1971.42</c:v>
                </c:pt>
                <c:pt idx="156">
                  <c:v>1971.5</c:v>
                </c:pt>
                <c:pt idx="157">
                  <c:v>1971.58</c:v>
                </c:pt>
                <c:pt idx="158">
                  <c:v>1971.67</c:v>
                </c:pt>
                <c:pt idx="159">
                  <c:v>1971.75</c:v>
                </c:pt>
                <c:pt idx="160">
                  <c:v>1971.83</c:v>
                </c:pt>
                <c:pt idx="161">
                  <c:v>1971.92</c:v>
                </c:pt>
                <c:pt idx="162">
                  <c:v>1972</c:v>
                </c:pt>
                <c:pt idx="163">
                  <c:v>1972.08</c:v>
                </c:pt>
                <c:pt idx="164">
                  <c:v>1972.17</c:v>
                </c:pt>
                <c:pt idx="165">
                  <c:v>1972.25</c:v>
                </c:pt>
                <c:pt idx="166">
                  <c:v>1972.33</c:v>
                </c:pt>
                <c:pt idx="167">
                  <c:v>1972.42</c:v>
                </c:pt>
                <c:pt idx="168">
                  <c:v>1972.5</c:v>
                </c:pt>
                <c:pt idx="169">
                  <c:v>1972.58</c:v>
                </c:pt>
                <c:pt idx="170">
                  <c:v>1972.67</c:v>
                </c:pt>
                <c:pt idx="171">
                  <c:v>1972.75</c:v>
                </c:pt>
                <c:pt idx="172">
                  <c:v>1972.83</c:v>
                </c:pt>
                <c:pt idx="173">
                  <c:v>1972.92</c:v>
                </c:pt>
                <c:pt idx="174">
                  <c:v>1973</c:v>
                </c:pt>
                <c:pt idx="175">
                  <c:v>1973.08</c:v>
                </c:pt>
                <c:pt idx="176">
                  <c:v>1973.17</c:v>
                </c:pt>
                <c:pt idx="177">
                  <c:v>1973.25</c:v>
                </c:pt>
                <c:pt idx="178">
                  <c:v>1973.33</c:v>
                </c:pt>
                <c:pt idx="179">
                  <c:v>1973.42</c:v>
                </c:pt>
                <c:pt idx="180">
                  <c:v>1973.5</c:v>
                </c:pt>
                <c:pt idx="181">
                  <c:v>1973.58</c:v>
                </c:pt>
                <c:pt idx="182">
                  <c:v>1973.67</c:v>
                </c:pt>
                <c:pt idx="183">
                  <c:v>1973.75</c:v>
                </c:pt>
                <c:pt idx="184">
                  <c:v>1973.83</c:v>
                </c:pt>
                <c:pt idx="185">
                  <c:v>1973.92</c:v>
                </c:pt>
                <c:pt idx="186">
                  <c:v>1974</c:v>
                </c:pt>
                <c:pt idx="187">
                  <c:v>1974.08</c:v>
                </c:pt>
                <c:pt idx="188">
                  <c:v>1974.17</c:v>
                </c:pt>
                <c:pt idx="189">
                  <c:v>1974.25</c:v>
                </c:pt>
                <c:pt idx="190">
                  <c:v>1974.33</c:v>
                </c:pt>
                <c:pt idx="191">
                  <c:v>1974.42</c:v>
                </c:pt>
                <c:pt idx="192">
                  <c:v>1974.5</c:v>
                </c:pt>
                <c:pt idx="193">
                  <c:v>1974.58</c:v>
                </c:pt>
                <c:pt idx="194">
                  <c:v>1974.67</c:v>
                </c:pt>
                <c:pt idx="195">
                  <c:v>1974.75</c:v>
                </c:pt>
                <c:pt idx="196">
                  <c:v>1974.83</c:v>
                </c:pt>
                <c:pt idx="197">
                  <c:v>1974.92</c:v>
                </c:pt>
                <c:pt idx="198">
                  <c:v>1975</c:v>
                </c:pt>
                <c:pt idx="199">
                  <c:v>1975.08</c:v>
                </c:pt>
                <c:pt idx="200">
                  <c:v>1975.17</c:v>
                </c:pt>
                <c:pt idx="201">
                  <c:v>1975.25</c:v>
                </c:pt>
                <c:pt idx="202">
                  <c:v>1975.33</c:v>
                </c:pt>
                <c:pt idx="203">
                  <c:v>1975.42</c:v>
                </c:pt>
                <c:pt idx="204">
                  <c:v>1975.5</c:v>
                </c:pt>
                <c:pt idx="205">
                  <c:v>1975.58</c:v>
                </c:pt>
                <c:pt idx="206">
                  <c:v>1975.67</c:v>
                </c:pt>
                <c:pt idx="207">
                  <c:v>1975.75</c:v>
                </c:pt>
                <c:pt idx="208">
                  <c:v>1975.83</c:v>
                </c:pt>
                <c:pt idx="209">
                  <c:v>1975.92</c:v>
                </c:pt>
                <c:pt idx="210">
                  <c:v>1976</c:v>
                </c:pt>
                <c:pt idx="211">
                  <c:v>1976.08</c:v>
                </c:pt>
                <c:pt idx="212">
                  <c:v>1976.17</c:v>
                </c:pt>
                <c:pt idx="213">
                  <c:v>1976.25</c:v>
                </c:pt>
                <c:pt idx="214">
                  <c:v>1976.33</c:v>
                </c:pt>
                <c:pt idx="215">
                  <c:v>1976.42</c:v>
                </c:pt>
                <c:pt idx="216">
                  <c:v>1976.5</c:v>
                </c:pt>
                <c:pt idx="217">
                  <c:v>1976.58</c:v>
                </c:pt>
                <c:pt idx="218">
                  <c:v>1976.67</c:v>
                </c:pt>
                <c:pt idx="219">
                  <c:v>1976.75</c:v>
                </c:pt>
                <c:pt idx="220">
                  <c:v>1976.83</c:v>
                </c:pt>
                <c:pt idx="221">
                  <c:v>1976.92</c:v>
                </c:pt>
                <c:pt idx="222">
                  <c:v>1977</c:v>
                </c:pt>
                <c:pt idx="223">
                  <c:v>1977.08</c:v>
                </c:pt>
                <c:pt idx="224">
                  <c:v>1977.17</c:v>
                </c:pt>
                <c:pt idx="225">
                  <c:v>1977.25</c:v>
                </c:pt>
                <c:pt idx="226">
                  <c:v>1977.33</c:v>
                </c:pt>
                <c:pt idx="227">
                  <c:v>1977.42</c:v>
                </c:pt>
                <c:pt idx="228">
                  <c:v>1977.5</c:v>
                </c:pt>
                <c:pt idx="229">
                  <c:v>1977.58</c:v>
                </c:pt>
                <c:pt idx="230">
                  <c:v>1977.67</c:v>
                </c:pt>
                <c:pt idx="231">
                  <c:v>1977.75</c:v>
                </c:pt>
                <c:pt idx="232">
                  <c:v>1977.83</c:v>
                </c:pt>
                <c:pt idx="233">
                  <c:v>1977.92</c:v>
                </c:pt>
                <c:pt idx="234">
                  <c:v>1978</c:v>
                </c:pt>
                <c:pt idx="235">
                  <c:v>1978.08</c:v>
                </c:pt>
                <c:pt idx="236">
                  <c:v>1978.17</c:v>
                </c:pt>
                <c:pt idx="237">
                  <c:v>1978.25</c:v>
                </c:pt>
                <c:pt idx="238">
                  <c:v>1978.33</c:v>
                </c:pt>
                <c:pt idx="239">
                  <c:v>1978.42</c:v>
                </c:pt>
                <c:pt idx="240">
                  <c:v>1978.5</c:v>
                </c:pt>
                <c:pt idx="241">
                  <c:v>1978.58</c:v>
                </c:pt>
                <c:pt idx="242">
                  <c:v>1978.67</c:v>
                </c:pt>
                <c:pt idx="243">
                  <c:v>1978.75</c:v>
                </c:pt>
                <c:pt idx="244">
                  <c:v>1978.83</c:v>
                </c:pt>
                <c:pt idx="245">
                  <c:v>1978.92</c:v>
                </c:pt>
                <c:pt idx="246">
                  <c:v>1979</c:v>
                </c:pt>
                <c:pt idx="247">
                  <c:v>1979.08</c:v>
                </c:pt>
                <c:pt idx="248">
                  <c:v>1979.17</c:v>
                </c:pt>
                <c:pt idx="249">
                  <c:v>1979.25</c:v>
                </c:pt>
                <c:pt idx="250">
                  <c:v>1979.33</c:v>
                </c:pt>
                <c:pt idx="251">
                  <c:v>1979.42</c:v>
                </c:pt>
                <c:pt idx="252">
                  <c:v>1979.5</c:v>
                </c:pt>
                <c:pt idx="253">
                  <c:v>1979.58</c:v>
                </c:pt>
                <c:pt idx="254">
                  <c:v>1979.67</c:v>
                </c:pt>
                <c:pt idx="255">
                  <c:v>1979.75</c:v>
                </c:pt>
                <c:pt idx="256">
                  <c:v>1979.83</c:v>
                </c:pt>
                <c:pt idx="257">
                  <c:v>1979.92</c:v>
                </c:pt>
                <c:pt idx="258">
                  <c:v>1980</c:v>
                </c:pt>
                <c:pt idx="259">
                  <c:v>1980.08</c:v>
                </c:pt>
                <c:pt idx="260">
                  <c:v>1980.17</c:v>
                </c:pt>
                <c:pt idx="261">
                  <c:v>1980.25</c:v>
                </c:pt>
                <c:pt idx="262">
                  <c:v>1980.33</c:v>
                </c:pt>
                <c:pt idx="263">
                  <c:v>1980.42</c:v>
                </c:pt>
                <c:pt idx="264">
                  <c:v>1980.5</c:v>
                </c:pt>
                <c:pt idx="265">
                  <c:v>1980.58</c:v>
                </c:pt>
                <c:pt idx="266">
                  <c:v>1980.67</c:v>
                </c:pt>
                <c:pt idx="267">
                  <c:v>1980.75</c:v>
                </c:pt>
                <c:pt idx="268">
                  <c:v>1980.83</c:v>
                </c:pt>
                <c:pt idx="269">
                  <c:v>1980.92</c:v>
                </c:pt>
                <c:pt idx="270">
                  <c:v>1981</c:v>
                </c:pt>
                <c:pt idx="271">
                  <c:v>1981.08</c:v>
                </c:pt>
                <c:pt idx="272">
                  <c:v>1981.17</c:v>
                </c:pt>
                <c:pt idx="273">
                  <c:v>1981.25</c:v>
                </c:pt>
                <c:pt idx="274">
                  <c:v>1981.33</c:v>
                </c:pt>
                <c:pt idx="275">
                  <c:v>1981.42</c:v>
                </c:pt>
                <c:pt idx="276">
                  <c:v>1981.5</c:v>
                </c:pt>
                <c:pt idx="277">
                  <c:v>1981.58</c:v>
                </c:pt>
                <c:pt idx="278">
                  <c:v>1981.67</c:v>
                </c:pt>
                <c:pt idx="279">
                  <c:v>1981.75</c:v>
                </c:pt>
                <c:pt idx="280">
                  <c:v>1981.83</c:v>
                </c:pt>
                <c:pt idx="281">
                  <c:v>1981.92</c:v>
                </c:pt>
                <c:pt idx="282">
                  <c:v>1982</c:v>
                </c:pt>
                <c:pt idx="283">
                  <c:v>1982.08</c:v>
                </c:pt>
                <c:pt idx="284">
                  <c:v>1982.17</c:v>
                </c:pt>
                <c:pt idx="285">
                  <c:v>1982.25</c:v>
                </c:pt>
                <c:pt idx="286">
                  <c:v>1982.33</c:v>
                </c:pt>
                <c:pt idx="287">
                  <c:v>1982.42</c:v>
                </c:pt>
                <c:pt idx="288">
                  <c:v>1982.5</c:v>
                </c:pt>
                <c:pt idx="289">
                  <c:v>1982.58</c:v>
                </c:pt>
                <c:pt idx="290">
                  <c:v>1982.67</c:v>
                </c:pt>
                <c:pt idx="291">
                  <c:v>1982.75</c:v>
                </c:pt>
                <c:pt idx="292">
                  <c:v>1982.83</c:v>
                </c:pt>
                <c:pt idx="293">
                  <c:v>1982.92</c:v>
                </c:pt>
                <c:pt idx="294">
                  <c:v>1983</c:v>
                </c:pt>
                <c:pt idx="295">
                  <c:v>1983.08</c:v>
                </c:pt>
                <c:pt idx="296">
                  <c:v>1983.17</c:v>
                </c:pt>
                <c:pt idx="297">
                  <c:v>1983.25</c:v>
                </c:pt>
                <c:pt idx="298">
                  <c:v>1983.33</c:v>
                </c:pt>
                <c:pt idx="299">
                  <c:v>1983.42</c:v>
                </c:pt>
                <c:pt idx="300">
                  <c:v>1983.5</c:v>
                </c:pt>
                <c:pt idx="301">
                  <c:v>1983.58</c:v>
                </c:pt>
                <c:pt idx="302">
                  <c:v>1983.67</c:v>
                </c:pt>
                <c:pt idx="303">
                  <c:v>1983.75</c:v>
                </c:pt>
                <c:pt idx="304">
                  <c:v>1983.83</c:v>
                </c:pt>
                <c:pt idx="305">
                  <c:v>1983.92</c:v>
                </c:pt>
                <c:pt idx="306">
                  <c:v>1984</c:v>
                </c:pt>
                <c:pt idx="307">
                  <c:v>1984.08</c:v>
                </c:pt>
                <c:pt idx="308">
                  <c:v>1984.17</c:v>
                </c:pt>
                <c:pt idx="309">
                  <c:v>1984.25</c:v>
                </c:pt>
                <c:pt idx="310">
                  <c:v>1984.33</c:v>
                </c:pt>
                <c:pt idx="311">
                  <c:v>1984.42</c:v>
                </c:pt>
                <c:pt idx="312">
                  <c:v>1984.5</c:v>
                </c:pt>
                <c:pt idx="313">
                  <c:v>1984.58</c:v>
                </c:pt>
                <c:pt idx="314">
                  <c:v>1984.67</c:v>
                </c:pt>
                <c:pt idx="315">
                  <c:v>1984.75</c:v>
                </c:pt>
                <c:pt idx="316">
                  <c:v>1984.83</c:v>
                </c:pt>
                <c:pt idx="317">
                  <c:v>1984.92</c:v>
                </c:pt>
                <c:pt idx="318">
                  <c:v>1985</c:v>
                </c:pt>
                <c:pt idx="319">
                  <c:v>1985.08</c:v>
                </c:pt>
                <c:pt idx="320">
                  <c:v>1985.17</c:v>
                </c:pt>
                <c:pt idx="321">
                  <c:v>1985.25</c:v>
                </c:pt>
                <c:pt idx="322">
                  <c:v>1985.33</c:v>
                </c:pt>
                <c:pt idx="323">
                  <c:v>1985.42</c:v>
                </c:pt>
                <c:pt idx="324">
                  <c:v>1985.5</c:v>
                </c:pt>
                <c:pt idx="325">
                  <c:v>1985.58</c:v>
                </c:pt>
                <c:pt idx="326">
                  <c:v>1985.67</c:v>
                </c:pt>
                <c:pt idx="327">
                  <c:v>1985.75</c:v>
                </c:pt>
                <c:pt idx="328">
                  <c:v>1985.83</c:v>
                </c:pt>
                <c:pt idx="329">
                  <c:v>1985.92</c:v>
                </c:pt>
                <c:pt idx="330">
                  <c:v>1986</c:v>
                </c:pt>
                <c:pt idx="331">
                  <c:v>1986.08</c:v>
                </c:pt>
                <c:pt idx="332">
                  <c:v>1986.17</c:v>
                </c:pt>
                <c:pt idx="333">
                  <c:v>1986.25</c:v>
                </c:pt>
                <c:pt idx="334">
                  <c:v>1986.33</c:v>
                </c:pt>
                <c:pt idx="335">
                  <c:v>1986.42</c:v>
                </c:pt>
                <c:pt idx="336">
                  <c:v>1986.5</c:v>
                </c:pt>
                <c:pt idx="337">
                  <c:v>1986.58</c:v>
                </c:pt>
                <c:pt idx="338">
                  <c:v>1986.67</c:v>
                </c:pt>
                <c:pt idx="339">
                  <c:v>1986.75</c:v>
                </c:pt>
                <c:pt idx="340">
                  <c:v>1986.83</c:v>
                </c:pt>
                <c:pt idx="341">
                  <c:v>1986.92</c:v>
                </c:pt>
                <c:pt idx="342">
                  <c:v>1987</c:v>
                </c:pt>
                <c:pt idx="343">
                  <c:v>1987.08</c:v>
                </c:pt>
                <c:pt idx="344">
                  <c:v>1987.17</c:v>
                </c:pt>
                <c:pt idx="345">
                  <c:v>1987.25</c:v>
                </c:pt>
                <c:pt idx="346">
                  <c:v>1987.33</c:v>
                </c:pt>
                <c:pt idx="347">
                  <c:v>1987.42</c:v>
                </c:pt>
                <c:pt idx="348">
                  <c:v>1987.5</c:v>
                </c:pt>
                <c:pt idx="349">
                  <c:v>1987.58</c:v>
                </c:pt>
                <c:pt idx="350">
                  <c:v>1987.67</c:v>
                </c:pt>
                <c:pt idx="351">
                  <c:v>1987.75</c:v>
                </c:pt>
                <c:pt idx="352">
                  <c:v>1987.83</c:v>
                </c:pt>
                <c:pt idx="353">
                  <c:v>1987.92</c:v>
                </c:pt>
                <c:pt idx="354">
                  <c:v>1988</c:v>
                </c:pt>
                <c:pt idx="355">
                  <c:v>1988.08</c:v>
                </c:pt>
                <c:pt idx="356">
                  <c:v>1988.17</c:v>
                </c:pt>
                <c:pt idx="357">
                  <c:v>1988.25</c:v>
                </c:pt>
                <c:pt idx="358">
                  <c:v>1988.33</c:v>
                </c:pt>
                <c:pt idx="359">
                  <c:v>1988.42</c:v>
                </c:pt>
                <c:pt idx="360">
                  <c:v>1988.5</c:v>
                </c:pt>
                <c:pt idx="361">
                  <c:v>1988.58</c:v>
                </c:pt>
                <c:pt idx="362">
                  <c:v>1988.67</c:v>
                </c:pt>
                <c:pt idx="363">
                  <c:v>1988.75</c:v>
                </c:pt>
                <c:pt idx="364">
                  <c:v>1988.83</c:v>
                </c:pt>
                <c:pt idx="365">
                  <c:v>1988.92</c:v>
                </c:pt>
                <c:pt idx="366">
                  <c:v>1989</c:v>
                </c:pt>
                <c:pt idx="367">
                  <c:v>1989.08</c:v>
                </c:pt>
                <c:pt idx="368">
                  <c:v>1989.17</c:v>
                </c:pt>
                <c:pt idx="369">
                  <c:v>1989.25</c:v>
                </c:pt>
                <c:pt idx="370">
                  <c:v>1989.33</c:v>
                </c:pt>
                <c:pt idx="371">
                  <c:v>1989.42</c:v>
                </c:pt>
                <c:pt idx="372">
                  <c:v>1989.5</c:v>
                </c:pt>
                <c:pt idx="373">
                  <c:v>1989.58</c:v>
                </c:pt>
                <c:pt idx="374">
                  <c:v>1989.67</c:v>
                </c:pt>
                <c:pt idx="375">
                  <c:v>1989.75</c:v>
                </c:pt>
                <c:pt idx="376">
                  <c:v>1989.83</c:v>
                </c:pt>
                <c:pt idx="377">
                  <c:v>1989.92</c:v>
                </c:pt>
                <c:pt idx="378">
                  <c:v>1990</c:v>
                </c:pt>
                <c:pt idx="379">
                  <c:v>1990.08</c:v>
                </c:pt>
                <c:pt idx="380">
                  <c:v>1990.17</c:v>
                </c:pt>
                <c:pt idx="381">
                  <c:v>1990.25</c:v>
                </c:pt>
                <c:pt idx="382">
                  <c:v>1990.33</c:v>
                </c:pt>
                <c:pt idx="383">
                  <c:v>1990.42</c:v>
                </c:pt>
                <c:pt idx="384">
                  <c:v>1990.5</c:v>
                </c:pt>
                <c:pt idx="385">
                  <c:v>1990.58</c:v>
                </c:pt>
                <c:pt idx="386">
                  <c:v>1990.67</c:v>
                </c:pt>
                <c:pt idx="387">
                  <c:v>1990.75</c:v>
                </c:pt>
                <c:pt idx="388">
                  <c:v>1990.83</c:v>
                </c:pt>
                <c:pt idx="389">
                  <c:v>1990.92</c:v>
                </c:pt>
                <c:pt idx="390">
                  <c:v>1991</c:v>
                </c:pt>
                <c:pt idx="391">
                  <c:v>1991.08</c:v>
                </c:pt>
                <c:pt idx="392">
                  <c:v>1991.17</c:v>
                </c:pt>
                <c:pt idx="393">
                  <c:v>1991.25</c:v>
                </c:pt>
                <c:pt idx="394">
                  <c:v>1991.33</c:v>
                </c:pt>
                <c:pt idx="395">
                  <c:v>1991.42</c:v>
                </c:pt>
                <c:pt idx="396">
                  <c:v>1991.5</c:v>
                </c:pt>
                <c:pt idx="397">
                  <c:v>1991.58</c:v>
                </c:pt>
                <c:pt idx="398">
                  <c:v>1991.67</c:v>
                </c:pt>
                <c:pt idx="399">
                  <c:v>1991.75</c:v>
                </c:pt>
                <c:pt idx="400">
                  <c:v>1991.83</c:v>
                </c:pt>
                <c:pt idx="401">
                  <c:v>1991.92</c:v>
                </c:pt>
                <c:pt idx="402">
                  <c:v>1992</c:v>
                </c:pt>
                <c:pt idx="403">
                  <c:v>1992.08</c:v>
                </c:pt>
                <c:pt idx="404">
                  <c:v>1992.17</c:v>
                </c:pt>
                <c:pt idx="405">
                  <c:v>1992.25</c:v>
                </c:pt>
                <c:pt idx="406">
                  <c:v>1992.33</c:v>
                </c:pt>
                <c:pt idx="407">
                  <c:v>1992.42</c:v>
                </c:pt>
                <c:pt idx="408">
                  <c:v>1992.5</c:v>
                </c:pt>
                <c:pt idx="409">
                  <c:v>1992.58</c:v>
                </c:pt>
                <c:pt idx="410">
                  <c:v>1992.67</c:v>
                </c:pt>
                <c:pt idx="411">
                  <c:v>1992.75</c:v>
                </c:pt>
                <c:pt idx="412">
                  <c:v>1992.83</c:v>
                </c:pt>
                <c:pt idx="413">
                  <c:v>1992.92</c:v>
                </c:pt>
                <c:pt idx="414">
                  <c:v>1993</c:v>
                </c:pt>
                <c:pt idx="415">
                  <c:v>1993.08</c:v>
                </c:pt>
                <c:pt idx="416">
                  <c:v>1993.17</c:v>
                </c:pt>
                <c:pt idx="417">
                  <c:v>1993.25</c:v>
                </c:pt>
                <c:pt idx="418">
                  <c:v>1993.33</c:v>
                </c:pt>
                <c:pt idx="419">
                  <c:v>1993.42</c:v>
                </c:pt>
                <c:pt idx="420">
                  <c:v>1993.5</c:v>
                </c:pt>
                <c:pt idx="421">
                  <c:v>1993.58</c:v>
                </c:pt>
                <c:pt idx="422">
                  <c:v>1993.67</c:v>
                </c:pt>
                <c:pt idx="423">
                  <c:v>1993.75</c:v>
                </c:pt>
                <c:pt idx="424">
                  <c:v>1993.83</c:v>
                </c:pt>
                <c:pt idx="425">
                  <c:v>1993.92</c:v>
                </c:pt>
                <c:pt idx="426">
                  <c:v>1994</c:v>
                </c:pt>
                <c:pt idx="427">
                  <c:v>1994.08</c:v>
                </c:pt>
                <c:pt idx="428">
                  <c:v>1994.17</c:v>
                </c:pt>
                <c:pt idx="429">
                  <c:v>1994.25</c:v>
                </c:pt>
                <c:pt idx="430">
                  <c:v>1994.33</c:v>
                </c:pt>
                <c:pt idx="431">
                  <c:v>1994.42</c:v>
                </c:pt>
                <c:pt idx="432">
                  <c:v>1994.5</c:v>
                </c:pt>
                <c:pt idx="433">
                  <c:v>1994.58</c:v>
                </c:pt>
                <c:pt idx="434">
                  <c:v>1994.67</c:v>
                </c:pt>
                <c:pt idx="435">
                  <c:v>1994.75</c:v>
                </c:pt>
                <c:pt idx="436">
                  <c:v>1994.83</c:v>
                </c:pt>
                <c:pt idx="437">
                  <c:v>1994.92</c:v>
                </c:pt>
                <c:pt idx="438">
                  <c:v>1995</c:v>
                </c:pt>
                <c:pt idx="439">
                  <c:v>1995.08</c:v>
                </c:pt>
                <c:pt idx="440">
                  <c:v>1995.17</c:v>
                </c:pt>
                <c:pt idx="441">
                  <c:v>1995.25</c:v>
                </c:pt>
                <c:pt idx="442">
                  <c:v>1995.33</c:v>
                </c:pt>
                <c:pt idx="443">
                  <c:v>1995.42</c:v>
                </c:pt>
                <c:pt idx="444">
                  <c:v>1995.5</c:v>
                </c:pt>
                <c:pt idx="445">
                  <c:v>1995.58</c:v>
                </c:pt>
                <c:pt idx="446">
                  <c:v>1995.67</c:v>
                </c:pt>
                <c:pt idx="447">
                  <c:v>1995.75</c:v>
                </c:pt>
                <c:pt idx="448">
                  <c:v>1995.83</c:v>
                </c:pt>
                <c:pt idx="449">
                  <c:v>1995.92</c:v>
                </c:pt>
                <c:pt idx="450">
                  <c:v>1996</c:v>
                </c:pt>
                <c:pt idx="451">
                  <c:v>1996.08</c:v>
                </c:pt>
                <c:pt idx="452">
                  <c:v>1996.17</c:v>
                </c:pt>
                <c:pt idx="453">
                  <c:v>1996.25</c:v>
                </c:pt>
                <c:pt idx="454">
                  <c:v>1996.33</c:v>
                </c:pt>
                <c:pt idx="455">
                  <c:v>1996.42</c:v>
                </c:pt>
                <c:pt idx="456">
                  <c:v>1996.5</c:v>
                </c:pt>
                <c:pt idx="457">
                  <c:v>1996.58</c:v>
                </c:pt>
                <c:pt idx="458">
                  <c:v>1996.67</c:v>
                </c:pt>
                <c:pt idx="459">
                  <c:v>1996.75</c:v>
                </c:pt>
                <c:pt idx="460">
                  <c:v>1996.83</c:v>
                </c:pt>
                <c:pt idx="461">
                  <c:v>1996.92</c:v>
                </c:pt>
                <c:pt idx="462">
                  <c:v>1997</c:v>
                </c:pt>
                <c:pt idx="463">
                  <c:v>1997.08</c:v>
                </c:pt>
                <c:pt idx="464">
                  <c:v>1997.17</c:v>
                </c:pt>
                <c:pt idx="465">
                  <c:v>1997.25</c:v>
                </c:pt>
                <c:pt idx="466">
                  <c:v>1997.33</c:v>
                </c:pt>
                <c:pt idx="467">
                  <c:v>1997.42</c:v>
                </c:pt>
                <c:pt idx="468">
                  <c:v>1997.5</c:v>
                </c:pt>
                <c:pt idx="469">
                  <c:v>1997.58</c:v>
                </c:pt>
                <c:pt idx="470">
                  <c:v>1997.67</c:v>
                </c:pt>
                <c:pt idx="471">
                  <c:v>1997.75</c:v>
                </c:pt>
                <c:pt idx="472">
                  <c:v>1997.83</c:v>
                </c:pt>
                <c:pt idx="473">
                  <c:v>1997.92</c:v>
                </c:pt>
                <c:pt idx="474">
                  <c:v>1998</c:v>
                </c:pt>
                <c:pt idx="475">
                  <c:v>1998.08</c:v>
                </c:pt>
                <c:pt idx="476">
                  <c:v>1998.17</c:v>
                </c:pt>
                <c:pt idx="477">
                  <c:v>1998.25</c:v>
                </c:pt>
                <c:pt idx="478">
                  <c:v>1998.33</c:v>
                </c:pt>
                <c:pt idx="479">
                  <c:v>1998.42</c:v>
                </c:pt>
                <c:pt idx="480">
                  <c:v>1998.5</c:v>
                </c:pt>
                <c:pt idx="481">
                  <c:v>1998.58</c:v>
                </c:pt>
                <c:pt idx="482">
                  <c:v>1998.67</c:v>
                </c:pt>
                <c:pt idx="483">
                  <c:v>1998.75</c:v>
                </c:pt>
                <c:pt idx="484">
                  <c:v>1998.83</c:v>
                </c:pt>
                <c:pt idx="485">
                  <c:v>1998.92</c:v>
                </c:pt>
                <c:pt idx="486">
                  <c:v>1999</c:v>
                </c:pt>
                <c:pt idx="487">
                  <c:v>1999.08</c:v>
                </c:pt>
                <c:pt idx="488">
                  <c:v>1999.17</c:v>
                </c:pt>
                <c:pt idx="489">
                  <c:v>1999.25</c:v>
                </c:pt>
                <c:pt idx="490">
                  <c:v>1999.33</c:v>
                </c:pt>
                <c:pt idx="491">
                  <c:v>1999.42</c:v>
                </c:pt>
                <c:pt idx="492">
                  <c:v>1999.5</c:v>
                </c:pt>
                <c:pt idx="493">
                  <c:v>1999.58</c:v>
                </c:pt>
                <c:pt idx="494">
                  <c:v>1999.67</c:v>
                </c:pt>
                <c:pt idx="495">
                  <c:v>1999.75</c:v>
                </c:pt>
                <c:pt idx="496">
                  <c:v>1999.83</c:v>
                </c:pt>
                <c:pt idx="497">
                  <c:v>1999.92</c:v>
                </c:pt>
                <c:pt idx="498">
                  <c:v>2000</c:v>
                </c:pt>
                <c:pt idx="499">
                  <c:v>2000.08</c:v>
                </c:pt>
                <c:pt idx="500">
                  <c:v>2000.17</c:v>
                </c:pt>
                <c:pt idx="501">
                  <c:v>2000.25</c:v>
                </c:pt>
                <c:pt idx="502">
                  <c:v>2000.33</c:v>
                </c:pt>
                <c:pt idx="503">
                  <c:v>2000.42</c:v>
                </c:pt>
                <c:pt idx="504">
                  <c:v>2000.5</c:v>
                </c:pt>
                <c:pt idx="505">
                  <c:v>2000.58</c:v>
                </c:pt>
                <c:pt idx="506">
                  <c:v>2000.67</c:v>
                </c:pt>
                <c:pt idx="507">
                  <c:v>2000.75</c:v>
                </c:pt>
                <c:pt idx="508">
                  <c:v>2000.83</c:v>
                </c:pt>
                <c:pt idx="509">
                  <c:v>2000.92</c:v>
                </c:pt>
                <c:pt idx="510">
                  <c:v>2001</c:v>
                </c:pt>
                <c:pt idx="511">
                  <c:v>2001.08</c:v>
                </c:pt>
                <c:pt idx="512">
                  <c:v>2001.17</c:v>
                </c:pt>
                <c:pt idx="513">
                  <c:v>2001.25</c:v>
                </c:pt>
                <c:pt idx="514">
                  <c:v>2001.33</c:v>
                </c:pt>
                <c:pt idx="515">
                  <c:v>2001.42</c:v>
                </c:pt>
                <c:pt idx="516">
                  <c:v>2001.5</c:v>
                </c:pt>
                <c:pt idx="517">
                  <c:v>2001.58</c:v>
                </c:pt>
                <c:pt idx="518">
                  <c:v>2001.67</c:v>
                </c:pt>
                <c:pt idx="519">
                  <c:v>2001.75</c:v>
                </c:pt>
                <c:pt idx="520">
                  <c:v>2001.83</c:v>
                </c:pt>
                <c:pt idx="521">
                  <c:v>2001.92</c:v>
                </c:pt>
                <c:pt idx="522">
                  <c:v>2002</c:v>
                </c:pt>
                <c:pt idx="523">
                  <c:v>2002.08</c:v>
                </c:pt>
                <c:pt idx="524">
                  <c:v>2002.17</c:v>
                </c:pt>
                <c:pt idx="525">
                  <c:v>2002.25</c:v>
                </c:pt>
                <c:pt idx="526">
                  <c:v>2002.33</c:v>
                </c:pt>
                <c:pt idx="527">
                  <c:v>2002.42</c:v>
                </c:pt>
                <c:pt idx="528">
                  <c:v>2002.5</c:v>
                </c:pt>
                <c:pt idx="529">
                  <c:v>2002.58</c:v>
                </c:pt>
                <c:pt idx="530">
                  <c:v>2002.67</c:v>
                </c:pt>
                <c:pt idx="531">
                  <c:v>2002.75</c:v>
                </c:pt>
                <c:pt idx="532">
                  <c:v>2002.83</c:v>
                </c:pt>
                <c:pt idx="533">
                  <c:v>2002.92</c:v>
                </c:pt>
                <c:pt idx="534">
                  <c:v>2003</c:v>
                </c:pt>
                <c:pt idx="535">
                  <c:v>2003.08</c:v>
                </c:pt>
                <c:pt idx="536">
                  <c:v>2003.17</c:v>
                </c:pt>
                <c:pt idx="537">
                  <c:v>2003.25</c:v>
                </c:pt>
                <c:pt idx="538">
                  <c:v>2003.33</c:v>
                </c:pt>
                <c:pt idx="539">
                  <c:v>2003.42</c:v>
                </c:pt>
                <c:pt idx="540">
                  <c:v>2003.5</c:v>
                </c:pt>
                <c:pt idx="541">
                  <c:v>2003.58</c:v>
                </c:pt>
                <c:pt idx="542">
                  <c:v>2003.67</c:v>
                </c:pt>
                <c:pt idx="543">
                  <c:v>2003.75</c:v>
                </c:pt>
                <c:pt idx="544">
                  <c:v>2003.83</c:v>
                </c:pt>
                <c:pt idx="545">
                  <c:v>2003.92</c:v>
                </c:pt>
                <c:pt idx="546">
                  <c:v>2004</c:v>
                </c:pt>
                <c:pt idx="547">
                  <c:v>2004.08</c:v>
                </c:pt>
                <c:pt idx="548">
                  <c:v>2004.17</c:v>
                </c:pt>
                <c:pt idx="549">
                  <c:v>2004.25</c:v>
                </c:pt>
                <c:pt idx="550">
                  <c:v>2004.33</c:v>
                </c:pt>
                <c:pt idx="551">
                  <c:v>2004.42</c:v>
                </c:pt>
                <c:pt idx="552">
                  <c:v>2004.5</c:v>
                </c:pt>
                <c:pt idx="553">
                  <c:v>2004.58</c:v>
                </c:pt>
                <c:pt idx="554">
                  <c:v>2004.67</c:v>
                </c:pt>
                <c:pt idx="555">
                  <c:v>2004.75</c:v>
                </c:pt>
                <c:pt idx="556">
                  <c:v>2004.83</c:v>
                </c:pt>
                <c:pt idx="557">
                  <c:v>2004.92</c:v>
                </c:pt>
                <c:pt idx="558">
                  <c:v>2005</c:v>
                </c:pt>
                <c:pt idx="559">
                  <c:v>2005.08</c:v>
                </c:pt>
                <c:pt idx="560">
                  <c:v>2005.17</c:v>
                </c:pt>
                <c:pt idx="561">
                  <c:v>2005.25</c:v>
                </c:pt>
                <c:pt idx="562">
                  <c:v>2005.33</c:v>
                </c:pt>
                <c:pt idx="563">
                  <c:v>2005.42</c:v>
                </c:pt>
                <c:pt idx="564">
                  <c:v>2005.5</c:v>
                </c:pt>
                <c:pt idx="565">
                  <c:v>2005.58</c:v>
                </c:pt>
                <c:pt idx="566">
                  <c:v>2005.67</c:v>
                </c:pt>
                <c:pt idx="567">
                  <c:v>2005.75</c:v>
                </c:pt>
                <c:pt idx="568">
                  <c:v>2005.83</c:v>
                </c:pt>
                <c:pt idx="569">
                  <c:v>2005.92</c:v>
                </c:pt>
                <c:pt idx="570">
                  <c:v>2006</c:v>
                </c:pt>
                <c:pt idx="571">
                  <c:v>2006.08</c:v>
                </c:pt>
                <c:pt idx="572">
                  <c:v>2006.17</c:v>
                </c:pt>
                <c:pt idx="573">
                  <c:v>2006.25</c:v>
                </c:pt>
                <c:pt idx="574">
                  <c:v>2006.33</c:v>
                </c:pt>
                <c:pt idx="575">
                  <c:v>2006.42</c:v>
                </c:pt>
                <c:pt idx="576">
                  <c:v>2006.5</c:v>
                </c:pt>
                <c:pt idx="577">
                  <c:v>2006.58</c:v>
                </c:pt>
                <c:pt idx="578">
                  <c:v>2006.67</c:v>
                </c:pt>
                <c:pt idx="579">
                  <c:v>2006.75</c:v>
                </c:pt>
                <c:pt idx="580">
                  <c:v>2006.83</c:v>
                </c:pt>
                <c:pt idx="581">
                  <c:v>2006.92</c:v>
                </c:pt>
                <c:pt idx="582">
                  <c:v>2007</c:v>
                </c:pt>
                <c:pt idx="583">
                  <c:v>2007.08</c:v>
                </c:pt>
                <c:pt idx="584">
                  <c:v>2007.17</c:v>
                </c:pt>
                <c:pt idx="585">
                  <c:v>2007.25</c:v>
                </c:pt>
                <c:pt idx="586">
                  <c:v>2007.33</c:v>
                </c:pt>
                <c:pt idx="587">
                  <c:v>2007.42</c:v>
                </c:pt>
                <c:pt idx="588">
                  <c:v>2007.5</c:v>
                </c:pt>
                <c:pt idx="589">
                  <c:v>2007.58</c:v>
                </c:pt>
                <c:pt idx="590">
                  <c:v>2007.67</c:v>
                </c:pt>
                <c:pt idx="591">
                  <c:v>2007.75</c:v>
                </c:pt>
                <c:pt idx="592">
                  <c:v>2007.83</c:v>
                </c:pt>
                <c:pt idx="593">
                  <c:v>2007.92</c:v>
                </c:pt>
                <c:pt idx="594">
                  <c:v>2008</c:v>
                </c:pt>
                <c:pt idx="595">
                  <c:v>2008.08</c:v>
                </c:pt>
                <c:pt idx="596">
                  <c:v>2008.17</c:v>
                </c:pt>
                <c:pt idx="597">
                  <c:v>2008.25</c:v>
                </c:pt>
                <c:pt idx="598">
                  <c:v>2008.33</c:v>
                </c:pt>
                <c:pt idx="599">
                  <c:v>2008.42</c:v>
                </c:pt>
                <c:pt idx="600">
                  <c:v>2008.5</c:v>
                </c:pt>
                <c:pt idx="601">
                  <c:v>2008.58</c:v>
                </c:pt>
                <c:pt idx="602">
                  <c:v>2008.67</c:v>
                </c:pt>
                <c:pt idx="603">
                  <c:v>2008.75</c:v>
                </c:pt>
                <c:pt idx="604">
                  <c:v>2008.83</c:v>
                </c:pt>
                <c:pt idx="605">
                  <c:v>2008.92</c:v>
                </c:pt>
                <c:pt idx="606">
                  <c:v>2009</c:v>
                </c:pt>
                <c:pt idx="607">
                  <c:v>2009.08</c:v>
                </c:pt>
                <c:pt idx="608">
                  <c:v>2009.17</c:v>
                </c:pt>
                <c:pt idx="609">
                  <c:v>2009.25</c:v>
                </c:pt>
                <c:pt idx="610">
                  <c:v>2009.33</c:v>
                </c:pt>
                <c:pt idx="611">
                  <c:v>2009.42</c:v>
                </c:pt>
                <c:pt idx="612">
                  <c:v>2009.5</c:v>
                </c:pt>
                <c:pt idx="613">
                  <c:v>2009.58</c:v>
                </c:pt>
                <c:pt idx="614">
                  <c:v>2009.67</c:v>
                </c:pt>
                <c:pt idx="615">
                  <c:v>2009.75</c:v>
                </c:pt>
                <c:pt idx="616">
                  <c:v>2009.83</c:v>
                </c:pt>
                <c:pt idx="617">
                  <c:v>2009.92</c:v>
                </c:pt>
                <c:pt idx="618">
                  <c:v>2010</c:v>
                </c:pt>
                <c:pt idx="619">
                  <c:v>2010.08</c:v>
                </c:pt>
                <c:pt idx="620">
                  <c:v>2010.17</c:v>
                </c:pt>
                <c:pt idx="621">
                  <c:v>2010.25</c:v>
                </c:pt>
                <c:pt idx="622">
                  <c:v>2010.33</c:v>
                </c:pt>
                <c:pt idx="623">
                  <c:v>2010.42</c:v>
                </c:pt>
                <c:pt idx="624">
                  <c:v>2010.5</c:v>
                </c:pt>
                <c:pt idx="625">
                  <c:v>2010.58</c:v>
                </c:pt>
                <c:pt idx="626">
                  <c:v>2010.67</c:v>
                </c:pt>
                <c:pt idx="627">
                  <c:v>2010.75</c:v>
                </c:pt>
                <c:pt idx="628">
                  <c:v>2010.83</c:v>
                </c:pt>
                <c:pt idx="629">
                  <c:v>2010.92</c:v>
                </c:pt>
                <c:pt idx="630">
                  <c:v>2011</c:v>
                </c:pt>
                <c:pt idx="631">
                  <c:v>2011.08</c:v>
                </c:pt>
                <c:pt idx="632">
                  <c:v>2011.17</c:v>
                </c:pt>
                <c:pt idx="633">
                  <c:v>2011.25</c:v>
                </c:pt>
                <c:pt idx="634">
                  <c:v>2011.33</c:v>
                </c:pt>
                <c:pt idx="635">
                  <c:v>2011.42</c:v>
                </c:pt>
                <c:pt idx="636">
                  <c:v>2011.5</c:v>
                </c:pt>
                <c:pt idx="637">
                  <c:v>2011.58</c:v>
                </c:pt>
                <c:pt idx="638">
                  <c:v>2011.67</c:v>
                </c:pt>
                <c:pt idx="639">
                  <c:v>2011.75</c:v>
                </c:pt>
                <c:pt idx="640">
                  <c:v>2011.83</c:v>
                </c:pt>
                <c:pt idx="641">
                  <c:v>2011.92</c:v>
                </c:pt>
                <c:pt idx="642">
                  <c:v>2012</c:v>
                </c:pt>
                <c:pt idx="643">
                  <c:v>2012.08</c:v>
                </c:pt>
                <c:pt idx="644">
                  <c:v>2012.17</c:v>
                </c:pt>
                <c:pt idx="645">
                  <c:v>2012.25</c:v>
                </c:pt>
                <c:pt idx="646">
                  <c:v>2012.33</c:v>
                </c:pt>
                <c:pt idx="647">
                  <c:v>2012.42</c:v>
                </c:pt>
                <c:pt idx="648">
                  <c:v>2012.5</c:v>
                </c:pt>
              </c:numCache>
            </c:numRef>
          </c:xVal>
          <c:yVal>
            <c:numRef>
              <c:f>HadCRUT4!$L$18:$L$666</c:f>
              <c:numCache>
                <c:formatCode>0.00</c:formatCode>
                <c:ptCount val="649"/>
                <c:pt idx="0">
                  <c:v>0</c:v>
                </c:pt>
                <c:pt idx="1">
                  <c:v>5.0143753090196697E-2</c:v>
                </c:pt>
                <c:pt idx="2">
                  <c:v>0.10061664698974937</c:v>
                </c:pt>
                <c:pt idx="3">
                  <c:v>0.15141853612095701</c:v>
                </c:pt>
                <c:pt idx="4">
                  <c:v>0.20254644871806704</c:v>
                </c:pt>
                <c:pt idx="5">
                  <c:v>0.25399746808415102</c:v>
                </c:pt>
                <c:pt idx="6">
                  <c:v>0.30577477085819282</c:v>
                </c:pt>
                <c:pt idx="7">
                  <c:v>0.35787523385403119</c:v>
                </c:pt>
                <c:pt idx="8">
                  <c:v>0.41030393437347357</c:v>
                </c:pt>
                <c:pt idx="9">
                  <c:v>0.46306408121694176</c:v>
                </c:pt>
                <c:pt idx="10">
                  <c:v>0.51615741398597947</c:v>
                </c:pt>
                <c:pt idx="11">
                  <c:v>0.56958334091541474</c:v>
                </c:pt>
                <c:pt idx="12">
                  <c:v>0.62333809598777634</c:v>
                </c:pt>
                <c:pt idx="13">
                  <c:v>0.67736470864934972</c:v>
                </c:pt>
                <c:pt idx="14">
                  <c:v>0.73166013773402483</c:v>
                </c:pt>
                <c:pt idx="15">
                  <c:v>0.78621902951329048</c:v>
                </c:pt>
                <c:pt idx="16">
                  <c:v>0.84103412725664839</c:v>
                </c:pt>
                <c:pt idx="17">
                  <c:v>0.89609837153932403</c:v>
                </c:pt>
                <c:pt idx="18">
                  <c:v>0.95140444875221419</c:v>
                </c:pt>
                <c:pt idx="19">
                  <c:v>1.0069468997751301</c:v>
                </c:pt>
                <c:pt idx="20">
                  <c:v>1.0627228836843869</c:v>
                </c:pt>
                <c:pt idx="21">
                  <c:v>1.1187356542144471</c:v>
                </c:pt>
                <c:pt idx="22">
                  <c:v>1.1749835539074525</c:v>
                </c:pt>
                <c:pt idx="23">
                  <c:v>1.2314625824948848</c:v>
                </c:pt>
                <c:pt idx="24">
                  <c:v>1.2881787082301912</c:v>
                </c:pt>
                <c:pt idx="25">
                  <c:v>1.3448155476012289</c:v>
                </c:pt>
                <c:pt idx="26">
                  <c:v>1.4013822890137249</c:v>
                </c:pt>
                <c:pt idx="27">
                  <c:v>1.4578866217672157</c:v>
                </c:pt>
                <c:pt idx="28">
                  <c:v>1.5143414348659121</c:v>
                </c:pt>
                <c:pt idx="29">
                  <c:v>1.5707602720974023</c:v>
                </c:pt>
                <c:pt idx="30">
                  <c:v>1.627154185569168</c:v>
                </c:pt>
                <c:pt idx="31">
                  <c:v>1.6835271380953714</c:v>
                </c:pt>
                <c:pt idx="32">
                  <c:v>1.7398820657119813</c:v>
                </c:pt>
                <c:pt idx="33">
                  <c:v>1.7962179477929112</c:v>
                </c:pt>
                <c:pt idx="34">
                  <c:v>1.8525376790735777</c:v>
                </c:pt>
                <c:pt idx="35">
                  <c:v>1.9088463720828486</c:v>
                </c:pt>
                <c:pt idx="36">
                  <c:v>1.965139139435621</c:v>
                </c:pt>
                <c:pt idx="37">
                  <c:v>2.0217020607416316</c:v>
                </c:pt>
                <c:pt idx="38">
                  <c:v>2.0785296093584407</c:v>
                </c:pt>
                <c:pt idx="39">
                  <c:v>2.1356186540683666</c:v>
                </c:pt>
                <c:pt idx="40">
                  <c:v>2.1929605771323395</c:v>
                </c:pt>
                <c:pt idx="41">
                  <c:v>2.250544617457706</c:v>
                </c:pt>
                <c:pt idx="42">
                  <c:v>2.3083683420907732</c:v>
                </c:pt>
                <c:pt idx="43">
                  <c:v>2.3664294088478073</c:v>
                </c:pt>
                <c:pt idx="44">
                  <c:v>2.4247253406246045</c:v>
                </c:pt>
                <c:pt idx="45">
                  <c:v>2.4832549601076721</c:v>
                </c:pt>
                <c:pt idx="46">
                  <c:v>2.5420170635207455</c:v>
                </c:pt>
                <c:pt idx="47">
                  <c:v>2.60101274762701</c:v>
                </c:pt>
                <c:pt idx="48">
                  <c:v>2.6602412427340596</c:v>
                </c:pt>
                <c:pt idx="49">
                  <c:v>2.7198328723241048</c:v>
                </c:pt>
                <c:pt idx="50">
                  <c:v>2.7797829181516249</c:v>
                </c:pt>
                <c:pt idx="51">
                  <c:v>2.8400876046620738</c:v>
                </c:pt>
                <c:pt idx="52">
                  <c:v>2.9007471650880916</c:v>
                </c:pt>
                <c:pt idx="53">
                  <c:v>2.9617678997393</c:v>
                </c:pt>
                <c:pt idx="54">
                  <c:v>3.0231466964119136</c:v>
                </c:pt>
                <c:pt idx="55">
                  <c:v>3.0848899841159323</c:v>
                </c:pt>
                <c:pt idx="56">
                  <c:v>3.1470022921201348</c:v>
                </c:pt>
                <c:pt idx="57">
                  <c:v>3.2094866946222282</c:v>
                </c:pt>
                <c:pt idx="58">
                  <c:v>3.2723419350919016</c:v>
                </c:pt>
                <c:pt idx="59">
                  <c:v>3.3355627014860261</c:v>
                </c:pt>
                <c:pt idx="60">
                  <c:v>3.399151347946713</c:v>
                </c:pt>
                <c:pt idx="61">
                  <c:v>3.4631525128776843</c:v>
                </c:pt>
                <c:pt idx="62">
                  <c:v>3.5275656015732579</c:v>
                </c:pt>
                <c:pt idx="63">
                  <c:v>3.5923873793140046</c:v>
                </c:pt>
                <c:pt idx="64">
                  <c:v>3.6576115827157878</c:v>
                </c:pt>
                <c:pt idx="65">
                  <c:v>3.7232243793432644</c:v>
                </c:pt>
                <c:pt idx="66">
                  <c:v>3.7892163021579677</c:v>
                </c:pt>
                <c:pt idx="67">
                  <c:v>3.8555729812111394</c:v>
                </c:pt>
                <c:pt idx="68">
                  <c:v>3.9222788777361757</c:v>
                </c:pt>
                <c:pt idx="69">
                  <c:v>3.9893190097135971</c:v>
                </c:pt>
                <c:pt idx="70">
                  <c:v>4.0566826538313876</c:v>
                </c:pt>
                <c:pt idx="71">
                  <c:v>4.1243577927148749</c:v>
                </c:pt>
                <c:pt idx="72">
                  <c:v>4.192328639738605</c:v>
                </c:pt>
                <c:pt idx="73">
                  <c:v>4.2605182704192543</c:v>
                </c:pt>
                <c:pt idx="74">
                  <c:v>4.32893123691656</c:v>
                </c:pt>
                <c:pt idx="75">
                  <c:v>4.3975652718132778</c:v>
                </c:pt>
                <c:pt idx="76">
                  <c:v>4.4664227588284007</c:v>
                </c:pt>
                <c:pt idx="77">
                  <c:v>4.5355114792374138</c:v>
                </c:pt>
                <c:pt idx="78">
                  <c:v>4.6048420754293033</c:v>
                </c:pt>
                <c:pt idx="79">
                  <c:v>4.6744184587171844</c:v>
                </c:pt>
                <c:pt idx="80">
                  <c:v>4.7442523636053124</c:v>
                </c:pt>
                <c:pt idx="81">
                  <c:v>4.8143561056617727</c:v>
                </c:pt>
                <c:pt idx="82">
                  <c:v>4.8847380040288044</c:v>
                </c:pt>
                <c:pt idx="83">
                  <c:v>4.9554086445855887</c:v>
                </c:pt>
                <c:pt idx="84">
                  <c:v>5.0263821713319885</c:v>
                </c:pt>
                <c:pt idx="85">
                  <c:v>5.097737113032224</c:v>
                </c:pt>
                <c:pt idx="86">
                  <c:v>5.1694687338301719</c:v>
                </c:pt>
                <c:pt idx="87">
                  <c:v>5.2415819637986374</c:v>
                </c:pt>
                <c:pt idx="88">
                  <c:v>5.3140837134837398</c:v>
                </c:pt>
                <c:pt idx="89">
                  <c:v>5.3869712871974116</c:v>
                </c:pt>
                <c:pt idx="90">
                  <c:v>5.4602467334869971</c:v>
                </c:pt>
                <c:pt idx="91">
                  <c:v>5.5339174558270656</c:v>
                </c:pt>
                <c:pt idx="92">
                  <c:v>5.6079769456036388</c:v>
                </c:pt>
                <c:pt idx="93">
                  <c:v>5.6824188262622215</c:v>
                </c:pt>
                <c:pt idx="94">
                  <c:v>5.7572359997054718</c:v>
                </c:pt>
                <c:pt idx="95">
                  <c:v>5.8324290285923439</c:v>
                </c:pt>
                <c:pt idx="96">
                  <c:v>5.9079990764229251</c:v>
                </c:pt>
                <c:pt idx="97">
                  <c:v>5.9837684566633129</c:v>
                </c:pt>
                <c:pt idx="98">
                  <c:v>6.0597364189851533</c:v>
                </c:pt>
                <c:pt idx="99">
                  <c:v>6.1359022225265676</c:v>
                </c:pt>
                <c:pt idx="100">
                  <c:v>6.2122603498236799</c:v>
                </c:pt>
                <c:pt idx="101">
                  <c:v>6.2888202070274701</c:v>
                </c:pt>
                <c:pt idx="102">
                  <c:v>6.3655742085053362</c:v>
                </c:pt>
                <c:pt idx="103">
                  <c:v>6.4425163172440421</c:v>
                </c:pt>
                <c:pt idx="104">
                  <c:v>6.5196464400797822</c:v>
                </c:pt>
                <c:pt idx="105">
                  <c:v>6.5969648816990798</c:v>
                </c:pt>
                <c:pt idx="106">
                  <c:v>6.6744770341704793</c:v>
                </c:pt>
                <c:pt idx="107">
                  <c:v>6.7521831975739701</c:v>
                </c:pt>
                <c:pt idx="108">
                  <c:v>6.8300760980326913</c:v>
                </c:pt>
                <c:pt idx="109">
                  <c:v>6.9083878979134283</c:v>
                </c:pt>
                <c:pt idx="110">
                  <c:v>6.987114897716026</c:v>
                </c:pt>
                <c:pt idx="111">
                  <c:v>7.0662531983005579</c:v>
                </c:pt>
                <c:pt idx="112">
                  <c:v>7.1457986147275392</c:v>
                </c:pt>
                <c:pt idx="113">
                  <c:v>7.2257345159209763</c:v>
                </c:pt>
                <c:pt idx="114">
                  <c:v>7.3060610000327983</c:v>
                </c:pt>
                <c:pt idx="115">
                  <c:v>7.3867799842946624</c:v>
                </c:pt>
                <c:pt idx="116">
                  <c:v>7.4678984301153264</c:v>
                </c:pt>
                <c:pt idx="117">
                  <c:v>7.5494193284754942</c:v>
                </c:pt>
                <c:pt idx="118">
                  <c:v>7.6313487217758507</c:v>
                </c:pt>
                <c:pt idx="119">
                  <c:v>7.7136946963966579</c:v>
                </c:pt>
                <c:pt idx="120">
                  <c:v>7.7964722136339901</c:v>
                </c:pt>
                <c:pt idx="121">
                  <c:v>7.8798071392785687</c:v>
                </c:pt>
                <c:pt idx="122">
                  <c:v>7.9637185211048518</c:v>
                </c:pt>
                <c:pt idx="123">
                  <c:v>8.0482242932596364</c:v>
                </c:pt>
                <c:pt idx="124">
                  <c:v>8.1333425532073989</c:v>
                </c:pt>
                <c:pt idx="125">
                  <c:v>8.2190979099697756</c:v>
                </c:pt>
                <c:pt idx="126">
                  <c:v>8.3055003126711995</c:v>
                </c:pt>
                <c:pt idx="127">
                  <c:v>8.3925549046439869</c:v>
                </c:pt>
                <c:pt idx="128">
                  <c:v>8.4802659325624745</c:v>
                </c:pt>
                <c:pt idx="129">
                  <c:v>8.5686368557070409</c:v>
                </c:pt>
                <c:pt idx="130">
                  <c:v>8.6576694240911252</c:v>
                </c:pt>
                <c:pt idx="131">
                  <c:v>8.7473643868211184</c:v>
                </c:pt>
                <c:pt idx="132">
                  <c:v>8.8377216043302269</c:v>
                </c:pt>
                <c:pt idx="133">
                  <c:v>8.9289437908419131</c:v>
                </c:pt>
                <c:pt idx="134">
                  <c:v>9.0210248918195362</c:v>
                </c:pt>
                <c:pt idx="135">
                  <c:v>9.113955200544865</c:v>
                </c:pt>
                <c:pt idx="136">
                  <c:v>9.2077273898423755</c:v>
                </c:pt>
                <c:pt idx="137">
                  <c:v>9.3023279590670995</c:v>
                </c:pt>
                <c:pt idx="138">
                  <c:v>9.397748511111331</c:v>
                </c:pt>
                <c:pt idx="139">
                  <c:v>9.4939824184266399</c:v>
                </c:pt>
                <c:pt idx="140">
                  <c:v>9.5910160603212944</c:v>
                </c:pt>
                <c:pt idx="141">
                  <c:v>9.688844323258138</c:v>
                </c:pt>
                <c:pt idx="142">
                  <c:v>9.7874615095750528</c:v>
                </c:pt>
                <c:pt idx="143">
                  <c:v>9.8868589796119863</c:v>
                </c:pt>
                <c:pt idx="144">
                  <c:v>9.9870258436885138</c:v>
                </c:pt>
                <c:pt idx="145">
                  <c:v>10.087555460226838</c:v>
                </c:pt>
                <c:pt idx="146">
                  <c:v>10.188431948670598</c:v>
                </c:pt>
                <c:pt idx="147">
                  <c:v>10.289645003697899</c:v>
                </c:pt>
                <c:pt idx="148">
                  <c:v>10.39118046661207</c:v>
                </c:pt>
                <c:pt idx="149">
                  <c:v>10.49302895620707</c:v>
                </c:pt>
                <c:pt idx="150">
                  <c:v>10.595179499499466</c:v>
                </c:pt>
                <c:pt idx="151">
                  <c:v>10.697631556961142</c:v>
                </c:pt>
                <c:pt idx="152">
                  <c:v>10.800386067227407</c:v>
                </c:pt>
                <c:pt idx="153">
                  <c:v>10.903442819173051</c:v>
                </c:pt>
                <c:pt idx="154">
                  <c:v>11.006795333505863</c:v>
                </c:pt>
                <c:pt idx="155">
                  <c:v>11.110438294038033</c:v>
                </c:pt>
                <c:pt idx="156">
                  <c:v>11.21436304804854</c:v>
                </c:pt>
                <c:pt idx="157">
                  <c:v>11.318617576985048</c:v>
                </c:pt>
                <c:pt idx="158">
                  <c:v>11.42321204080946</c:v>
                </c:pt>
                <c:pt idx="159">
                  <c:v>11.528152917002899</c:v>
                </c:pt>
                <c:pt idx="160">
                  <c:v>11.633448004381023</c:v>
                </c:pt>
                <c:pt idx="161">
                  <c:v>11.739109390095734</c:v>
                </c:pt>
                <c:pt idx="162">
                  <c:v>11.84515263837784</c:v>
                </c:pt>
                <c:pt idx="163">
                  <c:v>11.95158127878085</c:v>
                </c:pt>
                <c:pt idx="164">
                  <c:v>12.058404744204495</c:v>
                </c:pt>
                <c:pt idx="165">
                  <c:v>12.165630947412467</c:v>
                </c:pt>
                <c:pt idx="166">
                  <c:v>12.273268640814479</c:v>
                </c:pt>
                <c:pt idx="167">
                  <c:v>12.381334331662742</c:v>
                </c:pt>
                <c:pt idx="168">
                  <c:v>12.489858193409759</c:v>
                </c:pt>
                <c:pt idx="169">
                  <c:v>12.599073606754359</c:v>
                </c:pt>
                <c:pt idx="170">
                  <c:v>12.708986600298545</c:v>
                </c:pt>
                <c:pt idx="171">
                  <c:v>12.819607340549851</c:v>
                </c:pt>
                <c:pt idx="172">
                  <c:v>12.930943686230023</c:v>
                </c:pt>
                <c:pt idx="173">
                  <c:v>13.042994753232165</c:v>
                </c:pt>
                <c:pt idx="174">
                  <c:v>13.155758892411313</c:v>
                </c:pt>
                <c:pt idx="175">
                  <c:v>13.269234825396381</c:v>
                </c:pt>
                <c:pt idx="176">
                  <c:v>13.383416983112966</c:v>
                </c:pt>
                <c:pt idx="177">
                  <c:v>13.498296541808372</c:v>
                </c:pt>
                <c:pt idx="178">
                  <c:v>13.613867937120631</c:v>
                </c:pt>
                <c:pt idx="179">
                  <c:v>13.730113983816125</c:v>
                </c:pt>
                <c:pt idx="180">
                  <c:v>13.847005329768876</c:v>
                </c:pt>
                <c:pt idx="181">
                  <c:v>13.963775487242629</c:v>
                </c:pt>
                <c:pt idx="182">
                  <c:v>14.080399721320077</c:v>
                </c:pt>
                <c:pt idx="183">
                  <c:v>14.196854567122728</c:v>
                </c:pt>
                <c:pt idx="184">
                  <c:v>14.313122857660403</c:v>
                </c:pt>
                <c:pt idx="185">
                  <c:v>14.429194881798765</c:v>
                </c:pt>
                <c:pt idx="186">
                  <c:v>14.545060748276967</c:v>
                </c:pt>
                <c:pt idx="187">
                  <c:v>14.660713610459311</c:v>
                </c:pt>
                <c:pt idx="188">
                  <c:v>14.77615085228723</c:v>
                </c:pt>
                <c:pt idx="189">
                  <c:v>14.891368312002101</c:v>
                </c:pt>
                <c:pt idx="190">
                  <c:v>15.006359512438792</c:v>
                </c:pt>
                <c:pt idx="191">
                  <c:v>15.121123675006572</c:v>
                </c:pt>
                <c:pt idx="192">
                  <c:v>15.235661119695862</c:v>
                </c:pt>
                <c:pt idx="193">
                  <c:v>15.349850803218146</c:v>
                </c:pt>
                <c:pt idx="194">
                  <c:v>15.463702411925624</c:v>
                </c:pt>
                <c:pt idx="195">
                  <c:v>15.577222296469643</c:v>
                </c:pt>
                <c:pt idx="196">
                  <c:v>15.690414799188204</c:v>
                </c:pt>
                <c:pt idx="197">
                  <c:v>15.803283595024425</c:v>
                </c:pt>
                <c:pt idx="198">
                  <c:v>15.915833406383115</c:v>
                </c:pt>
                <c:pt idx="199">
                  <c:v>16.028065730121796</c:v>
                </c:pt>
                <c:pt idx="200">
                  <c:v>16.139974480257195</c:v>
                </c:pt>
                <c:pt idx="201">
                  <c:v>16.251559576931641</c:v>
                </c:pt>
                <c:pt idx="202">
                  <c:v>16.362818895232522</c:v>
                </c:pt>
                <c:pt idx="203">
                  <c:v>16.473747505434972</c:v>
                </c:pt>
                <c:pt idx="204">
                  <c:v>16.584340732079227</c:v>
                </c:pt>
                <c:pt idx="205">
                  <c:v>16.695560883644191</c:v>
                </c:pt>
                <c:pt idx="206">
                  <c:v>16.807401578737654</c:v>
                </c:pt>
                <c:pt idx="207">
                  <c:v>16.919855661983945</c:v>
                </c:pt>
                <c:pt idx="208">
                  <c:v>17.032917011263123</c:v>
                </c:pt>
                <c:pt idx="209">
                  <c:v>17.146574833642489</c:v>
                </c:pt>
                <c:pt idx="210">
                  <c:v>17.260820971124872</c:v>
                </c:pt>
                <c:pt idx="211">
                  <c:v>17.375657985107409</c:v>
                </c:pt>
                <c:pt idx="212">
                  <c:v>17.491087689225651</c:v>
                </c:pt>
                <c:pt idx="213">
                  <c:v>17.607109599954413</c:v>
                </c:pt>
                <c:pt idx="214">
                  <c:v>17.723729130359004</c:v>
                </c:pt>
                <c:pt idx="215">
                  <c:v>17.84095956064931</c:v>
                </c:pt>
                <c:pt idx="216">
                  <c:v>17.95882253403596</c:v>
                </c:pt>
                <c:pt idx="217">
                  <c:v>18.076949240305225</c:v>
                </c:pt>
                <c:pt idx="218">
                  <c:v>18.195361979894926</c:v>
                </c:pt>
                <c:pt idx="219">
                  <c:v>18.314077806078899</c:v>
                </c:pt>
                <c:pt idx="220">
                  <c:v>18.433109580565201</c:v>
                </c:pt>
                <c:pt idx="221">
                  <c:v>18.552472105649429</c:v>
                </c:pt>
                <c:pt idx="222">
                  <c:v>18.672176756924841</c:v>
                </c:pt>
                <c:pt idx="223">
                  <c:v>18.792228516990633</c:v>
                </c:pt>
                <c:pt idx="224">
                  <c:v>18.912633990787754</c:v>
                </c:pt>
                <c:pt idx="225">
                  <c:v>19.03339577740212</c:v>
                </c:pt>
                <c:pt idx="226">
                  <c:v>19.154520477268306</c:v>
                </c:pt>
                <c:pt idx="227">
                  <c:v>19.276007284713671</c:v>
                </c:pt>
                <c:pt idx="228">
                  <c:v>19.397844484187033</c:v>
                </c:pt>
                <c:pt idx="229">
                  <c:v>19.51976394517601</c:v>
                </c:pt>
                <c:pt idx="230">
                  <c:v>19.641755142489217</c:v>
                </c:pt>
                <c:pt idx="231">
                  <c:v>19.76381431376501</c:v>
                </c:pt>
                <c:pt idx="232">
                  <c:v>19.885933930648264</c:v>
                </c:pt>
                <c:pt idx="233">
                  <c:v>20.0081107009525</c:v>
                </c:pt>
                <c:pt idx="234">
                  <c:v>20.130337064301102</c:v>
                </c:pt>
                <c:pt idx="235">
                  <c:v>20.252608489683041</c:v>
                </c:pt>
                <c:pt idx="236">
                  <c:v>20.374915713702535</c:v>
                </c:pt>
                <c:pt idx="237">
                  <c:v>20.497258177384992</c:v>
                </c:pt>
                <c:pt idx="238">
                  <c:v>20.619623880530071</c:v>
                </c:pt>
                <c:pt idx="239">
                  <c:v>20.742009543850486</c:v>
                </c:pt>
                <c:pt idx="240">
                  <c:v>20.864415807561898</c:v>
                </c:pt>
                <c:pt idx="241">
                  <c:v>20.987576531981006</c:v>
                </c:pt>
                <c:pt idx="242">
                  <c:v>21.111492615465011</c:v>
                </c:pt>
                <c:pt idx="243">
                  <c:v>21.236164955845027</c:v>
                </c:pt>
                <c:pt idx="244">
                  <c:v>21.361602502877247</c:v>
                </c:pt>
                <c:pt idx="245">
                  <c:v>21.487804810944056</c:v>
                </c:pt>
                <c:pt idx="246">
                  <c:v>21.614777279077771</c:v>
                </c:pt>
                <c:pt idx="247">
                  <c:v>21.742522342181985</c:v>
                </c:pt>
                <c:pt idx="248">
                  <c:v>21.871054299752245</c:v>
                </c:pt>
                <c:pt idx="249">
                  <c:v>22.000376638949888</c:v>
                </c:pt>
                <c:pt idx="250">
                  <c:v>22.130501242882872</c:v>
                </c:pt>
                <c:pt idx="251">
                  <c:v>22.261436616944366</c:v>
                </c:pt>
                <c:pt idx="252">
                  <c:v>22.393192973938994</c:v>
                </c:pt>
                <c:pt idx="253">
                  <c:v>22.524630208273038</c:v>
                </c:pt>
                <c:pt idx="254">
                  <c:v>22.655756567441074</c:v>
                </c:pt>
                <c:pt idx="255">
                  <c:v>22.786582363169089</c:v>
                </c:pt>
                <c:pt idx="256">
                  <c:v>22.917109859027846</c:v>
                </c:pt>
                <c:pt idx="257">
                  <c:v>23.04734387337902</c:v>
                </c:pt>
                <c:pt idx="258">
                  <c:v>23.177280627164293</c:v>
                </c:pt>
                <c:pt idx="259">
                  <c:v>23.306915317011146</c:v>
                </c:pt>
                <c:pt idx="260">
                  <c:v>23.436239677294338</c:v>
                </c:pt>
                <c:pt idx="261">
                  <c:v>23.565251139488112</c:v>
                </c:pt>
                <c:pt idx="262">
                  <c:v>23.693942460216817</c:v>
                </c:pt>
                <c:pt idx="263">
                  <c:v>23.82230737298562</c:v>
                </c:pt>
                <c:pt idx="264">
                  <c:v>23.950336987614492</c:v>
                </c:pt>
                <c:pt idx="265">
                  <c:v>24.077675859356134</c:v>
                </c:pt>
                <c:pt idx="266">
                  <c:v>24.204312062506801</c:v>
                </c:pt>
                <c:pt idx="267">
                  <c:v>24.33023226004741</c:v>
                </c:pt>
                <c:pt idx="268">
                  <c:v>24.45542925096612</c:v>
                </c:pt>
                <c:pt idx="269">
                  <c:v>24.579900715713507</c:v>
                </c:pt>
                <c:pt idx="270">
                  <c:v>24.703649555307379</c:v>
                </c:pt>
                <c:pt idx="271">
                  <c:v>24.826679838399684</c:v>
                </c:pt>
                <c:pt idx="272">
                  <c:v>24.948996417404601</c:v>
                </c:pt>
                <c:pt idx="273">
                  <c:v>25.070601153082805</c:v>
                </c:pt>
                <c:pt idx="274">
                  <c:v>25.191490878254058</c:v>
                </c:pt>
                <c:pt idx="275">
                  <c:v>25.311660596382239</c:v>
                </c:pt>
                <c:pt idx="276">
                  <c:v>25.431114348617541</c:v>
                </c:pt>
                <c:pt idx="277">
                  <c:v>25.550245770543484</c:v>
                </c:pt>
                <c:pt idx="278">
                  <c:v>25.669054400576954</c:v>
                </c:pt>
                <c:pt idx="279">
                  <c:v>25.787536264072742</c:v>
                </c:pt>
                <c:pt idx="280">
                  <c:v>25.90568900664681</c:v>
                </c:pt>
                <c:pt idx="281">
                  <c:v>26.023511545130987</c:v>
                </c:pt>
                <c:pt idx="282">
                  <c:v>26.140998492097822</c:v>
                </c:pt>
                <c:pt idx="283">
                  <c:v>26.258144725198008</c:v>
                </c:pt>
                <c:pt idx="284">
                  <c:v>26.374948826244179</c:v>
                </c:pt>
                <c:pt idx="285">
                  <c:v>26.49141308836073</c:v>
                </c:pt>
                <c:pt idx="286">
                  <c:v>26.607544730900486</c:v>
                </c:pt>
                <c:pt idx="287">
                  <c:v>26.723352121338166</c:v>
                </c:pt>
                <c:pt idx="288">
                  <c:v>26.838839918027702</c:v>
                </c:pt>
                <c:pt idx="289">
                  <c:v>26.954114418248992</c:v>
                </c:pt>
                <c:pt idx="290">
                  <c:v>27.069194140282775</c:v>
                </c:pt>
                <c:pt idx="291">
                  <c:v>27.184092679085154</c:v>
                </c:pt>
                <c:pt idx="292">
                  <c:v>27.298821321131697</c:v>
                </c:pt>
                <c:pt idx="293">
                  <c:v>27.413388244430394</c:v>
                </c:pt>
                <c:pt idx="294">
                  <c:v>27.527803150387683</c:v>
                </c:pt>
                <c:pt idx="295">
                  <c:v>27.642070877815854</c:v>
                </c:pt>
                <c:pt idx="296">
                  <c:v>27.756195000203263</c:v>
                </c:pt>
                <c:pt idx="297">
                  <c:v>27.870176153006412</c:v>
                </c:pt>
                <c:pt idx="298">
                  <c:v>27.984014917270031</c:v>
                </c:pt>
                <c:pt idx="299">
                  <c:v>28.097707884743045</c:v>
                </c:pt>
                <c:pt idx="300">
                  <c:v>28.211248327993644</c:v>
                </c:pt>
                <c:pt idx="301">
                  <c:v>28.325263750375484</c:v>
                </c:pt>
                <c:pt idx="302">
                  <c:v>28.439740806670159</c:v>
                </c:pt>
                <c:pt idx="303">
                  <c:v>28.55466831151125</c:v>
                </c:pt>
                <c:pt idx="304">
                  <c:v>28.670034328308475</c:v>
                </c:pt>
                <c:pt idx="305">
                  <c:v>28.78582788702721</c:v>
                </c:pt>
                <c:pt idx="306">
                  <c:v>28.902039678151652</c:v>
                </c:pt>
                <c:pt idx="307">
                  <c:v>29.018659377195206</c:v>
                </c:pt>
                <c:pt idx="308">
                  <c:v>29.135680320016888</c:v>
                </c:pt>
                <c:pt idx="309">
                  <c:v>29.253101211174339</c:v>
                </c:pt>
                <c:pt idx="310">
                  <c:v>29.37091853380366</c:v>
                </c:pt>
                <c:pt idx="311">
                  <c:v>29.489128567384</c:v>
                </c:pt>
                <c:pt idx="312">
                  <c:v>29.60772788455597</c:v>
                </c:pt>
                <c:pt idx="313">
                  <c:v>29.726636443407699</c:v>
                </c:pt>
                <c:pt idx="314">
                  <c:v>29.845855174544397</c:v>
                </c:pt>
                <c:pt idx="315">
                  <c:v>29.965389227454637</c:v>
                </c:pt>
                <c:pt idx="316">
                  <c:v>30.085239287271691</c:v>
                </c:pt>
                <c:pt idx="317">
                  <c:v>30.205405923817807</c:v>
                </c:pt>
                <c:pt idx="318">
                  <c:v>30.3258861047197</c:v>
                </c:pt>
                <c:pt idx="319">
                  <c:v>30.446685980684208</c:v>
                </c:pt>
                <c:pt idx="320">
                  <c:v>30.567806723507317</c:v>
                </c:pt>
                <c:pt idx="321">
                  <c:v>30.689241684086028</c:v>
                </c:pt>
                <c:pt idx="322">
                  <c:v>30.810991955640475</c:v>
                </c:pt>
                <c:pt idx="323">
                  <c:v>30.933053183462278</c:v>
                </c:pt>
                <c:pt idx="324">
                  <c:v>31.055424722770113</c:v>
                </c:pt>
                <c:pt idx="325">
                  <c:v>31.17813012768022</c:v>
                </c:pt>
                <c:pt idx="326">
                  <c:v>31.301166008560131</c:v>
                </c:pt>
                <c:pt idx="327">
                  <c:v>31.42452926362364</c:v>
                </c:pt>
                <c:pt idx="328">
                  <c:v>31.548220651612269</c:v>
                </c:pt>
                <c:pt idx="329">
                  <c:v>31.672238040249965</c:v>
                </c:pt>
                <c:pt idx="330">
                  <c:v>31.79658465731427</c:v>
                </c:pt>
                <c:pt idx="331">
                  <c:v>31.92125939793533</c:v>
                </c:pt>
                <c:pt idx="332">
                  <c:v>32.04625835233827</c:v>
                </c:pt>
                <c:pt idx="333">
                  <c:v>32.171583457687348</c:v>
                </c:pt>
                <c:pt idx="334">
                  <c:v>32.297235657768795</c:v>
                </c:pt>
                <c:pt idx="335">
                  <c:v>32.423219532731139</c:v>
                </c:pt>
                <c:pt idx="336">
                  <c:v>32.549535165746477</c:v>
                </c:pt>
                <c:pt idx="337">
                  <c:v>32.676081788336433</c:v>
                </c:pt>
                <c:pt idx="338">
                  <c:v>32.802862797012608</c:v>
                </c:pt>
                <c:pt idx="339">
                  <c:v>32.929881191791026</c:v>
                </c:pt>
                <c:pt idx="340">
                  <c:v>33.057142850894195</c:v>
                </c:pt>
                <c:pt idx="341">
                  <c:v>33.184650784710414</c:v>
                </c:pt>
                <c:pt idx="342">
                  <c:v>33.312409851978714</c:v>
                </c:pt>
                <c:pt idx="343">
                  <c:v>33.440431729387569</c:v>
                </c:pt>
                <c:pt idx="344">
                  <c:v>33.568723172701937</c:v>
                </c:pt>
                <c:pt idx="345">
                  <c:v>33.69728997387034</c:v>
                </c:pt>
                <c:pt idx="346">
                  <c:v>33.82613671274737</c:v>
                </c:pt>
                <c:pt idx="347">
                  <c:v>33.955273360626506</c:v>
                </c:pt>
                <c:pt idx="348">
                  <c:v>34.084704558201452</c:v>
                </c:pt>
                <c:pt idx="349">
                  <c:v>34.214747938861365</c:v>
                </c:pt>
                <c:pt idx="350">
                  <c:v>34.345405204868598</c:v>
                </c:pt>
                <c:pt idx="351">
                  <c:v>34.476677686566688</c:v>
                </c:pt>
                <c:pt idx="352">
                  <c:v>34.608560491044273</c:v>
                </c:pt>
                <c:pt idx="353">
                  <c:v>34.7410543607063</c:v>
                </c:pt>
                <c:pt idx="354">
                  <c:v>34.874155527520259</c:v>
                </c:pt>
                <c:pt idx="355">
                  <c:v>35.007848520961772</c:v>
                </c:pt>
                <c:pt idx="356">
                  <c:v>35.142128349042935</c:v>
                </c:pt>
                <c:pt idx="357">
                  <c:v>35.276990290269111</c:v>
                </c:pt>
                <c:pt idx="358">
                  <c:v>35.412426935197573</c:v>
                </c:pt>
                <c:pt idx="359">
                  <c:v>35.548422832410097</c:v>
                </c:pt>
                <c:pt idx="360">
                  <c:v>35.684965584193662</c:v>
                </c:pt>
                <c:pt idx="361">
                  <c:v>35.821673311189784</c:v>
                </c:pt>
                <c:pt idx="362">
                  <c:v>35.958535839462684</c:v>
                </c:pt>
                <c:pt idx="363">
                  <c:v>36.095542857793021</c:v>
                </c:pt>
                <c:pt idx="364">
                  <c:v>36.232687947335137</c:v>
                </c:pt>
                <c:pt idx="365">
                  <c:v>36.369962814213693</c:v>
                </c:pt>
                <c:pt idx="366">
                  <c:v>36.507361178623228</c:v>
                </c:pt>
                <c:pt idx="367">
                  <c:v>36.644884188141816</c:v>
                </c:pt>
                <c:pt idx="368">
                  <c:v>36.782531886952597</c:v>
                </c:pt>
                <c:pt idx="369">
                  <c:v>36.9203016298992</c:v>
                </c:pt>
                <c:pt idx="370">
                  <c:v>37.058191900207191</c:v>
                </c:pt>
                <c:pt idx="371">
                  <c:v>37.196205281674224</c:v>
                </c:pt>
                <c:pt idx="372">
                  <c:v>37.334349083426162</c:v>
                </c:pt>
                <c:pt idx="373">
                  <c:v>37.472488559303144</c:v>
                </c:pt>
                <c:pt idx="374">
                  <c:v>37.610629930006098</c:v>
                </c:pt>
                <c:pt idx="375">
                  <c:v>37.748779725237739</c:v>
                </c:pt>
                <c:pt idx="376">
                  <c:v>37.886947058812439</c:v>
                </c:pt>
                <c:pt idx="377">
                  <c:v>38.025139901525847</c:v>
                </c:pt>
                <c:pt idx="378">
                  <c:v>38.163365286115322</c:v>
                </c:pt>
                <c:pt idx="379">
                  <c:v>38.30162834276797</c:v>
                </c:pt>
                <c:pt idx="380">
                  <c:v>38.439928674087923</c:v>
                </c:pt>
                <c:pt idx="381">
                  <c:v>38.578260431718604</c:v>
                </c:pt>
                <c:pt idx="382">
                  <c:v>38.716629080568055</c:v>
                </c:pt>
                <c:pt idx="383">
                  <c:v>38.855038889252398</c:v>
                </c:pt>
                <c:pt idx="384">
                  <c:v>38.993490049026605</c:v>
                </c:pt>
                <c:pt idx="385">
                  <c:v>39.132102945430233</c:v>
                </c:pt>
                <c:pt idx="386">
                  <c:v>39.270873742326046</c:v>
                </c:pt>
                <c:pt idx="387">
                  <c:v>39.409802352215024</c:v>
                </c:pt>
                <c:pt idx="388">
                  <c:v>39.548889265638877</c:v>
                </c:pt>
                <c:pt idx="389">
                  <c:v>39.688139654237261</c:v>
                </c:pt>
                <c:pt idx="390">
                  <c:v>39.82755423005824</c:v>
                </c:pt>
                <c:pt idx="391">
                  <c:v>39.967133012244858</c:v>
                </c:pt>
                <c:pt idx="392">
                  <c:v>40.106877580489709</c:v>
                </c:pt>
                <c:pt idx="393">
                  <c:v>40.24679721284673</c:v>
                </c:pt>
                <c:pt idx="394">
                  <c:v>40.386885854387913</c:v>
                </c:pt>
                <c:pt idx="395">
                  <c:v>40.527137534447093</c:v>
                </c:pt>
                <c:pt idx="396">
                  <c:v>40.667548914914107</c:v>
                </c:pt>
                <c:pt idx="397">
                  <c:v>40.807341476940849</c:v>
                </c:pt>
                <c:pt idx="398">
                  <c:v>40.946517272871176</c:v>
                </c:pt>
                <c:pt idx="399">
                  <c:v>41.085076853861096</c:v>
                </c:pt>
                <c:pt idx="400">
                  <c:v>41.223018990229207</c:v>
                </c:pt>
                <c:pt idx="401">
                  <c:v>41.3603396819409</c:v>
                </c:pt>
                <c:pt idx="402">
                  <c:v>41.497040630868355</c:v>
                </c:pt>
                <c:pt idx="403">
                  <c:v>41.633115603562032</c:v>
                </c:pt>
                <c:pt idx="404">
                  <c:v>41.768560852135465</c:v>
                </c:pt>
                <c:pt idx="405">
                  <c:v>41.903369512068252</c:v>
                </c:pt>
                <c:pt idx="406">
                  <c:v>42.037537174219153</c:v>
                </c:pt>
                <c:pt idx="407">
                  <c:v>42.171058877844246</c:v>
                </c:pt>
                <c:pt idx="408">
                  <c:v>42.303931493678306</c:v>
                </c:pt>
                <c:pt idx="409">
                  <c:v>42.436610602452618</c:v>
                </c:pt>
                <c:pt idx="410">
                  <c:v>42.569091621761402</c:v>
                </c:pt>
                <c:pt idx="411">
                  <c:v>42.701374416864041</c:v>
                </c:pt>
                <c:pt idx="412">
                  <c:v>42.833455418331027</c:v>
                </c:pt>
                <c:pt idx="413">
                  <c:v>42.965332216455977</c:v>
                </c:pt>
                <c:pt idx="414">
                  <c:v>43.097002863996693</c:v>
                </c:pt>
                <c:pt idx="415">
                  <c:v>43.228471996085887</c:v>
                </c:pt>
                <c:pt idx="416">
                  <c:v>43.359741735370051</c:v>
                </c:pt>
                <c:pt idx="417">
                  <c:v>43.490818592926018</c:v>
                </c:pt>
                <c:pt idx="418">
                  <c:v>43.621708539591395</c:v>
                </c:pt>
                <c:pt idx="419">
                  <c:v>43.752423324499944</c:v>
                </c:pt>
                <c:pt idx="420">
                  <c:v>43.882964018509483</c:v>
                </c:pt>
                <c:pt idx="421">
                  <c:v>44.013732509221882</c:v>
                </c:pt>
                <c:pt idx="422">
                  <c:v>44.14472550180443</c:v>
                </c:pt>
                <c:pt idx="423">
                  <c:v>44.27593891672899</c:v>
                </c:pt>
                <c:pt idx="424">
                  <c:v>44.40736857838192</c:v>
                </c:pt>
                <c:pt idx="425">
                  <c:v>44.53901849425813</c:v>
                </c:pt>
                <c:pt idx="426">
                  <c:v>44.670889041465728</c:v>
                </c:pt>
                <c:pt idx="427">
                  <c:v>44.802977315230635</c:v>
                </c:pt>
                <c:pt idx="428">
                  <c:v>44.935280110461292</c:v>
                </c:pt>
                <c:pt idx="429">
                  <c:v>45.067792049067805</c:v>
                </c:pt>
                <c:pt idx="430">
                  <c:v>45.200512562704091</c:v>
                </c:pt>
                <c:pt idx="431">
                  <c:v>45.333441222858653</c:v>
                </c:pt>
                <c:pt idx="432">
                  <c:v>45.466586058703172</c:v>
                </c:pt>
                <c:pt idx="433">
                  <c:v>45.599972375002608</c:v>
                </c:pt>
                <c:pt idx="434">
                  <c:v>45.733608273018547</c:v>
                </c:pt>
                <c:pt idx="435">
                  <c:v>45.867496476113786</c:v>
                </c:pt>
                <c:pt idx="436">
                  <c:v>46.001638386259742</c:v>
                </c:pt>
                <c:pt idx="437">
                  <c:v>46.136027939201938</c:v>
                </c:pt>
                <c:pt idx="438">
                  <c:v>46.270663089126458</c:v>
                </c:pt>
                <c:pt idx="439">
                  <c:v>46.405551982725115</c:v>
                </c:pt>
                <c:pt idx="440">
                  <c:v>46.54069904324092</c:v>
                </c:pt>
                <c:pt idx="441">
                  <c:v>46.676106976503036</c:v>
                </c:pt>
                <c:pt idx="442">
                  <c:v>46.811776450913442</c:v>
                </c:pt>
                <c:pt idx="443">
                  <c:v>46.947705740052925</c:v>
                </c:pt>
                <c:pt idx="444">
                  <c:v>47.08388509460849</c:v>
                </c:pt>
                <c:pt idx="445">
                  <c:v>47.220368395420337</c:v>
                </c:pt>
                <c:pt idx="446">
                  <c:v>47.357157420441467</c:v>
                </c:pt>
                <c:pt idx="447">
                  <c:v>47.494254927525276</c:v>
                </c:pt>
                <c:pt idx="448">
                  <c:v>47.631665257443558</c:v>
                </c:pt>
                <c:pt idx="449">
                  <c:v>47.769389110609666</c:v>
                </c:pt>
                <c:pt idx="450">
                  <c:v>47.907422553169738</c:v>
                </c:pt>
                <c:pt idx="451">
                  <c:v>48.045759088642683</c:v>
                </c:pt>
                <c:pt idx="452">
                  <c:v>48.18439924441401</c:v>
                </c:pt>
                <c:pt idx="453">
                  <c:v>48.323340170213157</c:v>
                </c:pt>
                <c:pt idx="454">
                  <c:v>48.462581887907106</c:v>
                </c:pt>
                <c:pt idx="455">
                  <c:v>48.602122306002684</c:v>
                </c:pt>
                <c:pt idx="456">
                  <c:v>48.741968764050398</c:v>
                </c:pt>
                <c:pt idx="457">
                  <c:v>48.88204898971361</c:v>
                </c:pt>
                <c:pt idx="458">
                  <c:v>49.022357430772331</c:v>
                </c:pt>
                <c:pt idx="459">
                  <c:v>49.162889098393407</c:v>
                </c:pt>
                <c:pt idx="460">
                  <c:v>49.303640225291019</c:v>
                </c:pt>
                <c:pt idx="461">
                  <c:v>49.44461056482595</c:v>
                </c:pt>
                <c:pt idx="462">
                  <c:v>49.585809800464119</c:v>
                </c:pt>
                <c:pt idx="463">
                  <c:v>49.727243500853319</c:v>
                </c:pt>
                <c:pt idx="464">
                  <c:v>49.868917192200456</c:v>
                </c:pt>
                <c:pt idx="465">
                  <c:v>50.010846603985556</c:v>
                </c:pt>
                <c:pt idx="466">
                  <c:v>50.153043887259344</c:v>
                </c:pt>
                <c:pt idx="467">
                  <c:v>50.295524313428757</c:v>
                </c:pt>
                <c:pt idx="468">
                  <c:v>50.438301597856821</c:v>
                </c:pt>
                <c:pt idx="469">
                  <c:v>50.580816530261984</c:v>
                </c:pt>
                <c:pt idx="470">
                  <c:v>50.72308576872274</c:v>
                </c:pt>
                <c:pt idx="471">
                  <c:v>50.865124804306049</c:v>
                </c:pt>
                <c:pt idx="472">
                  <c:v>51.00694932909289</c:v>
                </c:pt>
                <c:pt idx="473">
                  <c:v>51.148573529957332</c:v>
                </c:pt>
                <c:pt idx="474">
                  <c:v>51.290003099186549</c:v>
                </c:pt>
                <c:pt idx="475">
                  <c:v>51.431247367007245</c:v>
                </c:pt>
                <c:pt idx="476">
                  <c:v>51.572308080607911</c:v>
                </c:pt>
                <c:pt idx="477">
                  <c:v>51.713172594731873</c:v>
                </c:pt>
                <c:pt idx="478">
                  <c:v>51.85383020663869</c:v>
                </c:pt>
                <c:pt idx="479">
                  <c:v>51.994267103037146</c:v>
                </c:pt>
                <c:pt idx="480">
                  <c:v>52.134468935047323</c:v>
                </c:pt>
                <c:pt idx="481">
                  <c:v>52.27411562102418</c:v>
                </c:pt>
                <c:pt idx="482">
                  <c:v>52.413192078952932</c:v>
                </c:pt>
                <c:pt idx="483">
                  <c:v>52.551686444424206</c:v>
                </c:pt>
                <c:pt idx="484">
                  <c:v>52.689581678623426</c:v>
                </c:pt>
                <c:pt idx="485">
                  <c:v>52.826860916900557</c:v>
                </c:pt>
                <c:pt idx="486">
                  <c:v>52.963512924541362</c:v>
                </c:pt>
                <c:pt idx="487">
                  <c:v>53.099522621504661</c:v>
                </c:pt>
                <c:pt idx="488">
                  <c:v>53.234875955295706</c:v>
                </c:pt>
                <c:pt idx="489">
                  <c:v>53.369573031068398</c:v>
                </c:pt>
                <c:pt idx="490">
                  <c:v>53.503605742371008</c:v>
                </c:pt>
                <c:pt idx="491">
                  <c:v>53.636968108579254</c:v>
                </c:pt>
                <c:pt idx="492">
                  <c:v>53.769653856679327</c:v>
                </c:pt>
                <c:pt idx="493">
                  <c:v>53.902587647727614</c:v>
                </c:pt>
                <c:pt idx="494">
                  <c:v>54.035766626122324</c:v>
                </c:pt>
                <c:pt idx="495">
                  <c:v>54.169182220487926</c:v>
                </c:pt>
                <c:pt idx="496">
                  <c:v>54.302836734033804</c:v>
                </c:pt>
                <c:pt idx="497">
                  <c:v>54.436724402829441</c:v>
                </c:pt>
                <c:pt idx="498">
                  <c:v>54.570842580296699</c:v>
                </c:pt>
                <c:pt idx="499">
                  <c:v>54.705186524105443</c:v>
                </c:pt>
                <c:pt idx="500">
                  <c:v>54.839759865531676</c:v>
                </c:pt>
                <c:pt idx="501">
                  <c:v>54.974563373672424</c:v>
                </c:pt>
                <c:pt idx="502">
                  <c:v>55.109602579775753</c:v>
                </c:pt>
                <c:pt idx="503">
                  <c:v>55.244882079071203</c:v>
                </c:pt>
                <c:pt idx="504">
                  <c:v>55.380403582832969</c:v>
                </c:pt>
                <c:pt idx="505">
                  <c:v>55.516236629969683</c:v>
                </c:pt>
                <c:pt idx="506">
                  <c:v>55.652386968036296</c:v>
                </c:pt>
                <c:pt idx="507">
                  <c:v>55.78886543988267</c:v>
                </c:pt>
                <c:pt idx="508">
                  <c:v>55.925677268163213</c:v>
                </c:pt>
                <c:pt idx="509">
                  <c:v>56.062828622550569</c:v>
                </c:pt>
                <c:pt idx="510">
                  <c:v>56.200326150236663</c:v>
                </c:pt>
                <c:pt idx="511">
                  <c:v>56.338178262633051</c:v>
                </c:pt>
                <c:pt idx="512">
                  <c:v>56.476389951414035</c:v>
                </c:pt>
                <c:pt idx="513">
                  <c:v>56.614963893419542</c:v>
                </c:pt>
                <c:pt idx="514">
                  <c:v>56.753901307233718</c:v>
                </c:pt>
                <c:pt idx="515">
                  <c:v>56.893206100910277</c:v>
                </c:pt>
                <c:pt idx="516">
                  <c:v>57.032881412328948</c:v>
                </c:pt>
                <c:pt idx="517">
                  <c:v>57.17284421919635</c:v>
                </c:pt>
                <c:pt idx="518">
                  <c:v>57.313094014501075</c:v>
                </c:pt>
                <c:pt idx="519">
                  <c:v>57.453635706307068</c:v>
                </c:pt>
                <c:pt idx="520">
                  <c:v>57.594471757226074</c:v>
                </c:pt>
                <c:pt idx="521">
                  <c:v>57.735610336269758</c:v>
                </c:pt>
                <c:pt idx="522">
                  <c:v>57.877048773806507</c:v>
                </c:pt>
                <c:pt idx="523">
                  <c:v>58.018786820640287</c:v>
                </c:pt>
                <c:pt idx="524">
                  <c:v>58.160825117424338</c:v>
                </c:pt>
                <c:pt idx="525">
                  <c:v>58.303160254783393</c:v>
                </c:pt>
                <c:pt idx="526">
                  <c:v>58.445797254071067</c:v>
                </c:pt>
                <c:pt idx="527">
                  <c:v>58.588732828785623</c:v>
                </c:pt>
                <c:pt idx="528">
                  <c:v>58.732497445282206</c:v>
                </c:pt>
                <c:pt idx="529">
                  <c:v>58.877088890548521</c:v>
                </c:pt>
                <c:pt idx="530">
                  <c:v>59.022509893613176</c:v>
                </c:pt>
                <c:pt idx="531">
                  <c:v>59.168752895192881</c:v>
                </c:pt>
                <c:pt idx="532">
                  <c:v>59.315811862972737</c:v>
                </c:pt>
                <c:pt idx="533">
                  <c:v>59.463680021438108</c:v>
                </c:pt>
                <c:pt idx="534">
                  <c:v>59.612358010247476</c:v>
                </c:pt>
                <c:pt idx="535">
                  <c:v>59.761842849138532</c:v>
                </c:pt>
                <c:pt idx="536">
                  <c:v>59.912127973338499</c:v>
                </c:pt>
                <c:pt idx="537">
                  <c:v>60.063211991874539</c:v>
                </c:pt>
                <c:pt idx="538">
                  <c:v>60.215088417933657</c:v>
                </c:pt>
                <c:pt idx="539">
                  <c:v>60.367756340198525</c:v>
                </c:pt>
                <c:pt idx="540">
                  <c:v>60.521209249365199</c:v>
                </c:pt>
                <c:pt idx="541">
                  <c:v>60.674811565465177</c:v>
                </c:pt>
                <c:pt idx="542">
                  <c:v>60.828557434038373</c:v>
                </c:pt>
                <c:pt idx="543">
                  <c:v>60.982441170402353</c:v>
                </c:pt>
                <c:pt idx="544">
                  <c:v>61.136460880244499</c:v>
                </c:pt>
                <c:pt idx="545">
                  <c:v>61.290609785600282</c:v>
                </c:pt>
                <c:pt idx="546">
                  <c:v>61.444878659660219</c:v>
                </c:pt>
                <c:pt idx="547">
                  <c:v>61.599260221782004</c:v>
                </c:pt>
                <c:pt idx="548">
                  <c:v>61.753751062007098</c:v>
                </c:pt>
                <c:pt idx="549">
                  <c:v>61.908347977196627</c:v>
                </c:pt>
                <c:pt idx="550">
                  <c:v>62.063050291576985</c:v>
                </c:pt>
                <c:pt idx="551">
                  <c:v>62.217855372811414</c:v>
                </c:pt>
                <c:pt idx="552">
                  <c:v>62.372762433391131</c:v>
                </c:pt>
                <c:pt idx="553">
                  <c:v>62.528305547950993</c:v>
                </c:pt>
                <c:pt idx="554">
                  <c:v>62.68448427259159</c:v>
                </c:pt>
                <c:pt idx="555">
                  <c:v>62.841303341529681</c:v>
                </c:pt>
                <c:pt idx="556">
                  <c:v>62.998764409750834</c:v>
                </c:pt>
                <c:pt idx="557">
                  <c:v>63.156872205297987</c:v>
                </c:pt>
                <c:pt idx="558">
                  <c:v>63.315632001078029</c:v>
                </c:pt>
                <c:pt idx="559">
                  <c:v>63.475048975022503</c:v>
                </c:pt>
                <c:pt idx="560">
                  <c:v>63.635128302748512</c:v>
                </c:pt>
                <c:pt idx="561">
                  <c:v>63.795869340830848</c:v>
                </c:pt>
                <c:pt idx="562">
                  <c:v>63.957273048975367</c:v>
                </c:pt>
                <c:pt idx="563">
                  <c:v>64.119339358782156</c:v>
                </c:pt>
                <c:pt idx="564">
                  <c:v>64.282066839051652</c:v>
                </c:pt>
                <c:pt idx="565">
                  <c:v>64.445448497657026</c:v>
                </c:pt>
                <c:pt idx="566">
                  <c:v>64.609485462105283</c:v>
                </c:pt>
                <c:pt idx="567">
                  <c:v>64.774171878576681</c:v>
                </c:pt>
                <c:pt idx="568">
                  <c:v>64.939501733066379</c:v>
                </c:pt>
                <c:pt idx="569">
                  <c:v>65.105469213212928</c:v>
                </c:pt>
                <c:pt idx="570">
                  <c:v>65.272069643475334</c:v>
                </c:pt>
                <c:pt idx="571">
                  <c:v>65.439302099119743</c:v>
                </c:pt>
                <c:pt idx="572">
                  <c:v>65.607163551964106</c:v>
                </c:pt>
                <c:pt idx="573">
                  <c:v>65.775652317512765</c:v>
                </c:pt>
                <c:pt idx="574">
                  <c:v>65.944763909254732</c:v>
                </c:pt>
                <c:pt idx="575">
                  <c:v>66.114496559051474</c:v>
                </c:pt>
                <c:pt idx="576">
                  <c:v>66.28485138014014</c:v>
                </c:pt>
                <c:pt idx="577">
                  <c:v>66.455002543221099</c:v>
                </c:pt>
                <c:pt idx="578">
                  <c:v>66.624948856953893</c:v>
                </c:pt>
                <c:pt idx="579">
                  <c:v>66.794688000011661</c:v>
                </c:pt>
                <c:pt idx="580">
                  <c:v>66.964220662707589</c:v>
                </c:pt>
                <c:pt idx="581">
                  <c:v>67.133548242013774</c:v>
                </c:pt>
                <c:pt idx="582">
                  <c:v>67.302669158699416</c:v>
                </c:pt>
                <c:pt idx="583">
                  <c:v>67.471579772762709</c:v>
                </c:pt>
                <c:pt idx="584">
                  <c:v>67.640272818821529</c:v>
                </c:pt>
                <c:pt idx="585">
                  <c:v>67.808750416013538</c:v>
                </c:pt>
                <c:pt idx="586">
                  <c:v>67.977010930885854</c:v>
                </c:pt>
                <c:pt idx="587">
                  <c:v>68.145048165360265</c:v>
                </c:pt>
                <c:pt idx="588">
                  <c:v>68.312850116241691</c:v>
                </c:pt>
                <c:pt idx="589">
                  <c:v>68.480677690862024</c:v>
                </c:pt>
                <c:pt idx="590">
                  <c:v>68.648518499726492</c:v>
                </c:pt>
                <c:pt idx="591">
                  <c:v>68.816367273268327</c:v>
                </c:pt>
                <c:pt idx="592">
                  <c:v>68.984216308196551</c:v>
                </c:pt>
                <c:pt idx="593">
                  <c:v>69.152063351548065</c:v>
                </c:pt>
                <c:pt idx="594">
                  <c:v>69.319905752748127</c:v>
                </c:pt>
                <c:pt idx="595">
                  <c:v>69.487746646668825</c:v>
                </c:pt>
                <c:pt idx="596">
                  <c:v>69.655591469801891</c:v>
                </c:pt>
                <c:pt idx="597">
                  <c:v>69.823440213962726</c:v>
                </c:pt>
                <c:pt idx="598">
                  <c:v>69.991297031487022</c:v>
                </c:pt>
                <c:pt idx="599">
                  <c:v>70.159166742367802</c:v>
                </c:pt>
                <c:pt idx="600">
                  <c:v>70.327060054477556</c:v>
                </c:pt>
                <c:pt idx="601">
                  <c:v>70.494466206893208</c:v>
                </c:pt>
                <c:pt idx="602">
                  <c:v>70.661395122849683</c:v>
                </c:pt>
                <c:pt idx="603">
                  <c:v>70.827856207671573</c:v>
                </c:pt>
                <c:pt idx="604">
                  <c:v>70.993863550080903</c:v>
                </c:pt>
                <c:pt idx="605">
                  <c:v>71.159427540778495</c:v>
                </c:pt>
                <c:pt idx="606">
                  <c:v>71.324561172929577</c:v>
                </c:pt>
                <c:pt idx="607">
                  <c:v>71.489269113553462</c:v>
                </c:pt>
                <c:pt idx="608">
                  <c:v>71.653561800379862</c:v>
                </c:pt>
                <c:pt idx="609">
                  <c:v>71.8174417582415</c:v>
                </c:pt>
                <c:pt idx="610">
                  <c:v>71.980910933440327</c:v>
                </c:pt>
                <c:pt idx="611">
                  <c:v>72.143981084624102</c:v>
                </c:pt>
                <c:pt idx="612">
                  <c:v>72.306662156702998</c:v>
                </c:pt>
                <c:pt idx="613">
                  <c:v>72.470671844780099</c:v>
                </c:pt>
                <c:pt idx="614">
                  <c:v>72.636016395342267</c:v>
                </c:pt>
                <c:pt idx="615">
                  <c:v>72.802700573814491</c:v>
                </c:pt>
                <c:pt idx="616">
                  <c:v>72.970724745241682</c:v>
                </c:pt>
                <c:pt idx="617">
                  <c:v>73.140086223914977</c:v>
                </c:pt>
                <c:pt idx="618">
                  <c:v>73.310778447393886</c:v>
                </c:pt>
                <c:pt idx="619">
                  <c:v>73.482795446091643</c:v>
                </c:pt>
                <c:pt idx="620">
                  <c:v>73.656122838323199</c:v>
                </c:pt>
                <c:pt idx="621">
                  <c:v>73.830754078659538</c:v>
                </c:pt>
                <c:pt idx="622">
                  <c:v>74.006680978595739</c:v>
                </c:pt>
                <c:pt idx="623">
                  <c:v>74.183886406936153</c:v>
                </c:pt>
                <c:pt idx="624">
                  <c:v>74.362356029876196</c:v>
                </c:pt>
                <c:pt idx="625">
                  <c:v>74.54144046739151</c:v>
                </c:pt>
                <c:pt idx="626">
                  <c:v>74.721128247561921</c:v>
                </c:pt>
                <c:pt idx="627">
                  <c:v>74.901408848634333</c:v>
                </c:pt>
                <c:pt idx="628">
                  <c:v>75.082271604601488</c:v>
                </c:pt>
                <c:pt idx="629">
                  <c:v>75.263707498571193</c:v>
                </c:pt>
                <c:pt idx="630">
                  <c:v>75.445712794632186</c:v>
                </c:pt>
                <c:pt idx="631">
                  <c:v>75.628286415271987</c:v>
                </c:pt>
                <c:pt idx="632">
                  <c:v>75.811429524833841</c:v>
                </c:pt>
                <c:pt idx="633">
                  <c:v>75.995140245542302</c:v>
                </c:pt>
                <c:pt idx="634">
                  <c:v>76.179414395643505</c:v>
                </c:pt>
                <c:pt idx="635">
                  <c:v>76.364253415014218</c:v>
                </c:pt>
                <c:pt idx="636">
                  <c:v>76.54965175830074</c:v>
                </c:pt>
                <c:pt idx="637">
                  <c:v>76.734852379418101</c:v>
                </c:pt>
                <c:pt idx="638">
                  <c:v>76.919855085292511</c:v>
                </c:pt>
                <c:pt idx="639">
                  <c:v>77.104658172926065</c:v>
                </c:pt>
                <c:pt idx="640">
                  <c:v>77.289263025551122</c:v>
                </c:pt>
                <c:pt idx="641">
                  <c:v>77.47367395491915</c:v>
                </c:pt>
                <c:pt idx="642">
                  <c:v>77.657891426210028</c:v>
                </c:pt>
                <c:pt idx="643">
                  <c:v>77.841911113268964</c:v>
                </c:pt>
                <c:pt idx="644">
                  <c:v>78.025736040475408</c:v>
                </c:pt>
                <c:pt idx="645">
                  <c:v>78.209371542230087</c:v>
                </c:pt>
                <c:pt idx="646">
                  <c:v>78.392828969847415</c:v>
                </c:pt>
                <c:pt idx="647">
                  <c:v>78.576116297127726</c:v>
                </c:pt>
                <c:pt idx="648">
                  <c:v>78.759242220834778</c:v>
                </c:pt>
              </c:numCache>
            </c:numRef>
          </c:yVal>
        </c:ser>
        <c:ser>
          <c:idx val="5"/>
          <c:order val="5"/>
          <c:tx>
            <c:strRef>
              <c:f>HadCRUT4!$P$17</c:f>
              <c:strCache>
                <c:ptCount val="1"/>
                <c:pt idx="0">
                  <c:v>atm-CO2-anom</c:v>
                </c:pt>
              </c:strCache>
            </c:strRef>
          </c:tx>
          <c:marker>
            <c:symbol val="none"/>
          </c:marker>
          <c:xVal>
            <c:numRef>
              <c:f>HadCRUT4!$N$18:$N$674</c:f>
              <c:numCache>
                <c:formatCode>General</c:formatCode>
                <c:ptCount val="657"/>
                <c:pt idx="0">
                  <c:v>1958.71</c:v>
                </c:pt>
                <c:pt idx="1">
                  <c:v>1958.79</c:v>
                </c:pt>
                <c:pt idx="2">
                  <c:v>1958.87</c:v>
                </c:pt>
                <c:pt idx="3">
                  <c:v>1958.96</c:v>
                </c:pt>
                <c:pt idx="4">
                  <c:v>1959.04</c:v>
                </c:pt>
                <c:pt idx="5">
                  <c:v>1959.12</c:v>
                </c:pt>
                <c:pt idx="6">
                  <c:v>1959.21</c:v>
                </c:pt>
                <c:pt idx="7">
                  <c:v>1959.29</c:v>
                </c:pt>
                <c:pt idx="8">
                  <c:v>1959.37</c:v>
                </c:pt>
                <c:pt idx="9">
                  <c:v>1959.46</c:v>
                </c:pt>
                <c:pt idx="10">
                  <c:v>1959.54</c:v>
                </c:pt>
                <c:pt idx="11">
                  <c:v>1959.62</c:v>
                </c:pt>
                <c:pt idx="12">
                  <c:v>1959.71</c:v>
                </c:pt>
                <c:pt idx="13">
                  <c:v>1959.79</c:v>
                </c:pt>
                <c:pt idx="14">
                  <c:v>1959.87</c:v>
                </c:pt>
                <c:pt idx="15">
                  <c:v>1959.96</c:v>
                </c:pt>
                <c:pt idx="16">
                  <c:v>1960.04</c:v>
                </c:pt>
                <c:pt idx="17">
                  <c:v>1960.12</c:v>
                </c:pt>
                <c:pt idx="18">
                  <c:v>1960.21</c:v>
                </c:pt>
                <c:pt idx="19">
                  <c:v>1960.29</c:v>
                </c:pt>
                <c:pt idx="20">
                  <c:v>1960.37</c:v>
                </c:pt>
                <c:pt idx="21">
                  <c:v>1960.46</c:v>
                </c:pt>
                <c:pt idx="22">
                  <c:v>1960.54</c:v>
                </c:pt>
                <c:pt idx="23">
                  <c:v>1960.62</c:v>
                </c:pt>
                <c:pt idx="24">
                  <c:v>1960.71</c:v>
                </c:pt>
                <c:pt idx="25">
                  <c:v>1960.79</c:v>
                </c:pt>
                <c:pt idx="26">
                  <c:v>1960.87</c:v>
                </c:pt>
                <c:pt idx="27">
                  <c:v>1960.96</c:v>
                </c:pt>
                <c:pt idx="28">
                  <c:v>1961.04</c:v>
                </c:pt>
                <c:pt idx="29">
                  <c:v>1961.12</c:v>
                </c:pt>
                <c:pt idx="30">
                  <c:v>1961.21</c:v>
                </c:pt>
                <c:pt idx="31">
                  <c:v>1961.29</c:v>
                </c:pt>
                <c:pt idx="32">
                  <c:v>1961.37</c:v>
                </c:pt>
                <c:pt idx="33">
                  <c:v>1961.46</c:v>
                </c:pt>
                <c:pt idx="34">
                  <c:v>1961.54</c:v>
                </c:pt>
                <c:pt idx="35">
                  <c:v>1961.62</c:v>
                </c:pt>
                <c:pt idx="36">
                  <c:v>1961.71</c:v>
                </c:pt>
                <c:pt idx="37">
                  <c:v>1961.79</c:v>
                </c:pt>
                <c:pt idx="38">
                  <c:v>1961.87</c:v>
                </c:pt>
                <c:pt idx="39">
                  <c:v>1961.96</c:v>
                </c:pt>
                <c:pt idx="40">
                  <c:v>1962.04</c:v>
                </c:pt>
                <c:pt idx="41">
                  <c:v>1962.12</c:v>
                </c:pt>
                <c:pt idx="42">
                  <c:v>1962.21</c:v>
                </c:pt>
                <c:pt idx="43">
                  <c:v>1962.29</c:v>
                </c:pt>
                <c:pt idx="44">
                  <c:v>1962.37</c:v>
                </c:pt>
                <c:pt idx="45">
                  <c:v>1962.46</c:v>
                </c:pt>
                <c:pt idx="46">
                  <c:v>1962.54</c:v>
                </c:pt>
                <c:pt idx="47">
                  <c:v>1962.62</c:v>
                </c:pt>
                <c:pt idx="48">
                  <c:v>1962.71</c:v>
                </c:pt>
                <c:pt idx="49">
                  <c:v>1962.79</c:v>
                </c:pt>
                <c:pt idx="50">
                  <c:v>1962.87</c:v>
                </c:pt>
                <c:pt idx="51">
                  <c:v>1962.96</c:v>
                </c:pt>
                <c:pt idx="52">
                  <c:v>1963.04</c:v>
                </c:pt>
                <c:pt idx="53">
                  <c:v>1963.12</c:v>
                </c:pt>
                <c:pt idx="54">
                  <c:v>1963.21</c:v>
                </c:pt>
                <c:pt idx="55">
                  <c:v>1963.29</c:v>
                </c:pt>
                <c:pt idx="56">
                  <c:v>1963.37</c:v>
                </c:pt>
                <c:pt idx="57">
                  <c:v>1963.46</c:v>
                </c:pt>
                <c:pt idx="58">
                  <c:v>1963.54</c:v>
                </c:pt>
                <c:pt idx="59">
                  <c:v>1963.62</c:v>
                </c:pt>
                <c:pt idx="60">
                  <c:v>1963.71</c:v>
                </c:pt>
                <c:pt idx="61">
                  <c:v>1963.79</c:v>
                </c:pt>
                <c:pt idx="62">
                  <c:v>1963.87</c:v>
                </c:pt>
                <c:pt idx="63">
                  <c:v>1963.96</c:v>
                </c:pt>
                <c:pt idx="64">
                  <c:v>1964.04</c:v>
                </c:pt>
                <c:pt idx="65">
                  <c:v>1964.12</c:v>
                </c:pt>
                <c:pt idx="66">
                  <c:v>1964.21</c:v>
                </c:pt>
                <c:pt idx="67">
                  <c:v>1964.29</c:v>
                </c:pt>
                <c:pt idx="68">
                  <c:v>1964.37</c:v>
                </c:pt>
                <c:pt idx="69">
                  <c:v>1964.46</c:v>
                </c:pt>
                <c:pt idx="70">
                  <c:v>1964.54</c:v>
                </c:pt>
                <c:pt idx="71">
                  <c:v>1964.62</c:v>
                </c:pt>
                <c:pt idx="72">
                  <c:v>1964.71</c:v>
                </c:pt>
                <c:pt idx="73">
                  <c:v>1964.79</c:v>
                </c:pt>
                <c:pt idx="74">
                  <c:v>1964.87</c:v>
                </c:pt>
                <c:pt idx="75">
                  <c:v>1964.96</c:v>
                </c:pt>
                <c:pt idx="76">
                  <c:v>1965.04</c:v>
                </c:pt>
                <c:pt idx="77">
                  <c:v>1965.12</c:v>
                </c:pt>
                <c:pt idx="78">
                  <c:v>1965.21</c:v>
                </c:pt>
                <c:pt idx="79">
                  <c:v>1965.29</c:v>
                </c:pt>
                <c:pt idx="80">
                  <c:v>1965.37</c:v>
                </c:pt>
                <c:pt idx="81">
                  <c:v>1965.46</c:v>
                </c:pt>
                <c:pt idx="82">
                  <c:v>1965.54</c:v>
                </c:pt>
                <c:pt idx="83">
                  <c:v>1965.62</c:v>
                </c:pt>
                <c:pt idx="84">
                  <c:v>1965.71</c:v>
                </c:pt>
                <c:pt idx="85">
                  <c:v>1965.79</c:v>
                </c:pt>
                <c:pt idx="86">
                  <c:v>1965.87</c:v>
                </c:pt>
                <c:pt idx="87">
                  <c:v>1965.96</c:v>
                </c:pt>
                <c:pt idx="88">
                  <c:v>1966.04</c:v>
                </c:pt>
                <c:pt idx="89">
                  <c:v>1966.12</c:v>
                </c:pt>
                <c:pt idx="90">
                  <c:v>1966.21</c:v>
                </c:pt>
                <c:pt idx="91">
                  <c:v>1966.29</c:v>
                </c:pt>
                <c:pt idx="92">
                  <c:v>1966.37</c:v>
                </c:pt>
                <c:pt idx="93">
                  <c:v>1966.46</c:v>
                </c:pt>
                <c:pt idx="94">
                  <c:v>1966.54</c:v>
                </c:pt>
                <c:pt idx="95">
                  <c:v>1966.62</c:v>
                </c:pt>
                <c:pt idx="96">
                  <c:v>1966.71</c:v>
                </c:pt>
                <c:pt idx="97">
                  <c:v>1966.79</c:v>
                </c:pt>
                <c:pt idx="98">
                  <c:v>1966.87</c:v>
                </c:pt>
                <c:pt idx="99">
                  <c:v>1966.96</c:v>
                </c:pt>
                <c:pt idx="100">
                  <c:v>1967.04</c:v>
                </c:pt>
                <c:pt idx="101">
                  <c:v>1967.12</c:v>
                </c:pt>
                <c:pt idx="102">
                  <c:v>1967.21</c:v>
                </c:pt>
                <c:pt idx="103">
                  <c:v>1967.29</c:v>
                </c:pt>
                <c:pt idx="104">
                  <c:v>1967.37</c:v>
                </c:pt>
                <c:pt idx="105">
                  <c:v>1967.46</c:v>
                </c:pt>
                <c:pt idx="106">
                  <c:v>1967.54</c:v>
                </c:pt>
                <c:pt idx="107">
                  <c:v>1967.62</c:v>
                </c:pt>
                <c:pt idx="108">
                  <c:v>1967.71</c:v>
                </c:pt>
                <c:pt idx="109">
                  <c:v>1967.79</c:v>
                </c:pt>
                <c:pt idx="110">
                  <c:v>1967.87</c:v>
                </c:pt>
                <c:pt idx="111">
                  <c:v>1967.96</c:v>
                </c:pt>
                <c:pt idx="112">
                  <c:v>1968.04</c:v>
                </c:pt>
                <c:pt idx="113">
                  <c:v>1968.12</c:v>
                </c:pt>
                <c:pt idx="114">
                  <c:v>1968.21</c:v>
                </c:pt>
                <c:pt idx="115">
                  <c:v>1968.29</c:v>
                </c:pt>
                <c:pt idx="116">
                  <c:v>1968.37</c:v>
                </c:pt>
                <c:pt idx="117">
                  <c:v>1968.46</c:v>
                </c:pt>
                <c:pt idx="118">
                  <c:v>1968.54</c:v>
                </c:pt>
                <c:pt idx="119">
                  <c:v>1968.62</c:v>
                </c:pt>
                <c:pt idx="120">
                  <c:v>1968.71</c:v>
                </c:pt>
                <c:pt idx="121">
                  <c:v>1968.79</c:v>
                </c:pt>
                <c:pt idx="122">
                  <c:v>1968.87</c:v>
                </c:pt>
                <c:pt idx="123">
                  <c:v>1968.96</c:v>
                </c:pt>
                <c:pt idx="124">
                  <c:v>1969.04</c:v>
                </c:pt>
                <c:pt idx="125">
                  <c:v>1969.12</c:v>
                </c:pt>
                <c:pt idx="126">
                  <c:v>1969.21</c:v>
                </c:pt>
                <c:pt idx="127">
                  <c:v>1969.29</c:v>
                </c:pt>
                <c:pt idx="128">
                  <c:v>1969.37</c:v>
                </c:pt>
                <c:pt idx="129">
                  <c:v>1969.46</c:v>
                </c:pt>
                <c:pt idx="130">
                  <c:v>1969.54</c:v>
                </c:pt>
                <c:pt idx="131">
                  <c:v>1969.62</c:v>
                </c:pt>
                <c:pt idx="132">
                  <c:v>1969.71</c:v>
                </c:pt>
                <c:pt idx="133">
                  <c:v>1969.79</c:v>
                </c:pt>
                <c:pt idx="134">
                  <c:v>1969.87</c:v>
                </c:pt>
                <c:pt idx="135">
                  <c:v>1969.96</c:v>
                </c:pt>
                <c:pt idx="136">
                  <c:v>1970.04</c:v>
                </c:pt>
                <c:pt idx="137">
                  <c:v>1970.12</c:v>
                </c:pt>
                <c:pt idx="138">
                  <c:v>1970.21</c:v>
                </c:pt>
                <c:pt idx="139">
                  <c:v>1970.29</c:v>
                </c:pt>
                <c:pt idx="140">
                  <c:v>1970.37</c:v>
                </c:pt>
                <c:pt idx="141">
                  <c:v>1970.46</c:v>
                </c:pt>
                <c:pt idx="142">
                  <c:v>1970.54</c:v>
                </c:pt>
                <c:pt idx="143">
                  <c:v>1970.62</c:v>
                </c:pt>
                <c:pt idx="144">
                  <c:v>1970.71</c:v>
                </c:pt>
                <c:pt idx="145">
                  <c:v>1970.79</c:v>
                </c:pt>
                <c:pt idx="146">
                  <c:v>1970.87</c:v>
                </c:pt>
                <c:pt idx="147">
                  <c:v>1970.96</c:v>
                </c:pt>
                <c:pt idx="148">
                  <c:v>1971.04</c:v>
                </c:pt>
                <c:pt idx="149">
                  <c:v>1971.12</c:v>
                </c:pt>
                <c:pt idx="150">
                  <c:v>1971.21</c:v>
                </c:pt>
                <c:pt idx="151">
                  <c:v>1971.29</c:v>
                </c:pt>
                <c:pt idx="152">
                  <c:v>1971.37</c:v>
                </c:pt>
                <c:pt idx="153">
                  <c:v>1971.46</c:v>
                </c:pt>
                <c:pt idx="154">
                  <c:v>1971.54</c:v>
                </c:pt>
                <c:pt idx="155">
                  <c:v>1971.62</c:v>
                </c:pt>
                <c:pt idx="156">
                  <c:v>1971.71</c:v>
                </c:pt>
                <c:pt idx="157">
                  <c:v>1971.79</c:v>
                </c:pt>
                <c:pt idx="158">
                  <c:v>1971.87</c:v>
                </c:pt>
                <c:pt idx="159">
                  <c:v>1971.96</c:v>
                </c:pt>
                <c:pt idx="160">
                  <c:v>1972.04</c:v>
                </c:pt>
                <c:pt idx="161">
                  <c:v>1972.12</c:v>
                </c:pt>
                <c:pt idx="162">
                  <c:v>1972.21</c:v>
                </c:pt>
                <c:pt idx="163">
                  <c:v>1972.29</c:v>
                </c:pt>
                <c:pt idx="164">
                  <c:v>1972.37</c:v>
                </c:pt>
                <c:pt idx="165">
                  <c:v>1972.46</c:v>
                </c:pt>
                <c:pt idx="166">
                  <c:v>1972.54</c:v>
                </c:pt>
                <c:pt idx="167">
                  <c:v>1972.62</c:v>
                </c:pt>
                <c:pt idx="168">
                  <c:v>1972.71</c:v>
                </c:pt>
                <c:pt idx="169">
                  <c:v>1972.79</c:v>
                </c:pt>
                <c:pt idx="170">
                  <c:v>1972.87</c:v>
                </c:pt>
                <c:pt idx="171">
                  <c:v>1972.96</c:v>
                </c:pt>
                <c:pt idx="172">
                  <c:v>1973.04</c:v>
                </c:pt>
                <c:pt idx="173">
                  <c:v>1973.12</c:v>
                </c:pt>
                <c:pt idx="174">
                  <c:v>1973.21</c:v>
                </c:pt>
                <c:pt idx="175">
                  <c:v>1973.29</c:v>
                </c:pt>
                <c:pt idx="176">
                  <c:v>1973.37</c:v>
                </c:pt>
                <c:pt idx="177">
                  <c:v>1973.46</c:v>
                </c:pt>
                <c:pt idx="178">
                  <c:v>1973.54</c:v>
                </c:pt>
                <c:pt idx="179">
                  <c:v>1973.62</c:v>
                </c:pt>
                <c:pt idx="180">
                  <c:v>1973.71</c:v>
                </c:pt>
                <c:pt idx="181">
                  <c:v>1973.79</c:v>
                </c:pt>
                <c:pt idx="182">
                  <c:v>1973.87</c:v>
                </c:pt>
                <c:pt idx="183">
                  <c:v>1973.96</c:v>
                </c:pt>
                <c:pt idx="184">
                  <c:v>1974.04</c:v>
                </c:pt>
                <c:pt idx="185">
                  <c:v>1974.12</c:v>
                </c:pt>
                <c:pt idx="186">
                  <c:v>1974.21</c:v>
                </c:pt>
                <c:pt idx="187">
                  <c:v>1974.29</c:v>
                </c:pt>
                <c:pt idx="188">
                  <c:v>1974.37</c:v>
                </c:pt>
                <c:pt idx="189">
                  <c:v>1974.46</c:v>
                </c:pt>
                <c:pt idx="190">
                  <c:v>1974.54</c:v>
                </c:pt>
                <c:pt idx="191">
                  <c:v>1974.62</c:v>
                </c:pt>
                <c:pt idx="192">
                  <c:v>1974.71</c:v>
                </c:pt>
                <c:pt idx="193">
                  <c:v>1974.79</c:v>
                </c:pt>
                <c:pt idx="194">
                  <c:v>1974.87</c:v>
                </c:pt>
                <c:pt idx="195">
                  <c:v>1974.96</c:v>
                </c:pt>
                <c:pt idx="196">
                  <c:v>1975.04</c:v>
                </c:pt>
                <c:pt idx="197">
                  <c:v>1975.12</c:v>
                </c:pt>
                <c:pt idx="198">
                  <c:v>1975.21</c:v>
                </c:pt>
                <c:pt idx="199">
                  <c:v>1975.29</c:v>
                </c:pt>
                <c:pt idx="200">
                  <c:v>1975.37</c:v>
                </c:pt>
                <c:pt idx="201">
                  <c:v>1975.46</c:v>
                </c:pt>
                <c:pt idx="202">
                  <c:v>1975.54</c:v>
                </c:pt>
                <c:pt idx="203">
                  <c:v>1975.62</c:v>
                </c:pt>
                <c:pt idx="204">
                  <c:v>1975.71</c:v>
                </c:pt>
                <c:pt idx="205">
                  <c:v>1975.79</c:v>
                </c:pt>
                <c:pt idx="206">
                  <c:v>1975.87</c:v>
                </c:pt>
                <c:pt idx="207">
                  <c:v>1975.96</c:v>
                </c:pt>
                <c:pt idx="208">
                  <c:v>1976.04</c:v>
                </c:pt>
                <c:pt idx="209">
                  <c:v>1976.12</c:v>
                </c:pt>
                <c:pt idx="210">
                  <c:v>1976.21</c:v>
                </c:pt>
                <c:pt idx="211">
                  <c:v>1976.29</c:v>
                </c:pt>
                <c:pt idx="212">
                  <c:v>1976.37</c:v>
                </c:pt>
                <c:pt idx="213">
                  <c:v>1976.46</c:v>
                </c:pt>
                <c:pt idx="214">
                  <c:v>1976.54</c:v>
                </c:pt>
                <c:pt idx="215">
                  <c:v>1976.62</c:v>
                </c:pt>
                <c:pt idx="216">
                  <c:v>1976.71</c:v>
                </c:pt>
                <c:pt idx="217">
                  <c:v>1976.79</c:v>
                </c:pt>
                <c:pt idx="218">
                  <c:v>1976.87</c:v>
                </c:pt>
                <c:pt idx="219">
                  <c:v>1976.96</c:v>
                </c:pt>
                <c:pt idx="220">
                  <c:v>1977.04</c:v>
                </c:pt>
                <c:pt idx="221">
                  <c:v>1977.12</c:v>
                </c:pt>
                <c:pt idx="222">
                  <c:v>1977.21</c:v>
                </c:pt>
                <c:pt idx="223">
                  <c:v>1977.29</c:v>
                </c:pt>
                <c:pt idx="224">
                  <c:v>1977.37</c:v>
                </c:pt>
                <c:pt idx="225">
                  <c:v>1977.46</c:v>
                </c:pt>
                <c:pt idx="226">
                  <c:v>1977.54</c:v>
                </c:pt>
                <c:pt idx="227">
                  <c:v>1977.62</c:v>
                </c:pt>
                <c:pt idx="228">
                  <c:v>1977.71</c:v>
                </c:pt>
                <c:pt idx="229">
                  <c:v>1977.79</c:v>
                </c:pt>
                <c:pt idx="230">
                  <c:v>1977.87</c:v>
                </c:pt>
                <c:pt idx="231">
                  <c:v>1977.96</c:v>
                </c:pt>
                <c:pt idx="232">
                  <c:v>1978.04</c:v>
                </c:pt>
                <c:pt idx="233">
                  <c:v>1978.12</c:v>
                </c:pt>
                <c:pt idx="234">
                  <c:v>1978.21</c:v>
                </c:pt>
                <c:pt idx="235">
                  <c:v>1978.29</c:v>
                </c:pt>
                <c:pt idx="236">
                  <c:v>1978.37</c:v>
                </c:pt>
                <c:pt idx="237">
                  <c:v>1978.46</c:v>
                </c:pt>
                <c:pt idx="238">
                  <c:v>1978.54</c:v>
                </c:pt>
                <c:pt idx="239">
                  <c:v>1978.62</c:v>
                </c:pt>
                <c:pt idx="240">
                  <c:v>1978.71</c:v>
                </c:pt>
                <c:pt idx="241">
                  <c:v>1978.79</c:v>
                </c:pt>
                <c:pt idx="242">
                  <c:v>1978.87</c:v>
                </c:pt>
                <c:pt idx="243">
                  <c:v>1978.96</c:v>
                </c:pt>
                <c:pt idx="244">
                  <c:v>1979.04</c:v>
                </c:pt>
                <c:pt idx="245">
                  <c:v>1979.12</c:v>
                </c:pt>
                <c:pt idx="246">
                  <c:v>1979.21</c:v>
                </c:pt>
                <c:pt idx="247">
                  <c:v>1979.29</c:v>
                </c:pt>
                <c:pt idx="248">
                  <c:v>1979.37</c:v>
                </c:pt>
                <c:pt idx="249">
                  <c:v>1979.46</c:v>
                </c:pt>
                <c:pt idx="250">
                  <c:v>1979.54</c:v>
                </c:pt>
                <c:pt idx="251">
                  <c:v>1979.62</c:v>
                </c:pt>
                <c:pt idx="252">
                  <c:v>1979.71</c:v>
                </c:pt>
                <c:pt idx="253">
                  <c:v>1979.79</c:v>
                </c:pt>
                <c:pt idx="254">
                  <c:v>1979.87</c:v>
                </c:pt>
                <c:pt idx="255">
                  <c:v>1979.96</c:v>
                </c:pt>
                <c:pt idx="256">
                  <c:v>1980.04</c:v>
                </c:pt>
                <c:pt idx="257">
                  <c:v>1980.12</c:v>
                </c:pt>
                <c:pt idx="258">
                  <c:v>1980.21</c:v>
                </c:pt>
                <c:pt idx="259">
                  <c:v>1980.29</c:v>
                </c:pt>
                <c:pt idx="260">
                  <c:v>1980.37</c:v>
                </c:pt>
                <c:pt idx="261">
                  <c:v>1980.46</c:v>
                </c:pt>
                <c:pt idx="262">
                  <c:v>1980.54</c:v>
                </c:pt>
                <c:pt idx="263">
                  <c:v>1980.62</c:v>
                </c:pt>
                <c:pt idx="264">
                  <c:v>1980.71</c:v>
                </c:pt>
                <c:pt idx="265">
                  <c:v>1980.79</c:v>
                </c:pt>
                <c:pt idx="266">
                  <c:v>1980.87</c:v>
                </c:pt>
                <c:pt idx="267">
                  <c:v>1980.96</c:v>
                </c:pt>
                <c:pt idx="268">
                  <c:v>1981.04</c:v>
                </c:pt>
                <c:pt idx="269">
                  <c:v>1981.12</c:v>
                </c:pt>
                <c:pt idx="270">
                  <c:v>1981.21</c:v>
                </c:pt>
                <c:pt idx="271">
                  <c:v>1981.29</c:v>
                </c:pt>
                <c:pt idx="272">
                  <c:v>1981.37</c:v>
                </c:pt>
                <c:pt idx="273">
                  <c:v>1981.46</c:v>
                </c:pt>
                <c:pt idx="274">
                  <c:v>1981.54</c:v>
                </c:pt>
                <c:pt idx="275">
                  <c:v>1981.62</c:v>
                </c:pt>
                <c:pt idx="276">
                  <c:v>1981.71</c:v>
                </c:pt>
                <c:pt idx="277">
                  <c:v>1981.79</c:v>
                </c:pt>
                <c:pt idx="278">
                  <c:v>1981.87</c:v>
                </c:pt>
                <c:pt idx="279">
                  <c:v>1981.96</c:v>
                </c:pt>
                <c:pt idx="280">
                  <c:v>1982.04</c:v>
                </c:pt>
                <c:pt idx="281">
                  <c:v>1982.12</c:v>
                </c:pt>
                <c:pt idx="282">
                  <c:v>1982.21</c:v>
                </c:pt>
                <c:pt idx="283">
                  <c:v>1982.29</c:v>
                </c:pt>
                <c:pt idx="284">
                  <c:v>1982.37</c:v>
                </c:pt>
                <c:pt idx="285">
                  <c:v>1982.46</c:v>
                </c:pt>
                <c:pt idx="286">
                  <c:v>1982.54</c:v>
                </c:pt>
                <c:pt idx="287">
                  <c:v>1982.62</c:v>
                </c:pt>
                <c:pt idx="288">
                  <c:v>1982.71</c:v>
                </c:pt>
                <c:pt idx="289">
                  <c:v>1982.79</c:v>
                </c:pt>
                <c:pt idx="290">
                  <c:v>1982.87</c:v>
                </c:pt>
                <c:pt idx="291">
                  <c:v>1982.96</c:v>
                </c:pt>
                <c:pt idx="292">
                  <c:v>1983.04</c:v>
                </c:pt>
                <c:pt idx="293">
                  <c:v>1983.12</c:v>
                </c:pt>
                <c:pt idx="294">
                  <c:v>1983.21</c:v>
                </c:pt>
                <c:pt idx="295">
                  <c:v>1983.29</c:v>
                </c:pt>
                <c:pt idx="296">
                  <c:v>1983.37</c:v>
                </c:pt>
                <c:pt idx="297">
                  <c:v>1983.46</c:v>
                </c:pt>
                <c:pt idx="298">
                  <c:v>1983.54</c:v>
                </c:pt>
                <c:pt idx="299">
                  <c:v>1983.62</c:v>
                </c:pt>
                <c:pt idx="300">
                  <c:v>1983.71</c:v>
                </c:pt>
                <c:pt idx="301">
                  <c:v>1983.79</c:v>
                </c:pt>
                <c:pt idx="302">
                  <c:v>1983.87</c:v>
                </c:pt>
                <c:pt idx="303">
                  <c:v>1983.96</c:v>
                </c:pt>
                <c:pt idx="304">
                  <c:v>1984.04</c:v>
                </c:pt>
                <c:pt idx="305">
                  <c:v>1984.12</c:v>
                </c:pt>
                <c:pt idx="306">
                  <c:v>1984.21</c:v>
                </c:pt>
                <c:pt idx="307">
                  <c:v>1984.29</c:v>
                </c:pt>
                <c:pt idx="308">
                  <c:v>1984.37</c:v>
                </c:pt>
                <c:pt idx="309">
                  <c:v>1984.46</c:v>
                </c:pt>
                <c:pt idx="310">
                  <c:v>1984.54</c:v>
                </c:pt>
                <c:pt idx="311">
                  <c:v>1984.62</c:v>
                </c:pt>
                <c:pt idx="312">
                  <c:v>1984.71</c:v>
                </c:pt>
                <c:pt idx="313">
                  <c:v>1984.79</c:v>
                </c:pt>
                <c:pt idx="314">
                  <c:v>1984.87</c:v>
                </c:pt>
                <c:pt idx="315">
                  <c:v>1984.96</c:v>
                </c:pt>
                <c:pt idx="316">
                  <c:v>1985.04</c:v>
                </c:pt>
                <c:pt idx="317">
                  <c:v>1985.12</c:v>
                </c:pt>
                <c:pt idx="318">
                  <c:v>1985.21</c:v>
                </c:pt>
                <c:pt idx="319">
                  <c:v>1985.29</c:v>
                </c:pt>
                <c:pt idx="320">
                  <c:v>1985.37</c:v>
                </c:pt>
                <c:pt idx="321">
                  <c:v>1985.46</c:v>
                </c:pt>
                <c:pt idx="322">
                  <c:v>1985.54</c:v>
                </c:pt>
                <c:pt idx="323">
                  <c:v>1985.62</c:v>
                </c:pt>
                <c:pt idx="324">
                  <c:v>1985.71</c:v>
                </c:pt>
                <c:pt idx="325">
                  <c:v>1985.79</c:v>
                </c:pt>
                <c:pt idx="326">
                  <c:v>1985.87</c:v>
                </c:pt>
                <c:pt idx="327">
                  <c:v>1985.96</c:v>
                </c:pt>
                <c:pt idx="328">
                  <c:v>1986.04</c:v>
                </c:pt>
                <c:pt idx="329">
                  <c:v>1986.12</c:v>
                </c:pt>
                <c:pt idx="330">
                  <c:v>1986.21</c:v>
                </c:pt>
                <c:pt idx="331">
                  <c:v>1986.29</c:v>
                </c:pt>
                <c:pt idx="332">
                  <c:v>1986.37</c:v>
                </c:pt>
                <c:pt idx="333">
                  <c:v>1986.46</c:v>
                </c:pt>
                <c:pt idx="334">
                  <c:v>1986.54</c:v>
                </c:pt>
                <c:pt idx="335">
                  <c:v>1986.62</c:v>
                </c:pt>
                <c:pt idx="336">
                  <c:v>1986.71</c:v>
                </c:pt>
                <c:pt idx="337">
                  <c:v>1986.79</c:v>
                </c:pt>
                <c:pt idx="338">
                  <c:v>1986.87</c:v>
                </c:pt>
                <c:pt idx="339">
                  <c:v>1986.96</c:v>
                </c:pt>
                <c:pt idx="340">
                  <c:v>1987.04</c:v>
                </c:pt>
                <c:pt idx="341">
                  <c:v>1987.12</c:v>
                </c:pt>
                <c:pt idx="342">
                  <c:v>1987.21</c:v>
                </c:pt>
                <c:pt idx="343">
                  <c:v>1987.29</c:v>
                </c:pt>
                <c:pt idx="344">
                  <c:v>1987.37</c:v>
                </c:pt>
                <c:pt idx="345">
                  <c:v>1987.46</c:v>
                </c:pt>
                <c:pt idx="346">
                  <c:v>1987.54</c:v>
                </c:pt>
                <c:pt idx="347">
                  <c:v>1987.62</c:v>
                </c:pt>
                <c:pt idx="348">
                  <c:v>1987.71</c:v>
                </c:pt>
                <c:pt idx="349">
                  <c:v>1987.79</c:v>
                </c:pt>
                <c:pt idx="350">
                  <c:v>1987.87</c:v>
                </c:pt>
                <c:pt idx="351">
                  <c:v>1987.96</c:v>
                </c:pt>
                <c:pt idx="352">
                  <c:v>1988.04</c:v>
                </c:pt>
                <c:pt idx="353">
                  <c:v>1988.12</c:v>
                </c:pt>
                <c:pt idx="354">
                  <c:v>1988.21</c:v>
                </c:pt>
                <c:pt idx="355">
                  <c:v>1988.29</c:v>
                </c:pt>
                <c:pt idx="356">
                  <c:v>1988.37</c:v>
                </c:pt>
                <c:pt idx="357">
                  <c:v>1988.46</c:v>
                </c:pt>
                <c:pt idx="358">
                  <c:v>1988.54</c:v>
                </c:pt>
                <c:pt idx="359">
                  <c:v>1988.62</c:v>
                </c:pt>
                <c:pt idx="360">
                  <c:v>1988.71</c:v>
                </c:pt>
                <c:pt idx="361">
                  <c:v>1988.79</c:v>
                </c:pt>
                <c:pt idx="362">
                  <c:v>1988.87</c:v>
                </c:pt>
                <c:pt idx="363">
                  <c:v>1988.96</c:v>
                </c:pt>
                <c:pt idx="364">
                  <c:v>1989.04</c:v>
                </c:pt>
                <c:pt idx="365">
                  <c:v>1989.12</c:v>
                </c:pt>
                <c:pt idx="366">
                  <c:v>1989.21</c:v>
                </c:pt>
                <c:pt idx="367">
                  <c:v>1989.29</c:v>
                </c:pt>
                <c:pt idx="368">
                  <c:v>1989.37</c:v>
                </c:pt>
                <c:pt idx="369">
                  <c:v>1989.46</c:v>
                </c:pt>
                <c:pt idx="370">
                  <c:v>1989.54</c:v>
                </c:pt>
                <c:pt idx="371">
                  <c:v>1989.62</c:v>
                </c:pt>
                <c:pt idx="372">
                  <c:v>1989.71</c:v>
                </c:pt>
                <c:pt idx="373">
                  <c:v>1989.79</c:v>
                </c:pt>
                <c:pt idx="374">
                  <c:v>1989.87</c:v>
                </c:pt>
                <c:pt idx="375">
                  <c:v>1989.96</c:v>
                </c:pt>
                <c:pt idx="376">
                  <c:v>1990.04</c:v>
                </c:pt>
                <c:pt idx="377">
                  <c:v>1990.12</c:v>
                </c:pt>
                <c:pt idx="378">
                  <c:v>1990.21</c:v>
                </c:pt>
                <c:pt idx="379">
                  <c:v>1990.29</c:v>
                </c:pt>
                <c:pt idx="380">
                  <c:v>1990.37</c:v>
                </c:pt>
                <c:pt idx="381">
                  <c:v>1990.46</c:v>
                </c:pt>
                <c:pt idx="382">
                  <c:v>1990.54</c:v>
                </c:pt>
                <c:pt idx="383">
                  <c:v>1990.62</c:v>
                </c:pt>
                <c:pt idx="384">
                  <c:v>1990.71</c:v>
                </c:pt>
                <c:pt idx="385">
                  <c:v>1990.79</c:v>
                </c:pt>
                <c:pt idx="386">
                  <c:v>1990.87</c:v>
                </c:pt>
                <c:pt idx="387">
                  <c:v>1990.96</c:v>
                </c:pt>
                <c:pt idx="388">
                  <c:v>1991.04</c:v>
                </c:pt>
                <c:pt idx="389">
                  <c:v>1991.12</c:v>
                </c:pt>
                <c:pt idx="390">
                  <c:v>1991.21</c:v>
                </c:pt>
                <c:pt idx="391">
                  <c:v>1991.29</c:v>
                </c:pt>
                <c:pt idx="392">
                  <c:v>1991.37</c:v>
                </c:pt>
                <c:pt idx="393">
                  <c:v>1991.46</c:v>
                </c:pt>
                <c:pt idx="394">
                  <c:v>1991.54</c:v>
                </c:pt>
                <c:pt idx="395">
                  <c:v>1991.62</c:v>
                </c:pt>
                <c:pt idx="396">
                  <c:v>1991.71</c:v>
                </c:pt>
                <c:pt idx="397">
                  <c:v>1991.79</c:v>
                </c:pt>
                <c:pt idx="398">
                  <c:v>1991.87</c:v>
                </c:pt>
                <c:pt idx="399">
                  <c:v>1991.96</c:v>
                </c:pt>
                <c:pt idx="400">
                  <c:v>1992.04</c:v>
                </c:pt>
                <c:pt idx="401">
                  <c:v>1992.12</c:v>
                </c:pt>
                <c:pt idx="402">
                  <c:v>1992.21</c:v>
                </c:pt>
                <c:pt idx="403">
                  <c:v>1992.29</c:v>
                </c:pt>
                <c:pt idx="404">
                  <c:v>1992.37</c:v>
                </c:pt>
                <c:pt idx="405">
                  <c:v>1992.46</c:v>
                </c:pt>
                <c:pt idx="406">
                  <c:v>1992.54</c:v>
                </c:pt>
                <c:pt idx="407">
                  <c:v>1992.62</c:v>
                </c:pt>
                <c:pt idx="408">
                  <c:v>1992.71</c:v>
                </c:pt>
                <c:pt idx="409">
                  <c:v>1992.79</c:v>
                </c:pt>
                <c:pt idx="410">
                  <c:v>1992.87</c:v>
                </c:pt>
                <c:pt idx="411">
                  <c:v>1992.96</c:v>
                </c:pt>
                <c:pt idx="412">
                  <c:v>1993.04</c:v>
                </c:pt>
                <c:pt idx="413">
                  <c:v>1993.12</c:v>
                </c:pt>
                <c:pt idx="414">
                  <c:v>1993.21</c:v>
                </c:pt>
                <c:pt idx="415">
                  <c:v>1993.29</c:v>
                </c:pt>
                <c:pt idx="416">
                  <c:v>1993.37</c:v>
                </c:pt>
                <c:pt idx="417">
                  <c:v>1993.46</c:v>
                </c:pt>
                <c:pt idx="418">
                  <c:v>1993.54</c:v>
                </c:pt>
                <c:pt idx="419">
                  <c:v>1993.62</c:v>
                </c:pt>
                <c:pt idx="420">
                  <c:v>1993.71</c:v>
                </c:pt>
                <c:pt idx="421">
                  <c:v>1993.79</c:v>
                </c:pt>
                <c:pt idx="422">
                  <c:v>1993.87</c:v>
                </c:pt>
                <c:pt idx="423">
                  <c:v>1993.96</c:v>
                </c:pt>
                <c:pt idx="424">
                  <c:v>1994.04</c:v>
                </c:pt>
                <c:pt idx="425">
                  <c:v>1994.12</c:v>
                </c:pt>
                <c:pt idx="426">
                  <c:v>1994.21</c:v>
                </c:pt>
                <c:pt idx="427">
                  <c:v>1994.29</c:v>
                </c:pt>
                <c:pt idx="428">
                  <c:v>1994.37</c:v>
                </c:pt>
                <c:pt idx="429">
                  <c:v>1994.46</c:v>
                </c:pt>
                <c:pt idx="430">
                  <c:v>1994.54</c:v>
                </c:pt>
                <c:pt idx="431">
                  <c:v>1994.62</c:v>
                </c:pt>
                <c:pt idx="432">
                  <c:v>1994.71</c:v>
                </c:pt>
                <c:pt idx="433">
                  <c:v>1994.79</c:v>
                </c:pt>
                <c:pt idx="434">
                  <c:v>1994.87</c:v>
                </c:pt>
                <c:pt idx="435">
                  <c:v>1994.96</c:v>
                </c:pt>
                <c:pt idx="436">
                  <c:v>1995.04</c:v>
                </c:pt>
                <c:pt idx="437">
                  <c:v>1995.12</c:v>
                </c:pt>
                <c:pt idx="438">
                  <c:v>1995.21</c:v>
                </c:pt>
                <c:pt idx="439">
                  <c:v>1995.29</c:v>
                </c:pt>
                <c:pt idx="440">
                  <c:v>1995.37</c:v>
                </c:pt>
                <c:pt idx="441">
                  <c:v>1995.46</c:v>
                </c:pt>
                <c:pt idx="442">
                  <c:v>1995.54</c:v>
                </c:pt>
                <c:pt idx="443">
                  <c:v>1995.62</c:v>
                </c:pt>
                <c:pt idx="444">
                  <c:v>1995.71</c:v>
                </c:pt>
                <c:pt idx="445">
                  <c:v>1995.79</c:v>
                </c:pt>
                <c:pt idx="446">
                  <c:v>1995.87</c:v>
                </c:pt>
                <c:pt idx="447">
                  <c:v>1995.96</c:v>
                </c:pt>
                <c:pt idx="448">
                  <c:v>1996.04</c:v>
                </c:pt>
                <c:pt idx="449">
                  <c:v>1996.12</c:v>
                </c:pt>
                <c:pt idx="450">
                  <c:v>1996.21</c:v>
                </c:pt>
                <c:pt idx="451">
                  <c:v>1996.29</c:v>
                </c:pt>
                <c:pt idx="452">
                  <c:v>1996.37</c:v>
                </c:pt>
                <c:pt idx="453">
                  <c:v>1996.46</c:v>
                </c:pt>
                <c:pt idx="454">
                  <c:v>1996.54</c:v>
                </c:pt>
                <c:pt idx="455">
                  <c:v>1996.62</c:v>
                </c:pt>
                <c:pt idx="456">
                  <c:v>1996.71</c:v>
                </c:pt>
                <c:pt idx="457">
                  <c:v>1996.79</c:v>
                </c:pt>
                <c:pt idx="458">
                  <c:v>1996.87</c:v>
                </c:pt>
                <c:pt idx="459">
                  <c:v>1996.96</c:v>
                </c:pt>
                <c:pt idx="460">
                  <c:v>1997.04</c:v>
                </c:pt>
                <c:pt idx="461">
                  <c:v>1997.12</c:v>
                </c:pt>
                <c:pt idx="462">
                  <c:v>1997.21</c:v>
                </c:pt>
                <c:pt idx="463">
                  <c:v>1997.29</c:v>
                </c:pt>
                <c:pt idx="464">
                  <c:v>1997.37</c:v>
                </c:pt>
                <c:pt idx="465">
                  <c:v>1997.46</c:v>
                </c:pt>
                <c:pt idx="466">
                  <c:v>1997.54</c:v>
                </c:pt>
                <c:pt idx="467">
                  <c:v>1997.62</c:v>
                </c:pt>
                <c:pt idx="468">
                  <c:v>1997.71</c:v>
                </c:pt>
                <c:pt idx="469">
                  <c:v>1997.79</c:v>
                </c:pt>
                <c:pt idx="470">
                  <c:v>1997.87</c:v>
                </c:pt>
                <c:pt idx="471">
                  <c:v>1997.96</c:v>
                </c:pt>
                <c:pt idx="472">
                  <c:v>1998.04</c:v>
                </c:pt>
                <c:pt idx="473">
                  <c:v>1998.12</c:v>
                </c:pt>
                <c:pt idx="474">
                  <c:v>1998.21</c:v>
                </c:pt>
                <c:pt idx="475">
                  <c:v>1998.29</c:v>
                </c:pt>
                <c:pt idx="476">
                  <c:v>1998.37</c:v>
                </c:pt>
                <c:pt idx="477">
                  <c:v>1998.46</c:v>
                </c:pt>
                <c:pt idx="478">
                  <c:v>1998.54</c:v>
                </c:pt>
                <c:pt idx="479">
                  <c:v>1998.62</c:v>
                </c:pt>
                <c:pt idx="480">
                  <c:v>1998.71</c:v>
                </c:pt>
                <c:pt idx="481">
                  <c:v>1998.79</c:v>
                </c:pt>
                <c:pt idx="482">
                  <c:v>1998.87</c:v>
                </c:pt>
                <c:pt idx="483">
                  <c:v>1998.96</c:v>
                </c:pt>
                <c:pt idx="484">
                  <c:v>1999.04</c:v>
                </c:pt>
                <c:pt idx="485">
                  <c:v>1999.12</c:v>
                </c:pt>
                <c:pt idx="486">
                  <c:v>1999.21</c:v>
                </c:pt>
                <c:pt idx="487">
                  <c:v>1999.29</c:v>
                </c:pt>
                <c:pt idx="488">
                  <c:v>1999.37</c:v>
                </c:pt>
                <c:pt idx="489">
                  <c:v>1999.46</c:v>
                </c:pt>
                <c:pt idx="490">
                  <c:v>1999.54</c:v>
                </c:pt>
                <c:pt idx="491">
                  <c:v>1999.62</c:v>
                </c:pt>
                <c:pt idx="492">
                  <c:v>1999.71</c:v>
                </c:pt>
                <c:pt idx="493">
                  <c:v>1999.79</c:v>
                </c:pt>
                <c:pt idx="494">
                  <c:v>1999.87</c:v>
                </c:pt>
                <c:pt idx="495">
                  <c:v>1999.96</c:v>
                </c:pt>
                <c:pt idx="496">
                  <c:v>2000.04</c:v>
                </c:pt>
                <c:pt idx="497">
                  <c:v>2000.12</c:v>
                </c:pt>
                <c:pt idx="498">
                  <c:v>2000.21</c:v>
                </c:pt>
                <c:pt idx="499">
                  <c:v>2000.29</c:v>
                </c:pt>
                <c:pt idx="500">
                  <c:v>2000.37</c:v>
                </c:pt>
                <c:pt idx="501">
                  <c:v>2000.46</c:v>
                </c:pt>
                <c:pt idx="502">
                  <c:v>2000.54</c:v>
                </c:pt>
                <c:pt idx="503">
                  <c:v>2000.62</c:v>
                </c:pt>
                <c:pt idx="504">
                  <c:v>2000.71</c:v>
                </c:pt>
                <c:pt idx="505">
                  <c:v>2000.79</c:v>
                </c:pt>
                <c:pt idx="506">
                  <c:v>2000.87</c:v>
                </c:pt>
                <c:pt idx="507">
                  <c:v>2000.96</c:v>
                </c:pt>
                <c:pt idx="508">
                  <c:v>2001.04</c:v>
                </c:pt>
                <c:pt idx="509">
                  <c:v>2001.12</c:v>
                </c:pt>
                <c:pt idx="510">
                  <c:v>2001.21</c:v>
                </c:pt>
                <c:pt idx="511">
                  <c:v>2001.29</c:v>
                </c:pt>
                <c:pt idx="512">
                  <c:v>2001.37</c:v>
                </c:pt>
                <c:pt idx="513">
                  <c:v>2001.46</c:v>
                </c:pt>
                <c:pt idx="514">
                  <c:v>2001.54</c:v>
                </c:pt>
                <c:pt idx="515">
                  <c:v>2001.62</c:v>
                </c:pt>
                <c:pt idx="516">
                  <c:v>2001.71</c:v>
                </c:pt>
                <c:pt idx="517">
                  <c:v>2001.79</c:v>
                </c:pt>
                <c:pt idx="518">
                  <c:v>2001.87</c:v>
                </c:pt>
                <c:pt idx="519">
                  <c:v>2001.96</c:v>
                </c:pt>
                <c:pt idx="520">
                  <c:v>2002.04</c:v>
                </c:pt>
                <c:pt idx="521">
                  <c:v>2002.12</c:v>
                </c:pt>
                <c:pt idx="522">
                  <c:v>2002.21</c:v>
                </c:pt>
                <c:pt idx="523">
                  <c:v>2002.29</c:v>
                </c:pt>
                <c:pt idx="524">
                  <c:v>2002.37</c:v>
                </c:pt>
                <c:pt idx="525">
                  <c:v>2002.46</c:v>
                </c:pt>
                <c:pt idx="526">
                  <c:v>2002.54</c:v>
                </c:pt>
                <c:pt idx="527">
                  <c:v>2002.62</c:v>
                </c:pt>
                <c:pt idx="528">
                  <c:v>2002.71</c:v>
                </c:pt>
                <c:pt idx="529">
                  <c:v>2002.79</c:v>
                </c:pt>
                <c:pt idx="530">
                  <c:v>2002.87</c:v>
                </c:pt>
                <c:pt idx="531">
                  <c:v>2002.96</c:v>
                </c:pt>
                <c:pt idx="532">
                  <c:v>2003.04</c:v>
                </c:pt>
                <c:pt idx="533">
                  <c:v>2003.12</c:v>
                </c:pt>
                <c:pt idx="534">
                  <c:v>2003.21</c:v>
                </c:pt>
                <c:pt idx="535">
                  <c:v>2003.29</c:v>
                </c:pt>
                <c:pt idx="536">
                  <c:v>2003.37</c:v>
                </c:pt>
                <c:pt idx="537">
                  <c:v>2003.46</c:v>
                </c:pt>
                <c:pt idx="538">
                  <c:v>2003.54</c:v>
                </c:pt>
                <c:pt idx="539">
                  <c:v>2003.62</c:v>
                </c:pt>
                <c:pt idx="540">
                  <c:v>2003.71</c:v>
                </c:pt>
                <c:pt idx="541">
                  <c:v>2003.79</c:v>
                </c:pt>
                <c:pt idx="542">
                  <c:v>2003.87</c:v>
                </c:pt>
                <c:pt idx="543">
                  <c:v>2003.96</c:v>
                </c:pt>
                <c:pt idx="544">
                  <c:v>2004.04</c:v>
                </c:pt>
                <c:pt idx="545">
                  <c:v>2004.12</c:v>
                </c:pt>
                <c:pt idx="546">
                  <c:v>2004.21</c:v>
                </c:pt>
                <c:pt idx="547">
                  <c:v>2004.29</c:v>
                </c:pt>
                <c:pt idx="548">
                  <c:v>2004.37</c:v>
                </c:pt>
                <c:pt idx="549">
                  <c:v>2004.46</c:v>
                </c:pt>
                <c:pt idx="550">
                  <c:v>2004.54</c:v>
                </c:pt>
                <c:pt idx="551">
                  <c:v>2004.62</c:v>
                </c:pt>
                <c:pt idx="552">
                  <c:v>2004.71</c:v>
                </c:pt>
                <c:pt idx="553">
                  <c:v>2004.79</c:v>
                </c:pt>
                <c:pt idx="554">
                  <c:v>2004.87</c:v>
                </c:pt>
                <c:pt idx="555">
                  <c:v>2004.96</c:v>
                </c:pt>
                <c:pt idx="556">
                  <c:v>2005.04</c:v>
                </c:pt>
                <c:pt idx="557">
                  <c:v>2005.12</c:v>
                </c:pt>
                <c:pt idx="558">
                  <c:v>2005.21</c:v>
                </c:pt>
                <c:pt idx="559">
                  <c:v>2005.29</c:v>
                </c:pt>
                <c:pt idx="560">
                  <c:v>2005.37</c:v>
                </c:pt>
                <c:pt idx="561">
                  <c:v>2005.46</c:v>
                </c:pt>
                <c:pt idx="562">
                  <c:v>2005.54</c:v>
                </c:pt>
                <c:pt idx="563">
                  <c:v>2005.62</c:v>
                </c:pt>
                <c:pt idx="564">
                  <c:v>2005.71</c:v>
                </c:pt>
                <c:pt idx="565">
                  <c:v>2005.79</c:v>
                </c:pt>
                <c:pt idx="566">
                  <c:v>2005.87</c:v>
                </c:pt>
                <c:pt idx="567">
                  <c:v>2005.96</c:v>
                </c:pt>
                <c:pt idx="568">
                  <c:v>2006.04</c:v>
                </c:pt>
                <c:pt idx="569">
                  <c:v>2006.12</c:v>
                </c:pt>
                <c:pt idx="570">
                  <c:v>2006.21</c:v>
                </c:pt>
                <c:pt idx="571">
                  <c:v>2006.29</c:v>
                </c:pt>
                <c:pt idx="572">
                  <c:v>2006.37</c:v>
                </c:pt>
                <c:pt idx="573">
                  <c:v>2006.46</c:v>
                </c:pt>
                <c:pt idx="574">
                  <c:v>2006.54</c:v>
                </c:pt>
                <c:pt idx="575">
                  <c:v>2006.62</c:v>
                </c:pt>
                <c:pt idx="576">
                  <c:v>2006.71</c:v>
                </c:pt>
                <c:pt idx="577">
                  <c:v>2006.79</c:v>
                </c:pt>
                <c:pt idx="578">
                  <c:v>2006.87</c:v>
                </c:pt>
                <c:pt idx="579">
                  <c:v>2006.96</c:v>
                </c:pt>
                <c:pt idx="580">
                  <c:v>2007.04</c:v>
                </c:pt>
                <c:pt idx="581">
                  <c:v>2007.12</c:v>
                </c:pt>
                <c:pt idx="582">
                  <c:v>2007.21</c:v>
                </c:pt>
                <c:pt idx="583">
                  <c:v>2007.29</c:v>
                </c:pt>
                <c:pt idx="584">
                  <c:v>2007.37</c:v>
                </c:pt>
                <c:pt idx="585">
                  <c:v>2007.46</c:v>
                </c:pt>
                <c:pt idx="586">
                  <c:v>2007.54</c:v>
                </c:pt>
                <c:pt idx="587">
                  <c:v>2007.62</c:v>
                </c:pt>
                <c:pt idx="588">
                  <c:v>2007.71</c:v>
                </c:pt>
                <c:pt idx="589">
                  <c:v>2007.79</c:v>
                </c:pt>
                <c:pt idx="590">
                  <c:v>2007.87</c:v>
                </c:pt>
                <c:pt idx="591">
                  <c:v>2007.96</c:v>
                </c:pt>
                <c:pt idx="592">
                  <c:v>2008.04</c:v>
                </c:pt>
                <c:pt idx="593">
                  <c:v>2008.12</c:v>
                </c:pt>
                <c:pt idx="594">
                  <c:v>2008.21</c:v>
                </c:pt>
                <c:pt idx="595">
                  <c:v>2008.29</c:v>
                </c:pt>
                <c:pt idx="596">
                  <c:v>2008.37</c:v>
                </c:pt>
                <c:pt idx="597">
                  <c:v>2008.46</c:v>
                </c:pt>
                <c:pt idx="598">
                  <c:v>2008.54</c:v>
                </c:pt>
                <c:pt idx="599">
                  <c:v>2008.62</c:v>
                </c:pt>
                <c:pt idx="600">
                  <c:v>2008.71</c:v>
                </c:pt>
                <c:pt idx="601">
                  <c:v>2008.79</c:v>
                </c:pt>
                <c:pt idx="602">
                  <c:v>2008.87</c:v>
                </c:pt>
                <c:pt idx="603">
                  <c:v>2008.96</c:v>
                </c:pt>
                <c:pt idx="604">
                  <c:v>2009.04</c:v>
                </c:pt>
                <c:pt idx="605">
                  <c:v>2009.12</c:v>
                </c:pt>
                <c:pt idx="606">
                  <c:v>2009.21</c:v>
                </c:pt>
                <c:pt idx="607">
                  <c:v>2009.29</c:v>
                </c:pt>
                <c:pt idx="608">
                  <c:v>2009.37</c:v>
                </c:pt>
                <c:pt idx="609">
                  <c:v>2009.46</c:v>
                </c:pt>
                <c:pt idx="610">
                  <c:v>2009.54</c:v>
                </c:pt>
                <c:pt idx="611">
                  <c:v>2009.62</c:v>
                </c:pt>
                <c:pt idx="612">
                  <c:v>2009.71</c:v>
                </c:pt>
                <c:pt idx="613">
                  <c:v>2009.79</c:v>
                </c:pt>
                <c:pt idx="614">
                  <c:v>2009.87</c:v>
                </c:pt>
                <c:pt idx="615">
                  <c:v>2009.96</c:v>
                </c:pt>
                <c:pt idx="616">
                  <c:v>2010.04</c:v>
                </c:pt>
                <c:pt idx="617">
                  <c:v>2010.12</c:v>
                </c:pt>
                <c:pt idx="618">
                  <c:v>2010.21</c:v>
                </c:pt>
                <c:pt idx="619">
                  <c:v>2010.29</c:v>
                </c:pt>
                <c:pt idx="620">
                  <c:v>2010.37</c:v>
                </c:pt>
                <c:pt idx="621">
                  <c:v>2010.46</c:v>
                </c:pt>
                <c:pt idx="622">
                  <c:v>2010.54</c:v>
                </c:pt>
                <c:pt idx="623">
                  <c:v>2010.62</c:v>
                </c:pt>
                <c:pt idx="624">
                  <c:v>2010.71</c:v>
                </c:pt>
                <c:pt idx="625">
                  <c:v>2010.79</c:v>
                </c:pt>
                <c:pt idx="626">
                  <c:v>2010.87</c:v>
                </c:pt>
                <c:pt idx="627">
                  <c:v>2010.96</c:v>
                </c:pt>
                <c:pt idx="628">
                  <c:v>2011.04</c:v>
                </c:pt>
                <c:pt idx="629">
                  <c:v>2011.12</c:v>
                </c:pt>
                <c:pt idx="630">
                  <c:v>2011.21</c:v>
                </c:pt>
                <c:pt idx="631">
                  <c:v>2011.29</c:v>
                </c:pt>
                <c:pt idx="632">
                  <c:v>2011.37</c:v>
                </c:pt>
                <c:pt idx="633">
                  <c:v>2011.46</c:v>
                </c:pt>
                <c:pt idx="634">
                  <c:v>2011.54</c:v>
                </c:pt>
                <c:pt idx="635">
                  <c:v>2011.62</c:v>
                </c:pt>
                <c:pt idx="636">
                  <c:v>2011.71</c:v>
                </c:pt>
                <c:pt idx="637">
                  <c:v>2011.79</c:v>
                </c:pt>
                <c:pt idx="638">
                  <c:v>2011.87</c:v>
                </c:pt>
                <c:pt idx="639">
                  <c:v>2011.96</c:v>
                </c:pt>
                <c:pt idx="640">
                  <c:v>2012.04</c:v>
                </c:pt>
                <c:pt idx="641">
                  <c:v>2012.12</c:v>
                </c:pt>
                <c:pt idx="642">
                  <c:v>2012.21</c:v>
                </c:pt>
                <c:pt idx="643">
                  <c:v>2012.29</c:v>
                </c:pt>
                <c:pt idx="644">
                  <c:v>2012.37</c:v>
                </c:pt>
                <c:pt idx="645">
                  <c:v>2012.46</c:v>
                </c:pt>
                <c:pt idx="646">
                  <c:v>2012.54</c:v>
                </c:pt>
                <c:pt idx="647">
                  <c:v>2012.62</c:v>
                </c:pt>
                <c:pt idx="648">
                  <c:v>2012.71</c:v>
                </c:pt>
                <c:pt idx="649">
                  <c:v>2012.79</c:v>
                </c:pt>
                <c:pt idx="650">
                  <c:v>2012.87</c:v>
                </c:pt>
                <c:pt idx="651">
                  <c:v>2012.96</c:v>
                </c:pt>
                <c:pt idx="652">
                  <c:v>2013.04</c:v>
                </c:pt>
                <c:pt idx="653">
                  <c:v>2013.12</c:v>
                </c:pt>
                <c:pt idx="654">
                  <c:v>2013.21</c:v>
                </c:pt>
                <c:pt idx="655">
                  <c:v>2013.29</c:v>
                </c:pt>
                <c:pt idx="656">
                  <c:v>2013.37</c:v>
                </c:pt>
              </c:numCache>
            </c:numRef>
          </c:xVal>
          <c:yVal>
            <c:numRef>
              <c:f>HadCRUT4!$P$18:$P$674</c:f>
              <c:numCache>
                <c:formatCode>General</c:formatCode>
                <c:ptCount val="657"/>
                <c:pt idx="0">
                  <c:v>0</c:v>
                </c:pt>
                <c:pt idx="1">
                  <c:v>8.300000000002683E-2</c:v>
                </c:pt>
                <c:pt idx="2">
                  <c:v>0.10500000000001819</c:v>
                </c:pt>
                <c:pt idx="3">
                  <c:v>0.17099999999999227</c:v>
                </c:pt>
                <c:pt idx="4">
                  <c:v>0.25900000000001455</c:v>
                </c:pt>
                <c:pt idx="5">
                  <c:v>0.31499999999999773</c:v>
                </c:pt>
                <c:pt idx="6">
                  <c:v>0.30500000000000682</c:v>
                </c:pt>
                <c:pt idx="7">
                  <c:v>0.35800000000000409</c:v>
                </c:pt>
                <c:pt idx="8">
                  <c:v>0.40800000000001546</c:v>
                </c:pt>
                <c:pt idx="9">
                  <c:v>0.53000000000002956</c:v>
                </c:pt>
                <c:pt idx="10">
                  <c:v>0.60599999999999454</c:v>
                </c:pt>
                <c:pt idx="11">
                  <c:v>0.67399999999997817</c:v>
                </c:pt>
                <c:pt idx="12">
                  <c:v>0.72300000000001319</c:v>
                </c:pt>
                <c:pt idx="13">
                  <c:v>0.79500000000001592</c:v>
                </c:pt>
                <c:pt idx="14">
                  <c:v>0.90399999999999636</c:v>
                </c:pt>
                <c:pt idx="15">
                  <c:v>1.0489999999999782</c:v>
                </c:pt>
                <c:pt idx="16">
                  <c:v>1.1689999999999827</c:v>
                </c:pt>
                <c:pt idx="17">
                  <c:v>1.3050000000000068</c:v>
                </c:pt>
                <c:pt idx="18">
                  <c:v>1.3980000000000246</c:v>
                </c:pt>
                <c:pt idx="19">
                  <c:v>1.4239999999999782</c:v>
                </c:pt>
                <c:pt idx="20">
                  <c:v>1.47199999999998</c:v>
                </c:pt>
                <c:pt idx="21">
                  <c:v>1.4890000000000327</c:v>
                </c:pt>
                <c:pt idx="22">
                  <c:v>1.5389999999999873</c:v>
                </c:pt>
                <c:pt idx="23">
                  <c:v>1.5810000000000173</c:v>
                </c:pt>
                <c:pt idx="24">
                  <c:v>1.6419999999999959</c:v>
                </c:pt>
                <c:pt idx="25">
                  <c:v>1.72199999999998</c:v>
                </c:pt>
                <c:pt idx="26">
                  <c:v>1.7599999999999909</c:v>
                </c:pt>
                <c:pt idx="27">
                  <c:v>1.8059999999999832</c:v>
                </c:pt>
                <c:pt idx="28">
                  <c:v>1.8210000000000264</c:v>
                </c:pt>
                <c:pt idx="29">
                  <c:v>1.853999999999985</c:v>
                </c:pt>
                <c:pt idx="30">
                  <c:v>1.9270000000000209</c:v>
                </c:pt>
                <c:pt idx="31">
                  <c:v>1.9800000000000182</c:v>
                </c:pt>
                <c:pt idx="32">
                  <c:v>2.1100000000000136</c:v>
                </c:pt>
                <c:pt idx="33">
                  <c:v>2.2010000000000218</c:v>
                </c:pt>
                <c:pt idx="34">
                  <c:v>2.2699999999999818</c:v>
                </c:pt>
                <c:pt idx="35">
                  <c:v>2.353999999999985</c:v>
                </c:pt>
                <c:pt idx="36">
                  <c:v>2.4250000000000114</c:v>
                </c:pt>
                <c:pt idx="37">
                  <c:v>2.5199999999999818</c:v>
                </c:pt>
                <c:pt idx="38">
                  <c:v>2.6159999999999854</c:v>
                </c:pt>
                <c:pt idx="39">
                  <c:v>2.6519999999999868</c:v>
                </c:pt>
                <c:pt idx="40">
                  <c:v>2.7169999999999845</c:v>
                </c:pt>
                <c:pt idx="41">
                  <c:v>2.8009999999999877</c:v>
                </c:pt>
                <c:pt idx="42">
                  <c:v>2.8520000000000323</c:v>
                </c:pt>
                <c:pt idx="43">
                  <c:v>2.9739999999999895</c:v>
                </c:pt>
                <c:pt idx="44">
                  <c:v>2.9770000000000323</c:v>
                </c:pt>
                <c:pt idx="45">
                  <c:v>3.0260000000000105</c:v>
                </c:pt>
                <c:pt idx="46">
                  <c:v>3.0830000000000268</c:v>
                </c:pt>
                <c:pt idx="47">
                  <c:v>3.1490000000000009</c:v>
                </c:pt>
                <c:pt idx="48">
                  <c:v>3.1929999999999836</c:v>
                </c:pt>
                <c:pt idx="49">
                  <c:v>3.2080000000000268</c:v>
                </c:pt>
                <c:pt idx="50">
                  <c:v>3.271000000000015</c:v>
                </c:pt>
                <c:pt idx="51">
                  <c:v>3.375</c:v>
                </c:pt>
                <c:pt idx="52">
                  <c:v>3.4510000000000218</c:v>
                </c:pt>
                <c:pt idx="53">
                  <c:v>3.4639999999999986</c:v>
                </c:pt>
                <c:pt idx="54">
                  <c:v>3.4950000000000045</c:v>
                </c:pt>
                <c:pt idx="55">
                  <c:v>3.4909999999999854</c:v>
                </c:pt>
                <c:pt idx="56">
                  <c:v>3.5389999999999873</c:v>
                </c:pt>
                <c:pt idx="57">
                  <c:v>3.5740000000000123</c:v>
                </c:pt>
                <c:pt idx="58">
                  <c:v>3.6260000000000332</c:v>
                </c:pt>
                <c:pt idx="59">
                  <c:v>3.6949999999999932</c:v>
                </c:pt>
                <c:pt idx="60">
                  <c:v>3.77800000000002</c:v>
                </c:pt>
                <c:pt idx="61">
                  <c:v>3.8500000000000227</c:v>
                </c:pt>
                <c:pt idx="62">
                  <c:v>3.882000000000005</c:v>
                </c:pt>
                <c:pt idx="63">
                  <c:v>3.882000000000005</c:v>
                </c:pt>
                <c:pt idx="64">
                  <c:v>3.91700000000003</c:v>
                </c:pt>
                <c:pt idx="65">
                  <c:v>3.9750000000000227</c:v>
                </c:pt>
                <c:pt idx="66">
                  <c:v>4.0529999999999973</c:v>
                </c:pt>
                <c:pt idx="67">
                  <c:v>4.0939999999999941</c:v>
                </c:pt>
                <c:pt idx="68">
                  <c:v>4.160000000000025</c:v>
                </c:pt>
                <c:pt idx="69">
                  <c:v>4.2160000000000082</c:v>
                </c:pt>
                <c:pt idx="70">
                  <c:v>4.2490000000000236</c:v>
                </c:pt>
                <c:pt idx="71">
                  <c:v>4.2390000000000327</c:v>
                </c:pt>
                <c:pt idx="72">
                  <c:v>4.2690000000000055</c:v>
                </c:pt>
                <c:pt idx="73">
                  <c:v>4.2830000000000155</c:v>
                </c:pt>
                <c:pt idx="74">
                  <c:v>4.3129999999999882</c:v>
                </c:pt>
                <c:pt idx="75">
                  <c:v>4.3050000000000068</c:v>
                </c:pt>
                <c:pt idx="76">
                  <c:v>4.3040000000000305</c:v>
                </c:pt>
                <c:pt idx="77">
                  <c:v>4.3829999999999814</c:v>
                </c:pt>
                <c:pt idx="78">
                  <c:v>4.3919999999999959</c:v>
                </c:pt>
                <c:pt idx="79">
                  <c:v>4.4839999999999804</c:v>
                </c:pt>
                <c:pt idx="80">
                  <c:v>4.5269999999999868</c:v>
                </c:pt>
                <c:pt idx="81">
                  <c:v>4.6170000000000186</c:v>
                </c:pt>
                <c:pt idx="82">
                  <c:v>4.6759999999999877</c:v>
                </c:pt>
                <c:pt idx="83">
                  <c:v>4.7740000000000009</c:v>
                </c:pt>
                <c:pt idx="84">
                  <c:v>4.8700000000000045</c:v>
                </c:pt>
                <c:pt idx="85">
                  <c:v>4.9950000000000045</c:v>
                </c:pt>
                <c:pt idx="86">
                  <c:v>5.1399999999999864</c:v>
                </c:pt>
                <c:pt idx="87">
                  <c:v>5.2939999999999827</c:v>
                </c:pt>
                <c:pt idx="88">
                  <c:v>5.4510000000000218</c:v>
                </c:pt>
                <c:pt idx="89">
                  <c:v>5.5339999999999918</c:v>
                </c:pt>
                <c:pt idx="90">
                  <c:v>5.6639999999999873</c:v>
                </c:pt>
                <c:pt idx="91">
                  <c:v>5.7339999999999804</c:v>
                </c:pt>
                <c:pt idx="92">
                  <c:v>5.8000000000000114</c:v>
                </c:pt>
                <c:pt idx="93">
                  <c:v>5.8770000000000095</c:v>
                </c:pt>
                <c:pt idx="94">
                  <c:v>6.0149999999999864</c:v>
                </c:pt>
                <c:pt idx="95">
                  <c:v>6.1360000000000241</c:v>
                </c:pt>
                <c:pt idx="96">
                  <c:v>6.2119999999999891</c:v>
                </c:pt>
                <c:pt idx="97">
                  <c:v>6.2660000000000196</c:v>
                </c:pt>
                <c:pt idx="98">
                  <c:v>6.3120000000000118</c:v>
                </c:pt>
                <c:pt idx="99">
                  <c:v>6.3940000000000055</c:v>
                </c:pt>
                <c:pt idx="100">
                  <c:v>6.4230000000000018</c:v>
                </c:pt>
                <c:pt idx="101">
                  <c:v>6.4359999999999786</c:v>
                </c:pt>
                <c:pt idx="102">
                  <c:v>6.4820000000000277</c:v>
                </c:pt>
                <c:pt idx="103">
                  <c:v>6.5380000000000109</c:v>
                </c:pt>
                <c:pt idx="104">
                  <c:v>6.63900000000001</c:v>
                </c:pt>
                <c:pt idx="105">
                  <c:v>6.7160000000000082</c:v>
                </c:pt>
                <c:pt idx="106">
                  <c:v>6.7900000000000205</c:v>
                </c:pt>
                <c:pt idx="107">
                  <c:v>6.8310000000000173</c:v>
                </c:pt>
                <c:pt idx="108">
                  <c:v>6.8849999999999909</c:v>
                </c:pt>
                <c:pt idx="109">
                  <c:v>6.9560000000000173</c:v>
                </c:pt>
                <c:pt idx="110">
                  <c:v>7.0060000000000286</c:v>
                </c:pt>
                <c:pt idx="111">
                  <c:v>7.0540000000000305</c:v>
                </c:pt>
                <c:pt idx="112">
                  <c:v>7.160000000000025</c:v>
                </c:pt>
                <c:pt idx="113">
                  <c:v>7.29200000000003</c:v>
                </c:pt>
                <c:pt idx="114">
                  <c:v>7.3840000000000146</c:v>
                </c:pt>
                <c:pt idx="115">
                  <c:v>7.4759999999999991</c:v>
                </c:pt>
                <c:pt idx="116">
                  <c:v>7.5540000000000305</c:v>
                </c:pt>
                <c:pt idx="117">
                  <c:v>7.603999999999985</c:v>
                </c:pt>
                <c:pt idx="118">
                  <c:v>7.6770000000000209</c:v>
                </c:pt>
                <c:pt idx="119">
                  <c:v>7.7959999999999923</c:v>
                </c:pt>
                <c:pt idx="120">
                  <c:v>7.9019999999999868</c:v>
                </c:pt>
                <c:pt idx="121">
                  <c:v>8.0480000000000018</c:v>
                </c:pt>
                <c:pt idx="122">
                  <c:v>8.1850000000000023</c:v>
                </c:pt>
                <c:pt idx="123">
                  <c:v>8.3319999999999936</c:v>
                </c:pt>
                <c:pt idx="124">
                  <c:v>8.4490000000000123</c:v>
                </c:pt>
                <c:pt idx="125">
                  <c:v>8.5939999999999941</c:v>
                </c:pt>
                <c:pt idx="126">
                  <c:v>8.7300000000000182</c:v>
                </c:pt>
                <c:pt idx="127">
                  <c:v>8.8949999999999818</c:v>
                </c:pt>
                <c:pt idx="128">
                  <c:v>9.0219999999999914</c:v>
                </c:pt>
                <c:pt idx="129">
                  <c:v>9.1499999999999773</c:v>
                </c:pt>
                <c:pt idx="130">
                  <c:v>9.2560000000000286</c:v>
                </c:pt>
                <c:pt idx="131">
                  <c:v>9.3419999999999845</c:v>
                </c:pt>
                <c:pt idx="132">
                  <c:v>9.4730000000000132</c:v>
                </c:pt>
                <c:pt idx="133">
                  <c:v>9.5749999999999886</c:v>
                </c:pt>
                <c:pt idx="134">
                  <c:v>9.6979999999999791</c:v>
                </c:pt>
                <c:pt idx="135">
                  <c:v>9.7590000000000146</c:v>
                </c:pt>
                <c:pt idx="136">
                  <c:v>9.8340000000000032</c:v>
                </c:pt>
                <c:pt idx="137">
                  <c:v>9.8729999999999905</c:v>
                </c:pt>
                <c:pt idx="138">
                  <c:v>9.9580000000000268</c:v>
                </c:pt>
                <c:pt idx="139">
                  <c:v>10.018000000000029</c:v>
                </c:pt>
                <c:pt idx="140">
                  <c:v>10.132999999999981</c:v>
                </c:pt>
                <c:pt idx="141">
                  <c:v>10.227000000000032</c:v>
                </c:pt>
                <c:pt idx="142">
                  <c:v>10.312000000000012</c:v>
                </c:pt>
                <c:pt idx="143">
                  <c:v>10.406999999999982</c:v>
                </c:pt>
                <c:pt idx="144">
                  <c:v>10.463999999999999</c:v>
                </c:pt>
                <c:pt idx="145">
                  <c:v>10.490000000000009</c:v>
                </c:pt>
                <c:pt idx="146">
                  <c:v>10.461000000000013</c:v>
                </c:pt>
                <c:pt idx="147">
                  <c:v>10.531999999999982</c:v>
                </c:pt>
                <c:pt idx="148">
                  <c:v>10.608000000000004</c:v>
                </c:pt>
                <c:pt idx="149">
                  <c:v>10.689999999999998</c:v>
                </c:pt>
                <c:pt idx="150">
                  <c:v>10.754999999999995</c:v>
                </c:pt>
                <c:pt idx="151">
                  <c:v>10.77600000000001</c:v>
                </c:pt>
                <c:pt idx="152">
                  <c:v>10.810000000000002</c:v>
                </c:pt>
                <c:pt idx="153">
                  <c:v>10.879000000000019</c:v>
                </c:pt>
                <c:pt idx="154">
                  <c:v>10.951999999999998</c:v>
                </c:pt>
                <c:pt idx="155">
                  <c:v>11.00200000000001</c:v>
                </c:pt>
                <c:pt idx="156">
                  <c:v>11.081000000000017</c:v>
                </c:pt>
                <c:pt idx="157">
                  <c:v>11.129000000000019</c:v>
                </c:pt>
                <c:pt idx="158">
                  <c:v>11.29000000000002</c:v>
                </c:pt>
                <c:pt idx="159">
                  <c:v>11.386000000000024</c:v>
                </c:pt>
                <c:pt idx="160">
                  <c:v>11.430000000000007</c:v>
                </c:pt>
                <c:pt idx="161">
                  <c:v>11.489000000000033</c:v>
                </c:pt>
                <c:pt idx="162">
                  <c:v>11.560000000000002</c:v>
                </c:pt>
                <c:pt idx="163">
                  <c:v>11.691000000000031</c:v>
                </c:pt>
                <c:pt idx="164">
                  <c:v>11.814999999999998</c:v>
                </c:pt>
                <c:pt idx="165">
                  <c:v>11.956999999999994</c:v>
                </c:pt>
                <c:pt idx="166">
                  <c:v>12.08499999999998</c:v>
                </c:pt>
                <c:pt idx="167">
                  <c:v>12.233000000000004</c:v>
                </c:pt>
                <c:pt idx="168">
                  <c:v>12.394000000000005</c:v>
                </c:pt>
                <c:pt idx="169">
                  <c:v>12.605999999999995</c:v>
                </c:pt>
                <c:pt idx="170">
                  <c:v>12.754999999999995</c:v>
                </c:pt>
                <c:pt idx="171">
                  <c:v>12.954999999999984</c:v>
                </c:pt>
                <c:pt idx="172">
                  <c:v>13.204000000000008</c:v>
                </c:pt>
                <c:pt idx="173">
                  <c:v>13.439000000000021</c:v>
                </c:pt>
                <c:pt idx="174">
                  <c:v>13.687999999999988</c:v>
                </c:pt>
                <c:pt idx="175">
                  <c:v>13.90300000000002</c:v>
                </c:pt>
                <c:pt idx="176">
                  <c:v>14.079000000000008</c:v>
                </c:pt>
                <c:pt idx="177">
                  <c:v>14.218000000000018</c:v>
                </c:pt>
                <c:pt idx="178">
                  <c:v>14.309000000000026</c:v>
                </c:pt>
                <c:pt idx="179">
                  <c:v>14.376000000000033</c:v>
                </c:pt>
                <c:pt idx="180">
                  <c:v>14.47199999999998</c:v>
                </c:pt>
                <c:pt idx="181">
                  <c:v>14.569999999999993</c:v>
                </c:pt>
                <c:pt idx="182">
                  <c:v>14.665999999999997</c:v>
                </c:pt>
                <c:pt idx="183">
                  <c:v>14.725000000000023</c:v>
                </c:pt>
                <c:pt idx="184">
                  <c:v>14.730000000000018</c:v>
                </c:pt>
                <c:pt idx="185">
                  <c:v>14.740000000000009</c:v>
                </c:pt>
                <c:pt idx="186">
                  <c:v>14.728000000000009</c:v>
                </c:pt>
                <c:pt idx="187">
                  <c:v>14.720000000000027</c:v>
                </c:pt>
                <c:pt idx="188">
                  <c:v>14.72199999999998</c:v>
                </c:pt>
                <c:pt idx="189">
                  <c:v>14.737000000000023</c:v>
                </c:pt>
                <c:pt idx="190">
                  <c:v>14.809000000000026</c:v>
                </c:pt>
                <c:pt idx="191">
                  <c:v>14.918999999999983</c:v>
                </c:pt>
                <c:pt idx="192">
                  <c:v>14.978000000000009</c:v>
                </c:pt>
                <c:pt idx="193">
                  <c:v>15.009000000000015</c:v>
                </c:pt>
                <c:pt idx="194">
                  <c:v>15.062000000000012</c:v>
                </c:pt>
                <c:pt idx="195">
                  <c:v>15.122000000000014</c:v>
                </c:pt>
                <c:pt idx="196">
                  <c:v>15.228999999999985</c:v>
                </c:pt>
                <c:pt idx="197">
                  <c:v>15.290999999999997</c:v>
                </c:pt>
                <c:pt idx="198">
                  <c:v>15.350000000000023</c:v>
                </c:pt>
                <c:pt idx="199">
                  <c:v>15.447000000000003</c:v>
                </c:pt>
                <c:pt idx="200">
                  <c:v>15.543000000000006</c:v>
                </c:pt>
                <c:pt idx="201">
                  <c:v>15.625</c:v>
                </c:pt>
                <c:pt idx="202">
                  <c:v>15.716000000000008</c:v>
                </c:pt>
                <c:pt idx="203">
                  <c:v>15.798000000000002</c:v>
                </c:pt>
                <c:pt idx="204">
                  <c:v>15.910000000000025</c:v>
                </c:pt>
                <c:pt idx="205">
                  <c:v>16.043999999999983</c:v>
                </c:pt>
                <c:pt idx="206">
                  <c:v>16.168000000000006</c:v>
                </c:pt>
                <c:pt idx="207">
                  <c:v>16.240000000000009</c:v>
                </c:pt>
                <c:pt idx="208">
                  <c:v>16.295000000000016</c:v>
                </c:pt>
                <c:pt idx="209">
                  <c:v>16.396000000000015</c:v>
                </c:pt>
                <c:pt idx="210">
                  <c:v>16.459000000000003</c:v>
                </c:pt>
                <c:pt idx="211">
                  <c:v>16.492000000000019</c:v>
                </c:pt>
                <c:pt idx="212">
                  <c:v>16.52600000000001</c:v>
                </c:pt>
                <c:pt idx="213">
                  <c:v>16.59699999999998</c:v>
                </c:pt>
                <c:pt idx="214">
                  <c:v>16.685000000000002</c:v>
                </c:pt>
                <c:pt idx="215">
                  <c:v>16.771000000000015</c:v>
                </c:pt>
                <c:pt idx="216">
                  <c:v>16.810999999999979</c:v>
                </c:pt>
                <c:pt idx="217">
                  <c:v>16.937000000000012</c:v>
                </c:pt>
                <c:pt idx="218">
                  <c:v>17.040999999999997</c:v>
                </c:pt>
                <c:pt idx="219">
                  <c:v>17.211000000000013</c:v>
                </c:pt>
                <c:pt idx="220">
                  <c:v>17.381000000000029</c:v>
                </c:pt>
                <c:pt idx="221">
                  <c:v>17.533999999999992</c:v>
                </c:pt>
                <c:pt idx="222">
                  <c:v>17.692000000000007</c:v>
                </c:pt>
                <c:pt idx="223">
                  <c:v>17.877999999999986</c:v>
                </c:pt>
                <c:pt idx="224">
                  <c:v>18.081000000000017</c:v>
                </c:pt>
                <c:pt idx="225">
                  <c:v>18.262</c:v>
                </c:pt>
                <c:pt idx="226">
                  <c:v>18.413999999999987</c:v>
                </c:pt>
                <c:pt idx="227">
                  <c:v>18.615000000000009</c:v>
                </c:pt>
                <c:pt idx="228">
                  <c:v>18.783999999999992</c:v>
                </c:pt>
                <c:pt idx="229">
                  <c:v>18.920000000000016</c:v>
                </c:pt>
                <c:pt idx="230">
                  <c:v>19.064999999999998</c:v>
                </c:pt>
                <c:pt idx="231">
                  <c:v>19.163999999999987</c:v>
                </c:pt>
                <c:pt idx="232">
                  <c:v>19.319999999999993</c:v>
                </c:pt>
                <c:pt idx="233">
                  <c:v>19.461000000000013</c:v>
                </c:pt>
                <c:pt idx="234">
                  <c:v>19.615000000000009</c:v>
                </c:pt>
                <c:pt idx="235">
                  <c:v>19.709000000000003</c:v>
                </c:pt>
                <c:pt idx="236">
                  <c:v>19.809000000000026</c:v>
                </c:pt>
                <c:pt idx="237">
                  <c:v>19.927000000000021</c:v>
                </c:pt>
                <c:pt idx="238">
                  <c:v>20.04000000000002</c:v>
                </c:pt>
                <c:pt idx="239">
                  <c:v>20.132999999999981</c:v>
                </c:pt>
                <c:pt idx="240">
                  <c:v>20.249000000000024</c:v>
                </c:pt>
                <c:pt idx="241">
                  <c:v>20.375</c:v>
                </c:pt>
                <c:pt idx="242">
                  <c:v>20.473000000000013</c:v>
                </c:pt>
                <c:pt idx="243">
                  <c:v>20.555999999999983</c:v>
                </c:pt>
                <c:pt idx="244">
                  <c:v>20.658000000000015</c:v>
                </c:pt>
                <c:pt idx="245">
                  <c:v>20.751000000000033</c:v>
                </c:pt>
                <c:pt idx="246">
                  <c:v>20.850000000000023</c:v>
                </c:pt>
                <c:pt idx="247">
                  <c:v>20.98399999999998</c:v>
                </c:pt>
                <c:pt idx="248">
                  <c:v>21.126000000000033</c:v>
                </c:pt>
                <c:pt idx="249">
                  <c:v>21.251000000000033</c:v>
                </c:pt>
                <c:pt idx="250">
                  <c:v>21.413999999999987</c:v>
                </c:pt>
                <c:pt idx="251">
                  <c:v>21.545999999999992</c:v>
                </c:pt>
                <c:pt idx="252">
                  <c:v>21.682000000000016</c:v>
                </c:pt>
                <c:pt idx="253">
                  <c:v>21.841000000000008</c:v>
                </c:pt>
                <c:pt idx="254">
                  <c:v>22.001000000000033</c:v>
                </c:pt>
                <c:pt idx="255">
                  <c:v>22.206999999999994</c:v>
                </c:pt>
                <c:pt idx="256">
                  <c:v>22.379000000000019</c:v>
                </c:pt>
                <c:pt idx="257">
                  <c:v>22.524000000000001</c:v>
                </c:pt>
                <c:pt idx="258">
                  <c:v>22.680999999999983</c:v>
                </c:pt>
                <c:pt idx="259">
                  <c:v>22.862000000000023</c:v>
                </c:pt>
                <c:pt idx="260">
                  <c:v>23.023000000000025</c:v>
                </c:pt>
                <c:pt idx="261">
                  <c:v>23.185000000000002</c:v>
                </c:pt>
                <c:pt idx="262">
                  <c:v>23.310999999999979</c:v>
                </c:pt>
                <c:pt idx="263">
                  <c:v>23.441000000000031</c:v>
                </c:pt>
                <c:pt idx="264">
                  <c:v>23.62700000000001</c:v>
                </c:pt>
                <c:pt idx="265">
                  <c:v>23.754999999999995</c:v>
                </c:pt>
                <c:pt idx="266">
                  <c:v>23.896000000000015</c:v>
                </c:pt>
                <c:pt idx="267">
                  <c:v>24.024999999999977</c:v>
                </c:pt>
                <c:pt idx="268">
                  <c:v>24.12700000000001</c:v>
                </c:pt>
                <c:pt idx="269">
                  <c:v>24.239000000000033</c:v>
                </c:pt>
                <c:pt idx="270">
                  <c:v>24.324999999999989</c:v>
                </c:pt>
                <c:pt idx="271">
                  <c:v>24.394000000000005</c:v>
                </c:pt>
                <c:pt idx="272">
                  <c:v>24.483000000000004</c:v>
                </c:pt>
                <c:pt idx="273">
                  <c:v>24.598000000000013</c:v>
                </c:pt>
                <c:pt idx="274">
                  <c:v>24.732000000000028</c:v>
                </c:pt>
                <c:pt idx="275">
                  <c:v>24.862000000000023</c:v>
                </c:pt>
                <c:pt idx="276">
                  <c:v>24.95999999999998</c:v>
                </c:pt>
                <c:pt idx="277">
                  <c:v>25.067000000000007</c:v>
                </c:pt>
                <c:pt idx="278">
                  <c:v>25.180000000000007</c:v>
                </c:pt>
                <c:pt idx="279">
                  <c:v>25.319000000000017</c:v>
                </c:pt>
                <c:pt idx="280">
                  <c:v>25.425999999999988</c:v>
                </c:pt>
                <c:pt idx="281">
                  <c:v>25.555000000000007</c:v>
                </c:pt>
                <c:pt idx="282">
                  <c:v>25.689999999999998</c:v>
                </c:pt>
                <c:pt idx="283">
                  <c:v>25.807000000000016</c:v>
                </c:pt>
                <c:pt idx="284">
                  <c:v>25.913000000000011</c:v>
                </c:pt>
                <c:pt idx="285">
                  <c:v>25.987000000000023</c:v>
                </c:pt>
                <c:pt idx="286">
                  <c:v>26.069000000000017</c:v>
                </c:pt>
                <c:pt idx="287">
                  <c:v>26.129000000000019</c:v>
                </c:pt>
                <c:pt idx="288">
                  <c:v>26.227000000000032</c:v>
                </c:pt>
                <c:pt idx="289">
                  <c:v>26.288999999999987</c:v>
                </c:pt>
                <c:pt idx="290">
                  <c:v>26.399000000000001</c:v>
                </c:pt>
                <c:pt idx="291">
                  <c:v>26.507000000000005</c:v>
                </c:pt>
                <c:pt idx="292">
                  <c:v>26.651999999999987</c:v>
                </c:pt>
                <c:pt idx="293">
                  <c:v>26.812000000000012</c:v>
                </c:pt>
                <c:pt idx="294">
                  <c:v>26.990000000000009</c:v>
                </c:pt>
                <c:pt idx="295">
                  <c:v>27.144000000000005</c:v>
                </c:pt>
                <c:pt idx="296">
                  <c:v>27.30400000000003</c:v>
                </c:pt>
                <c:pt idx="297">
                  <c:v>27.47399999999999</c:v>
                </c:pt>
                <c:pt idx="298">
                  <c:v>27.656999999999982</c:v>
                </c:pt>
                <c:pt idx="299">
                  <c:v>27.858000000000004</c:v>
                </c:pt>
                <c:pt idx="300">
                  <c:v>28.01600000000002</c:v>
                </c:pt>
                <c:pt idx="301">
                  <c:v>28.172000000000025</c:v>
                </c:pt>
                <c:pt idx="302">
                  <c:v>28.298999999999978</c:v>
                </c:pt>
                <c:pt idx="303">
                  <c:v>28.430999999999983</c:v>
                </c:pt>
                <c:pt idx="304">
                  <c:v>28.552999999999997</c:v>
                </c:pt>
                <c:pt idx="305">
                  <c:v>28.668999999999983</c:v>
                </c:pt>
                <c:pt idx="306">
                  <c:v>28.749000000000024</c:v>
                </c:pt>
                <c:pt idx="307">
                  <c:v>28.84699999999998</c:v>
                </c:pt>
                <c:pt idx="308">
                  <c:v>28.961999999999989</c:v>
                </c:pt>
                <c:pt idx="309">
                  <c:v>29.088999999999999</c:v>
                </c:pt>
                <c:pt idx="310">
                  <c:v>29.213000000000022</c:v>
                </c:pt>
                <c:pt idx="311">
                  <c:v>29.312999999999988</c:v>
                </c:pt>
                <c:pt idx="312">
                  <c:v>29.420000000000016</c:v>
                </c:pt>
                <c:pt idx="313">
                  <c:v>29.603999999999985</c:v>
                </c:pt>
                <c:pt idx="314">
                  <c:v>29.723000000000013</c:v>
                </c:pt>
                <c:pt idx="315">
                  <c:v>29.836999999999989</c:v>
                </c:pt>
                <c:pt idx="316">
                  <c:v>29.954999999999984</c:v>
                </c:pt>
                <c:pt idx="317">
                  <c:v>30.048000000000002</c:v>
                </c:pt>
                <c:pt idx="318">
                  <c:v>30.185000000000002</c:v>
                </c:pt>
                <c:pt idx="319">
                  <c:v>30.338999999999999</c:v>
                </c:pt>
                <c:pt idx="320">
                  <c:v>30.456000000000017</c:v>
                </c:pt>
                <c:pt idx="321">
                  <c:v>30.567999999999984</c:v>
                </c:pt>
                <c:pt idx="322">
                  <c:v>30.673999999999978</c:v>
                </c:pt>
                <c:pt idx="323">
                  <c:v>30.781000000000006</c:v>
                </c:pt>
                <c:pt idx="324">
                  <c:v>30.870000000000005</c:v>
                </c:pt>
                <c:pt idx="325">
                  <c:v>30.90300000000002</c:v>
                </c:pt>
                <c:pt idx="326">
                  <c:v>31.033999999999992</c:v>
                </c:pt>
                <c:pt idx="327">
                  <c:v>31.168000000000006</c:v>
                </c:pt>
                <c:pt idx="328">
                  <c:v>31.293000000000006</c:v>
                </c:pt>
                <c:pt idx="329">
                  <c:v>31.413999999999987</c:v>
                </c:pt>
                <c:pt idx="330">
                  <c:v>31.516999999999996</c:v>
                </c:pt>
                <c:pt idx="331">
                  <c:v>31.668000000000006</c:v>
                </c:pt>
                <c:pt idx="332">
                  <c:v>31.783999999999992</c:v>
                </c:pt>
                <c:pt idx="333">
                  <c:v>31.90500000000003</c:v>
                </c:pt>
                <c:pt idx="334">
                  <c:v>32.01600000000002</c:v>
                </c:pt>
                <c:pt idx="335">
                  <c:v>32.170000000000016</c:v>
                </c:pt>
                <c:pt idx="336">
                  <c:v>32.300000000000011</c:v>
                </c:pt>
                <c:pt idx="337">
                  <c:v>32.44</c:v>
                </c:pt>
                <c:pt idx="338">
                  <c:v>32.569000000000017</c:v>
                </c:pt>
                <c:pt idx="339">
                  <c:v>32.703000000000031</c:v>
                </c:pt>
                <c:pt idx="340">
                  <c:v>32.845000000000027</c:v>
                </c:pt>
                <c:pt idx="341">
                  <c:v>32.995000000000005</c:v>
                </c:pt>
                <c:pt idx="342">
                  <c:v>33.14100000000002</c:v>
                </c:pt>
                <c:pt idx="343">
                  <c:v>33.266999999999996</c:v>
                </c:pt>
                <c:pt idx="344">
                  <c:v>33.449000000000012</c:v>
                </c:pt>
                <c:pt idx="345">
                  <c:v>33.62299999999999</c:v>
                </c:pt>
                <c:pt idx="346">
                  <c:v>33.79200000000003</c:v>
                </c:pt>
                <c:pt idx="347">
                  <c:v>33.959000000000003</c:v>
                </c:pt>
                <c:pt idx="348">
                  <c:v>34.206999999999994</c:v>
                </c:pt>
                <c:pt idx="349">
                  <c:v>34.41700000000003</c:v>
                </c:pt>
                <c:pt idx="350">
                  <c:v>34.612000000000023</c:v>
                </c:pt>
                <c:pt idx="351">
                  <c:v>34.781999999999982</c:v>
                </c:pt>
                <c:pt idx="352">
                  <c:v>34.954000000000008</c:v>
                </c:pt>
                <c:pt idx="353">
                  <c:v>35.177000000000021</c:v>
                </c:pt>
                <c:pt idx="354">
                  <c:v>35.411999999999978</c:v>
                </c:pt>
                <c:pt idx="355">
                  <c:v>35.620999999999981</c:v>
                </c:pt>
                <c:pt idx="356">
                  <c:v>35.824000000000012</c:v>
                </c:pt>
                <c:pt idx="357">
                  <c:v>36.007000000000005</c:v>
                </c:pt>
                <c:pt idx="358">
                  <c:v>36.194999999999993</c:v>
                </c:pt>
                <c:pt idx="359">
                  <c:v>36.40500000000003</c:v>
                </c:pt>
                <c:pt idx="360">
                  <c:v>36.533999999999992</c:v>
                </c:pt>
                <c:pt idx="361">
                  <c:v>36.66500000000002</c:v>
                </c:pt>
                <c:pt idx="362">
                  <c:v>36.824999999999989</c:v>
                </c:pt>
                <c:pt idx="363">
                  <c:v>36.968000000000018</c:v>
                </c:pt>
                <c:pt idx="364">
                  <c:v>37.103000000000009</c:v>
                </c:pt>
                <c:pt idx="365">
                  <c:v>37.220000000000027</c:v>
                </c:pt>
                <c:pt idx="366">
                  <c:v>37.29200000000003</c:v>
                </c:pt>
                <c:pt idx="367">
                  <c:v>37.375</c:v>
                </c:pt>
                <c:pt idx="368">
                  <c:v>37.475000000000023</c:v>
                </c:pt>
                <c:pt idx="369">
                  <c:v>37.583000000000027</c:v>
                </c:pt>
                <c:pt idx="370">
                  <c:v>37.699999999999989</c:v>
                </c:pt>
                <c:pt idx="371">
                  <c:v>37.774000000000001</c:v>
                </c:pt>
                <c:pt idx="372">
                  <c:v>37.911000000000001</c:v>
                </c:pt>
                <c:pt idx="373">
                  <c:v>38.064999999999998</c:v>
                </c:pt>
                <c:pt idx="374">
                  <c:v>38.12299999999999</c:v>
                </c:pt>
                <c:pt idx="375">
                  <c:v>38.240000000000009</c:v>
                </c:pt>
                <c:pt idx="376">
                  <c:v>38.324000000000012</c:v>
                </c:pt>
                <c:pt idx="377">
                  <c:v>38.399999999999977</c:v>
                </c:pt>
                <c:pt idx="378">
                  <c:v>38.51400000000001</c:v>
                </c:pt>
                <c:pt idx="379">
                  <c:v>38.619000000000028</c:v>
                </c:pt>
                <c:pt idx="380">
                  <c:v>38.727000000000032</c:v>
                </c:pt>
                <c:pt idx="381">
                  <c:v>38.86099999999999</c:v>
                </c:pt>
                <c:pt idx="382">
                  <c:v>38.980000000000018</c:v>
                </c:pt>
                <c:pt idx="383">
                  <c:v>39.069999999999993</c:v>
                </c:pt>
                <c:pt idx="384">
                  <c:v>39.137</c:v>
                </c:pt>
                <c:pt idx="385">
                  <c:v>39.254999999999995</c:v>
                </c:pt>
                <c:pt idx="386">
                  <c:v>39.44</c:v>
                </c:pt>
                <c:pt idx="387">
                  <c:v>39.590000000000032</c:v>
                </c:pt>
                <c:pt idx="388">
                  <c:v>39.739000000000033</c:v>
                </c:pt>
                <c:pt idx="389">
                  <c:v>39.841000000000008</c:v>
                </c:pt>
                <c:pt idx="390">
                  <c:v>39.923999999999978</c:v>
                </c:pt>
                <c:pt idx="391">
                  <c:v>40.009000000000015</c:v>
                </c:pt>
                <c:pt idx="392">
                  <c:v>40.069999999999993</c:v>
                </c:pt>
                <c:pt idx="393">
                  <c:v>40.132000000000005</c:v>
                </c:pt>
                <c:pt idx="394">
                  <c:v>40.199000000000012</c:v>
                </c:pt>
                <c:pt idx="395">
                  <c:v>40.307000000000016</c:v>
                </c:pt>
                <c:pt idx="396">
                  <c:v>40.411000000000001</c:v>
                </c:pt>
                <c:pt idx="397">
                  <c:v>40.47399999999999</c:v>
                </c:pt>
                <c:pt idx="398">
                  <c:v>40.514999999999986</c:v>
                </c:pt>
                <c:pt idx="399">
                  <c:v>40.55400000000003</c:v>
                </c:pt>
                <c:pt idx="400">
                  <c:v>40.65500000000003</c:v>
                </c:pt>
                <c:pt idx="401">
                  <c:v>40.716000000000008</c:v>
                </c:pt>
                <c:pt idx="402">
                  <c:v>40.800999999999988</c:v>
                </c:pt>
                <c:pt idx="403">
                  <c:v>40.853999999999985</c:v>
                </c:pt>
                <c:pt idx="404">
                  <c:v>40.935999999999979</c:v>
                </c:pt>
                <c:pt idx="405">
                  <c:v>40.975999999999999</c:v>
                </c:pt>
                <c:pt idx="406">
                  <c:v>41.01400000000001</c:v>
                </c:pt>
                <c:pt idx="407">
                  <c:v>41.072000000000003</c:v>
                </c:pt>
                <c:pt idx="408">
                  <c:v>41.100000000000023</c:v>
                </c:pt>
                <c:pt idx="409">
                  <c:v>41.144999999999982</c:v>
                </c:pt>
                <c:pt idx="410">
                  <c:v>41.168000000000006</c:v>
                </c:pt>
                <c:pt idx="411">
                  <c:v>41.221000000000004</c:v>
                </c:pt>
                <c:pt idx="412">
                  <c:v>41.238</c:v>
                </c:pt>
                <c:pt idx="413">
                  <c:v>41.285000000000025</c:v>
                </c:pt>
                <c:pt idx="414">
                  <c:v>41.331000000000017</c:v>
                </c:pt>
                <c:pt idx="415">
                  <c:v>41.42900000000003</c:v>
                </c:pt>
                <c:pt idx="416">
                  <c:v>41.495999999999981</c:v>
                </c:pt>
                <c:pt idx="417">
                  <c:v>41.590000000000032</c:v>
                </c:pt>
                <c:pt idx="418">
                  <c:v>41.699999999999989</c:v>
                </c:pt>
                <c:pt idx="419">
                  <c:v>41.812999999999988</c:v>
                </c:pt>
                <c:pt idx="420">
                  <c:v>41.954999999999984</c:v>
                </c:pt>
                <c:pt idx="421">
                  <c:v>42.08499999999998</c:v>
                </c:pt>
                <c:pt idx="422">
                  <c:v>42.254999999999995</c:v>
                </c:pt>
                <c:pt idx="423">
                  <c:v>42.379999999999995</c:v>
                </c:pt>
                <c:pt idx="424">
                  <c:v>42.48599999999999</c:v>
                </c:pt>
                <c:pt idx="425">
                  <c:v>42.649999999999977</c:v>
                </c:pt>
                <c:pt idx="426">
                  <c:v>42.814000000000021</c:v>
                </c:pt>
                <c:pt idx="427">
                  <c:v>42.941000000000031</c:v>
                </c:pt>
                <c:pt idx="428">
                  <c:v>43.105000000000018</c:v>
                </c:pt>
                <c:pt idx="429">
                  <c:v>43.285000000000025</c:v>
                </c:pt>
                <c:pt idx="430">
                  <c:v>43.454999999999984</c:v>
                </c:pt>
                <c:pt idx="431">
                  <c:v>43.591999999999985</c:v>
                </c:pt>
                <c:pt idx="432">
                  <c:v>43.742999999999995</c:v>
                </c:pt>
                <c:pt idx="433">
                  <c:v>43.898000000000025</c:v>
                </c:pt>
                <c:pt idx="434">
                  <c:v>44.057000000000016</c:v>
                </c:pt>
                <c:pt idx="435">
                  <c:v>44.230999999999995</c:v>
                </c:pt>
                <c:pt idx="436">
                  <c:v>44.432999999999993</c:v>
                </c:pt>
                <c:pt idx="437">
                  <c:v>44.625</c:v>
                </c:pt>
                <c:pt idx="438">
                  <c:v>44.76600000000002</c:v>
                </c:pt>
                <c:pt idx="439">
                  <c:v>44.973000000000013</c:v>
                </c:pt>
                <c:pt idx="440">
                  <c:v>45.129999999999995</c:v>
                </c:pt>
                <c:pt idx="441">
                  <c:v>45.283000000000015</c:v>
                </c:pt>
                <c:pt idx="442">
                  <c:v>45.427999999999997</c:v>
                </c:pt>
                <c:pt idx="443">
                  <c:v>45.60899999999998</c:v>
                </c:pt>
                <c:pt idx="444">
                  <c:v>45.807000000000016</c:v>
                </c:pt>
                <c:pt idx="445">
                  <c:v>46.007000000000005</c:v>
                </c:pt>
                <c:pt idx="446">
                  <c:v>46.114000000000033</c:v>
                </c:pt>
                <c:pt idx="447">
                  <c:v>46.230000000000018</c:v>
                </c:pt>
                <c:pt idx="448">
                  <c:v>46.372000000000014</c:v>
                </c:pt>
                <c:pt idx="449">
                  <c:v>46.524000000000001</c:v>
                </c:pt>
                <c:pt idx="450">
                  <c:v>46.713999999999999</c:v>
                </c:pt>
                <c:pt idx="451">
                  <c:v>46.838000000000022</c:v>
                </c:pt>
                <c:pt idx="452">
                  <c:v>46.968999999999994</c:v>
                </c:pt>
                <c:pt idx="453">
                  <c:v>47.088999999999999</c:v>
                </c:pt>
                <c:pt idx="454">
                  <c:v>47.220000000000027</c:v>
                </c:pt>
                <c:pt idx="455">
                  <c:v>47.302999999999997</c:v>
                </c:pt>
                <c:pt idx="456">
                  <c:v>47.379999999999995</c:v>
                </c:pt>
                <c:pt idx="457">
                  <c:v>47.40500000000003</c:v>
                </c:pt>
                <c:pt idx="458">
                  <c:v>47.550000000000011</c:v>
                </c:pt>
                <c:pt idx="459">
                  <c:v>47.677000000000021</c:v>
                </c:pt>
                <c:pt idx="460">
                  <c:v>47.732000000000028</c:v>
                </c:pt>
                <c:pt idx="461">
                  <c:v>47.800000000000011</c:v>
                </c:pt>
                <c:pt idx="462">
                  <c:v>47.867999999999995</c:v>
                </c:pt>
                <c:pt idx="463">
                  <c:v>47.927000000000021</c:v>
                </c:pt>
                <c:pt idx="464">
                  <c:v>48.024000000000001</c:v>
                </c:pt>
                <c:pt idx="465">
                  <c:v>48.158000000000015</c:v>
                </c:pt>
                <c:pt idx="466">
                  <c:v>48.336999999999989</c:v>
                </c:pt>
                <c:pt idx="467">
                  <c:v>48.514999999999986</c:v>
                </c:pt>
                <c:pt idx="468">
                  <c:v>48.673000000000002</c:v>
                </c:pt>
                <c:pt idx="469">
                  <c:v>48.894000000000005</c:v>
                </c:pt>
                <c:pt idx="470">
                  <c:v>49.091000000000008</c:v>
                </c:pt>
                <c:pt idx="471">
                  <c:v>49.324000000000012</c:v>
                </c:pt>
                <c:pt idx="472">
                  <c:v>49.605000000000018</c:v>
                </c:pt>
                <c:pt idx="473">
                  <c:v>49.887999999999977</c:v>
                </c:pt>
                <c:pt idx="474">
                  <c:v>50.187000000000012</c:v>
                </c:pt>
                <c:pt idx="475">
                  <c:v>50.495000000000005</c:v>
                </c:pt>
                <c:pt idx="476">
                  <c:v>50.798999999999978</c:v>
                </c:pt>
                <c:pt idx="477">
                  <c:v>51.055000000000007</c:v>
                </c:pt>
                <c:pt idx="478">
                  <c:v>51.283999999999992</c:v>
                </c:pt>
                <c:pt idx="479">
                  <c:v>51.528999999999996</c:v>
                </c:pt>
                <c:pt idx="480">
                  <c:v>51.78000000000003</c:v>
                </c:pt>
                <c:pt idx="481">
                  <c:v>51.985000000000014</c:v>
                </c:pt>
                <c:pt idx="482">
                  <c:v>52.180999999999983</c:v>
                </c:pt>
                <c:pt idx="483">
                  <c:v>52.288000000000011</c:v>
                </c:pt>
                <c:pt idx="484">
                  <c:v>52.40300000000002</c:v>
                </c:pt>
                <c:pt idx="485">
                  <c:v>52.531000000000006</c:v>
                </c:pt>
                <c:pt idx="486">
                  <c:v>52.620000000000005</c:v>
                </c:pt>
                <c:pt idx="487">
                  <c:v>52.697999999999979</c:v>
                </c:pt>
                <c:pt idx="488">
                  <c:v>52.781000000000006</c:v>
                </c:pt>
                <c:pt idx="489">
                  <c:v>52.877999999999986</c:v>
                </c:pt>
                <c:pt idx="490">
                  <c:v>52.958000000000027</c:v>
                </c:pt>
                <c:pt idx="491">
                  <c:v>53.052000000000021</c:v>
                </c:pt>
                <c:pt idx="492">
                  <c:v>53.095000000000027</c:v>
                </c:pt>
                <c:pt idx="493">
                  <c:v>53.175000000000011</c:v>
                </c:pt>
                <c:pt idx="494">
                  <c:v>53.247000000000014</c:v>
                </c:pt>
                <c:pt idx="495">
                  <c:v>53.309000000000026</c:v>
                </c:pt>
                <c:pt idx="496">
                  <c:v>53.423999999999978</c:v>
                </c:pt>
                <c:pt idx="497">
                  <c:v>53.471000000000004</c:v>
                </c:pt>
                <c:pt idx="498">
                  <c:v>53.583000000000027</c:v>
                </c:pt>
                <c:pt idx="499">
                  <c:v>53.747000000000014</c:v>
                </c:pt>
                <c:pt idx="500">
                  <c:v>53.884000000000015</c:v>
                </c:pt>
                <c:pt idx="501">
                  <c:v>54.021000000000015</c:v>
                </c:pt>
                <c:pt idx="502">
                  <c:v>54.156999999999982</c:v>
                </c:pt>
                <c:pt idx="503">
                  <c:v>54.262999999999977</c:v>
                </c:pt>
                <c:pt idx="504">
                  <c:v>54.42900000000003</c:v>
                </c:pt>
                <c:pt idx="505">
                  <c:v>54.593000000000018</c:v>
                </c:pt>
                <c:pt idx="506">
                  <c:v>54.72199999999998</c:v>
                </c:pt>
                <c:pt idx="507">
                  <c:v>54.913999999999987</c:v>
                </c:pt>
                <c:pt idx="508">
                  <c:v>55.036999999999978</c:v>
                </c:pt>
                <c:pt idx="509">
                  <c:v>55.180000000000007</c:v>
                </c:pt>
                <c:pt idx="510">
                  <c:v>55.298999999999978</c:v>
                </c:pt>
                <c:pt idx="511">
                  <c:v>55.403999999999996</c:v>
                </c:pt>
                <c:pt idx="512">
                  <c:v>55.523000000000025</c:v>
                </c:pt>
                <c:pt idx="513">
                  <c:v>55.636000000000024</c:v>
                </c:pt>
                <c:pt idx="514">
                  <c:v>55.762</c:v>
                </c:pt>
                <c:pt idx="515">
                  <c:v>55.923000000000002</c:v>
                </c:pt>
                <c:pt idx="516">
                  <c:v>56.06</c:v>
                </c:pt>
                <c:pt idx="517">
                  <c:v>56.177000000000021</c:v>
                </c:pt>
                <c:pt idx="518">
                  <c:v>56.312999999999988</c:v>
                </c:pt>
                <c:pt idx="519">
                  <c:v>56.465000000000032</c:v>
                </c:pt>
                <c:pt idx="520">
                  <c:v>56.658999999999992</c:v>
                </c:pt>
                <c:pt idx="521">
                  <c:v>56.86099999999999</c:v>
                </c:pt>
                <c:pt idx="522">
                  <c:v>57.043999999999983</c:v>
                </c:pt>
                <c:pt idx="523">
                  <c:v>57.252999999999986</c:v>
                </c:pt>
                <c:pt idx="524">
                  <c:v>57.427000000000021</c:v>
                </c:pt>
                <c:pt idx="525">
                  <c:v>57.636000000000024</c:v>
                </c:pt>
                <c:pt idx="526">
                  <c:v>57.84699999999998</c:v>
                </c:pt>
                <c:pt idx="527">
                  <c:v>58.048999999999978</c:v>
                </c:pt>
                <c:pt idx="528">
                  <c:v>58.254999999999995</c:v>
                </c:pt>
                <c:pt idx="529">
                  <c:v>58.468000000000018</c:v>
                </c:pt>
                <c:pt idx="530">
                  <c:v>58.696000000000026</c:v>
                </c:pt>
                <c:pt idx="531">
                  <c:v>58.934000000000026</c:v>
                </c:pt>
                <c:pt idx="532">
                  <c:v>59.156999999999982</c:v>
                </c:pt>
                <c:pt idx="533">
                  <c:v>59.384000000000015</c:v>
                </c:pt>
                <c:pt idx="534">
                  <c:v>59.590000000000032</c:v>
                </c:pt>
                <c:pt idx="535">
                  <c:v>59.802000000000021</c:v>
                </c:pt>
                <c:pt idx="536">
                  <c:v>60.018000000000029</c:v>
                </c:pt>
                <c:pt idx="537">
                  <c:v>60.221000000000004</c:v>
                </c:pt>
                <c:pt idx="538">
                  <c:v>60.406000000000006</c:v>
                </c:pt>
                <c:pt idx="539">
                  <c:v>60.584000000000003</c:v>
                </c:pt>
                <c:pt idx="540">
                  <c:v>60.771000000000015</c:v>
                </c:pt>
                <c:pt idx="541">
                  <c:v>60.959000000000003</c:v>
                </c:pt>
                <c:pt idx="542">
                  <c:v>61.180999999999983</c:v>
                </c:pt>
                <c:pt idx="543">
                  <c:v>61.35899999999998</c:v>
                </c:pt>
                <c:pt idx="544">
                  <c:v>61.47399999999999</c:v>
                </c:pt>
                <c:pt idx="545">
                  <c:v>61.548000000000002</c:v>
                </c:pt>
                <c:pt idx="546">
                  <c:v>61.701000000000022</c:v>
                </c:pt>
                <c:pt idx="547">
                  <c:v>61.776999999999987</c:v>
                </c:pt>
                <c:pt idx="548">
                  <c:v>61.88900000000001</c:v>
                </c:pt>
                <c:pt idx="549">
                  <c:v>61.995999999999981</c:v>
                </c:pt>
                <c:pt idx="550">
                  <c:v>62.12299999999999</c:v>
                </c:pt>
                <c:pt idx="551">
                  <c:v>62.245000000000005</c:v>
                </c:pt>
                <c:pt idx="552">
                  <c:v>62.40300000000002</c:v>
                </c:pt>
                <c:pt idx="553">
                  <c:v>62.603999999999985</c:v>
                </c:pt>
                <c:pt idx="554">
                  <c:v>62.752999999999986</c:v>
                </c:pt>
                <c:pt idx="555">
                  <c:v>62.906000000000006</c:v>
                </c:pt>
                <c:pt idx="556">
                  <c:v>63.126000000000033</c:v>
                </c:pt>
                <c:pt idx="557">
                  <c:v>63.389999999999986</c:v>
                </c:pt>
                <c:pt idx="558">
                  <c:v>63.605000000000018</c:v>
                </c:pt>
                <c:pt idx="559">
                  <c:v>63.817999999999984</c:v>
                </c:pt>
                <c:pt idx="560">
                  <c:v>64.03000000000003</c:v>
                </c:pt>
                <c:pt idx="561">
                  <c:v>64.225999999999999</c:v>
                </c:pt>
                <c:pt idx="562">
                  <c:v>64.432000000000016</c:v>
                </c:pt>
                <c:pt idx="563">
                  <c:v>64.672000000000025</c:v>
                </c:pt>
                <c:pt idx="564">
                  <c:v>64.872000000000014</c:v>
                </c:pt>
                <c:pt idx="565">
                  <c:v>64.999000000000024</c:v>
                </c:pt>
                <c:pt idx="566">
                  <c:v>65.20999999999998</c:v>
                </c:pt>
                <c:pt idx="567">
                  <c:v>65.418999999999983</c:v>
                </c:pt>
                <c:pt idx="568">
                  <c:v>65.576000000000022</c:v>
                </c:pt>
                <c:pt idx="569">
                  <c:v>65.70999999999998</c:v>
                </c:pt>
                <c:pt idx="570">
                  <c:v>65.853000000000009</c:v>
                </c:pt>
                <c:pt idx="571">
                  <c:v>66.040999999999997</c:v>
                </c:pt>
                <c:pt idx="572">
                  <c:v>66.223000000000013</c:v>
                </c:pt>
                <c:pt idx="573">
                  <c:v>66.38</c:v>
                </c:pt>
                <c:pt idx="574">
                  <c:v>66.536000000000001</c:v>
                </c:pt>
                <c:pt idx="575">
                  <c:v>66.668000000000006</c:v>
                </c:pt>
                <c:pt idx="576">
                  <c:v>66.805000000000007</c:v>
                </c:pt>
                <c:pt idx="577">
                  <c:v>66.963999999999999</c:v>
                </c:pt>
                <c:pt idx="578">
                  <c:v>67.103000000000009</c:v>
                </c:pt>
                <c:pt idx="579">
                  <c:v>67.23599999999999</c:v>
                </c:pt>
                <c:pt idx="580">
                  <c:v>67.399000000000001</c:v>
                </c:pt>
                <c:pt idx="581">
                  <c:v>67.574999999999989</c:v>
                </c:pt>
                <c:pt idx="582">
                  <c:v>67.704000000000008</c:v>
                </c:pt>
                <c:pt idx="583">
                  <c:v>67.87</c:v>
                </c:pt>
                <c:pt idx="584">
                  <c:v>68.033999999999992</c:v>
                </c:pt>
                <c:pt idx="585">
                  <c:v>68.221000000000004</c:v>
                </c:pt>
                <c:pt idx="586">
                  <c:v>68.396000000000015</c:v>
                </c:pt>
                <c:pt idx="587">
                  <c:v>68.605000000000018</c:v>
                </c:pt>
                <c:pt idx="588">
                  <c:v>68.764999999999986</c:v>
                </c:pt>
                <c:pt idx="589">
                  <c:v>68.882999999999981</c:v>
                </c:pt>
                <c:pt idx="590">
                  <c:v>68.946000000000026</c:v>
                </c:pt>
                <c:pt idx="591">
                  <c:v>69.105999999999995</c:v>
                </c:pt>
                <c:pt idx="592">
                  <c:v>69.259000000000015</c:v>
                </c:pt>
                <c:pt idx="593">
                  <c:v>69.418999999999983</c:v>
                </c:pt>
                <c:pt idx="594">
                  <c:v>69.59899999999999</c:v>
                </c:pt>
                <c:pt idx="595">
                  <c:v>69.781000000000006</c:v>
                </c:pt>
                <c:pt idx="596">
                  <c:v>69.935000000000002</c:v>
                </c:pt>
                <c:pt idx="597">
                  <c:v>70.078000000000031</c:v>
                </c:pt>
                <c:pt idx="598">
                  <c:v>70.216999999999985</c:v>
                </c:pt>
                <c:pt idx="599">
                  <c:v>70.341999999999985</c:v>
                </c:pt>
                <c:pt idx="600">
                  <c:v>70.483000000000004</c:v>
                </c:pt>
                <c:pt idx="601">
                  <c:v>70.716000000000008</c:v>
                </c:pt>
                <c:pt idx="602">
                  <c:v>70.906000000000006</c:v>
                </c:pt>
                <c:pt idx="603">
                  <c:v>71.047000000000025</c:v>
                </c:pt>
                <c:pt idx="604">
                  <c:v>71.177999999999997</c:v>
                </c:pt>
                <c:pt idx="605">
                  <c:v>71.290999999999997</c:v>
                </c:pt>
                <c:pt idx="606">
                  <c:v>71.439000000000021</c:v>
                </c:pt>
                <c:pt idx="607">
                  <c:v>71.579999999999984</c:v>
                </c:pt>
                <c:pt idx="608">
                  <c:v>71.697000000000003</c:v>
                </c:pt>
                <c:pt idx="609">
                  <c:v>71.853000000000009</c:v>
                </c:pt>
                <c:pt idx="610">
                  <c:v>71.999000000000024</c:v>
                </c:pt>
                <c:pt idx="611">
                  <c:v>72.129000000000019</c:v>
                </c:pt>
                <c:pt idx="612">
                  <c:v>72.338999999999999</c:v>
                </c:pt>
                <c:pt idx="613">
                  <c:v>72.531999999999982</c:v>
                </c:pt>
                <c:pt idx="614">
                  <c:v>72.788999999999987</c:v>
                </c:pt>
                <c:pt idx="615">
                  <c:v>73.02600000000001</c:v>
                </c:pt>
                <c:pt idx="616">
                  <c:v>73.251000000000033</c:v>
                </c:pt>
                <c:pt idx="617">
                  <c:v>73.454000000000008</c:v>
                </c:pt>
                <c:pt idx="618">
                  <c:v>73.649000000000001</c:v>
                </c:pt>
                <c:pt idx="619">
                  <c:v>73.819999999999993</c:v>
                </c:pt>
                <c:pt idx="620">
                  <c:v>74.05400000000003</c:v>
                </c:pt>
                <c:pt idx="621">
                  <c:v>74.274000000000001</c:v>
                </c:pt>
                <c:pt idx="622">
                  <c:v>74.475999999999999</c:v>
                </c:pt>
                <c:pt idx="623">
                  <c:v>74.704999999999984</c:v>
                </c:pt>
                <c:pt idx="624">
                  <c:v>74.862000000000023</c:v>
                </c:pt>
                <c:pt idx="625">
                  <c:v>74.978999999999985</c:v>
                </c:pt>
                <c:pt idx="626">
                  <c:v>75.047000000000025</c:v>
                </c:pt>
                <c:pt idx="627">
                  <c:v>75.144999999999982</c:v>
                </c:pt>
                <c:pt idx="628">
                  <c:v>75.274999999999977</c:v>
                </c:pt>
                <c:pt idx="629">
                  <c:v>75.459000000000003</c:v>
                </c:pt>
                <c:pt idx="630">
                  <c:v>75.62</c:v>
                </c:pt>
                <c:pt idx="631">
                  <c:v>75.80400000000003</c:v>
                </c:pt>
                <c:pt idx="632">
                  <c:v>75.949999999999989</c:v>
                </c:pt>
                <c:pt idx="633">
                  <c:v>76.083000000000027</c:v>
                </c:pt>
                <c:pt idx="634">
                  <c:v>76.257999999999981</c:v>
                </c:pt>
                <c:pt idx="635">
                  <c:v>76.413999999999987</c:v>
                </c:pt>
                <c:pt idx="636">
                  <c:v>76.562000000000012</c:v>
                </c:pt>
                <c:pt idx="637">
                  <c:v>76.725000000000023</c:v>
                </c:pt>
                <c:pt idx="638">
                  <c:v>76.961999999999989</c:v>
                </c:pt>
                <c:pt idx="639">
                  <c:v>77.175999999999988</c:v>
                </c:pt>
                <c:pt idx="640">
                  <c:v>77.352000000000032</c:v>
                </c:pt>
                <c:pt idx="641">
                  <c:v>77.509000000000015</c:v>
                </c:pt>
                <c:pt idx="642">
                  <c:v>77.694000000000017</c:v>
                </c:pt>
                <c:pt idx="643">
                  <c:v>77.862000000000023</c:v>
                </c:pt>
                <c:pt idx="644">
                  <c:v>78.033000000000015</c:v>
                </c:pt>
                <c:pt idx="645">
                  <c:v>78.247000000000014</c:v>
                </c:pt>
                <c:pt idx="646">
                  <c:v>78.451000000000022</c:v>
                </c:pt>
                <c:pt idx="647">
                  <c:v>78.65100000000001</c:v>
                </c:pt>
                <c:pt idx="648">
                  <c:v>78.91700000000003</c:v>
                </c:pt>
                <c:pt idx="649">
                  <c:v>79.156000000000006</c:v>
                </c:pt>
                <c:pt idx="650">
                  <c:v>79.338999999999999</c:v>
                </c:pt>
                <c:pt idx="651">
                  <c:v>79.588000000000022</c:v>
                </c:pt>
                <c:pt idx="652">
                  <c:v>79.817000000000007</c:v>
                </c:pt>
                <c:pt idx="653">
                  <c:v>80.06</c:v>
                </c:pt>
                <c:pt idx="654">
                  <c:v>80.288999999999987</c:v>
                </c:pt>
                <c:pt idx="655">
                  <c:v>80.492999999999995</c:v>
                </c:pt>
                <c:pt idx="656">
                  <c:v>80.713999999999999</c:v>
                </c:pt>
              </c:numCache>
            </c:numRef>
          </c:yVal>
        </c:ser>
        <c:axId val="84124800"/>
        <c:axId val="84118528"/>
      </c:scatterChart>
      <c:valAx>
        <c:axId val="84106240"/>
        <c:scaling>
          <c:orientation val="minMax"/>
          <c:max val="2015"/>
          <c:min val="19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</c:title>
        <c:numFmt formatCode="0" sourceLinked="0"/>
        <c:tickLblPos val="nextTo"/>
        <c:crossAx val="84116608"/>
        <c:crossesAt val="-0.60000000000000064"/>
        <c:crossBetween val="midCat"/>
      </c:valAx>
      <c:valAx>
        <c:axId val="841166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</a:t>
                </a:r>
                <a:r>
                  <a:rPr lang="en-US"/>
                  <a:t> </a:t>
                </a:r>
              </a:p>
            </c:rich>
          </c:tx>
        </c:title>
        <c:numFmt formatCode="0.0" sourceLinked="0"/>
        <c:tickLblPos val="nextTo"/>
        <c:crossAx val="84106240"/>
        <c:crosses val="autoZero"/>
        <c:crossBetween val="midCat"/>
      </c:valAx>
      <c:valAx>
        <c:axId val="84118528"/>
        <c:scaling>
          <c:orientation val="minMax"/>
          <c:max val="180"/>
          <c:min val="-2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CO2 anomaly ppmv</a:t>
                </a:r>
              </a:p>
            </c:rich>
          </c:tx>
        </c:title>
        <c:numFmt formatCode="0" sourceLinked="0"/>
        <c:tickLblPos val="nextTo"/>
        <c:crossAx val="84124800"/>
        <c:crosses val="max"/>
        <c:crossBetween val="midCat"/>
      </c:valAx>
      <c:valAx>
        <c:axId val="84124800"/>
        <c:scaling>
          <c:orientation val="minMax"/>
        </c:scaling>
        <c:delete val="1"/>
        <c:axPos val="b"/>
        <c:numFmt formatCode="0.00" sourceLinked="1"/>
        <c:tickLblPos val="none"/>
        <c:crossAx val="84118528"/>
        <c:crosses val="autoZero"/>
        <c:crossBetween val="midCat"/>
      </c:valAx>
    </c:plotArea>
    <c:legend>
      <c:legendPos val="b"/>
    </c:legend>
    <c:plotVisOnly val="1"/>
  </c:chart>
  <c:spPr>
    <a:ln w="19050"/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200"/>
            </a:pPr>
            <a:r>
              <a:rPr lang="nl-BE" sz="1200"/>
              <a:t>HAD_T_SH vs. derivatives of the transient</a:t>
            </a:r>
            <a:r>
              <a:rPr lang="nl-BE" sz="1200" baseline="0"/>
              <a:t> CO2 responses and emissions</a:t>
            </a:r>
            <a:endParaRPr lang="nl-BE" sz="1200"/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HadCRUT4!$D$1</c:f>
              <c:strCache>
                <c:ptCount val="1"/>
                <c:pt idx="0">
                  <c:v>HAD_CO2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</c:trendline>
          <c:xVal>
            <c:numRef>
              <c:f>HadCRUT4!$B$24:$B$694</c:f>
              <c:numCache>
                <c:formatCode>0.00</c:formatCode>
                <c:ptCount val="671"/>
                <c:pt idx="0">
                  <c:v>1959</c:v>
                </c:pt>
                <c:pt idx="1">
                  <c:v>1959.08</c:v>
                </c:pt>
                <c:pt idx="2">
                  <c:v>1959.17</c:v>
                </c:pt>
                <c:pt idx="3">
                  <c:v>1959.25</c:v>
                </c:pt>
                <c:pt idx="4">
                  <c:v>1959.33</c:v>
                </c:pt>
                <c:pt idx="5">
                  <c:v>1959.42</c:v>
                </c:pt>
                <c:pt idx="6">
                  <c:v>1959.5</c:v>
                </c:pt>
                <c:pt idx="7">
                  <c:v>1959.58</c:v>
                </c:pt>
                <c:pt idx="8">
                  <c:v>1959.67</c:v>
                </c:pt>
                <c:pt idx="9">
                  <c:v>1959.75</c:v>
                </c:pt>
                <c:pt idx="10">
                  <c:v>1959.83</c:v>
                </c:pt>
                <c:pt idx="11">
                  <c:v>1959.92</c:v>
                </c:pt>
                <c:pt idx="12">
                  <c:v>1960</c:v>
                </c:pt>
                <c:pt idx="13">
                  <c:v>1960.08</c:v>
                </c:pt>
                <c:pt idx="14">
                  <c:v>1960.17</c:v>
                </c:pt>
                <c:pt idx="15">
                  <c:v>1960.25</c:v>
                </c:pt>
                <c:pt idx="16">
                  <c:v>1960.33</c:v>
                </c:pt>
                <c:pt idx="17">
                  <c:v>1960.42</c:v>
                </c:pt>
                <c:pt idx="18">
                  <c:v>1960.5</c:v>
                </c:pt>
                <c:pt idx="19">
                  <c:v>1960.58</c:v>
                </c:pt>
                <c:pt idx="20">
                  <c:v>1960.67</c:v>
                </c:pt>
                <c:pt idx="21">
                  <c:v>1960.75</c:v>
                </c:pt>
                <c:pt idx="22">
                  <c:v>1960.83</c:v>
                </c:pt>
                <c:pt idx="23">
                  <c:v>1960.92</c:v>
                </c:pt>
                <c:pt idx="24">
                  <c:v>1961</c:v>
                </c:pt>
                <c:pt idx="25">
                  <c:v>1961.08</c:v>
                </c:pt>
                <c:pt idx="26">
                  <c:v>1961.17</c:v>
                </c:pt>
                <c:pt idx="27">
                  <c:v>1961.25</c:v>
                </c:pt>
                <c:pt idx="28">
                  <c:v>1961.33</c:v>
                </c:pt>
                <c:pt idx="29">
                  <c:v>1961.42</c:v>
                </c:pt>
                <c:pt idx="30">
                  <c:v>1961.5</c:v>
                </c:pt>
                <c:pt idx="31">
                  <c:v>1961.58</c:v>
                </c:pt>
                <c:pt idx="32">
                  <c:v>1961.67</c:v>
                </c:pt>
                <c:pt idx="33">
                  <c:v>1961.75</c:v>
                </c:pt>
                <c:pt idx="34">
                  <c:v>1961.83</c:v>
                </c:pt>
                <c:pt idx="35">
                  <c:v>1961.92</c:v>
                </c:pt>
                <c:pt idx="36">
                  <c:v>1962</c:v>
                </c:pt>
                <c:pt idx="37">
                  <c:v>1962.08</c:v>
                </c:pt>
                <c:pt idx="38">
                  <c:v>1962.17</c:v>
                </c:pt>
                <c:pt idx="39">
                  <c:v>1962.25</c:v>
                </c:pt>
                <c:pt idx="40">
                  <c:v>1962.33</c:v>
                </c:pt>
                <c:pt idx="41">
                  <c:v>1962.42</c:v>
                </c:pt>
                <c:pt idx="42">
                  <c:v>1962.5</c:v>
                </c:pt>
                <c:pt idx="43">
                  <c:v>1962.58</c:v>
                </c:pt>
                <c:pt idx="44">
                  <c:v>1962.67</c:v>
                </c:pt>
                <c:pt idx="45">
                  <c:v>1962.75</c:v>
                </c:pt>
                <c:pt idx="46">
                  <c:v>1962.83</c:v>
                </c:pt>
                <c:pt idx="47">
                  <c:v>1962.92</c:v>
                </c:pt>
                <c:pt idx="48">
                  <c:v>1963</c:v>
                </c:pt>
                <c:pt idx="49">
                  <c:v>1963.08</c:v>
                </c:pt>
                <c:pt idx="50">
                  <c:v>1963.17</c:v>
                </c:pt>
                <c:pt idx="51">
                  <c:v>1963.25</c:v>
                </c:pt>
                <c:pt idx="52">
                  <c:v>1963.33</c:v>
                </c:pt>
                <c:pt idx="53">
                  <c:v>1963.42</c:v>
                </c:pt>
                <c:pt idx="54">
                  <c:v>1963.5</c:v>
                </c:pt>
                <c:pt idx="55">
                  <c:v>1963.58</c:v>
                </c:pt>
                <c:pt idx="56">
                  <c:v>1963.67</c:v>
                </c:pt>
                <c:pt idx="57">
                  <c:v>1963.75</c:v>
                </c:pt>
                <c:pt idx="58">
                  <c:v>1963.83</c:v>
                </c:pt>
                <c:pt idx="59">
                  <c:v>1963.92</c:v>
                </c:pt>
                <c:pt idx="60">
                  <c:v>1964</c:v>
                </c:pt>
                <c:pt idx="61">
                  <c:v>1964.08</c:v>
                </c:pt>
                <c:pt idx="62">
                  <c:v>1964.17</c:v>
                </c:pt>
                <c:pt idx="63">
                  <c:v>1964.25</c:v>
                </c:pt>
                <c:pt idx="64">
                  <c:v>1964.33</c:v>
                </c:pt>
                <c:pt idx="65">
                  <c:v>1964.42</c:v>
                </c:pt>
                <c:pt idx="66">
                  <c:v>1964.5</c:v>
                </c:pt>
                <c:pt idx="67">
                  <c:v>1964.58</c:v>
                </c:pt>
                <c:pt idx="68">
                  <c:v>1964.67</c:v>
                </c:pt>
                <c:pt idx="69">
                  <c:v>1964.75</c:v>
                </c:pt>
                <c:pt idx="70">
                  <c:v>1964.83</c:v>
                </c:pt>
                <c:pt idx="71">
                  <c:v>1964.92</c:v>
                </c:pt>
                <c:pt idx="72">
                  <c:v>1965</c:v>
                </c:pt>
                <c:pt idx="73">
                  <c:v>1965.08</c:v>
                </c:pt>
                <c:pt idx="74">
                  <c:v>1965.17</c:v>
                </c:pt>
                <c:pt idx="75">
                  <c:v>1965.25</c:v>
                </c:pt>
                <c:pt idx="76">
                  <c:v>1965.33</c:v>
                </c:pt>
                <c:pt idx="77">
                  <c:v>1965.42</c:v>
                </c:pt>
                <c:pt idx="78">
                  <c:v>1965.5</c:v>
                </c:pt>
                <c:pt idx="79">
                  <c:v>1965.58</c:v>
                </c:pt>
                <c:pt idx="80">
                  <c:v>1965.67</c:v>
                </c:pt>
                <c:pt idx="81">
                  <c:v>1965.75</c:v>
                </c:pt>
                <c:pt idx="82">
                  <c:v>1965.83</c:v>
                </c:pt>
                <c:pt idx="83">
                  <c:v>1965.92</c:v>
                </c:pt>
                <c:pt idx="84">
                  <c:v>1966</c:v>
                </c:pt>
                <c:pt idx="85">
                  <c:v>1966.08</c:v>
                </c:pt>
                <c:pt idx="86">
                  <c:v>1966.17</c:v>
                </c:pt>
                <c:pt idx="87">
                  <c:v>1966.25</c:v>
                </c:pt>
                <c:pt idx="88">
                  <c:v>1966.33</c:v>
                </c:pt>
                <c:pt idx="89">
                  <c:v>1966.42</c:v>
                </c:pt>
                <c:pt idx="90">
                  <c:v>1966.5</c:v>
                </c:pt>
                <c:pt idx="91">
                  <c:v>1966.58</c:v>
                </c:pt>
                <c:pt idx="92">
                  <c:v>1966.67</c:v>
                </c:pt>
                <c:pt idx="93">
                  <c:v>1966.75</c:v>
                </c:pt>
                <c:pt idx="94">
                  <c:v>1966.83</c:v>
                </c:pt>
                <c:pt idx="95">
                  <c:v>1966.92</c:v>
                </c:pt>
                <c:pt idx="96">
                  <c:v>1967</c:v>
                </c:pt>
                <c:pt idx="97">
                  <c:v>1967.08</c:v>
                </c:pt>
                <c:pt idx="98">
                  <c:v>1967.17</c:v>
                </c:pt>
                <c:pt idx="99">
                  <c:v>1967.25</c:v>
                </c:pt>
                <c:pt idx="100">
                  <c:v>1967.33</c:v>
                </c:pt>
                <c:pt idx="101">
                  <c:v>1967.42</c:v>
                </c:pt>
                <c:pt idx="102">
                  <c:v>1967.5</c:v>
                </c:pt>
                <c:pt idx="103">
                  <c:v>1967.58</c:v>
                </c:pt>
                <c:pt idx="104">
                  <c:v>1967.67</c:v>
                </c:pt>
                <c:pt idx="105">
                  <c:v>1967.75</c:v>
                </c:pt>
                <c:pt idx="106">
                  <c:v>1967.83</c:v>
                </c:pt>
                <c:pt idx="107">
                  <c:v>1967.92</c:v>
                </c:pt>
                <c:pt idx="108">
                  <c:v>1968</c:v>
                </c:pt>
                <c:pt idx="109">
                  <c:v>1968.08</c:v>
                </c:pt>
                <c:pt idx="110">
                  <c:v>1968.17</c:v>
                </c:pt>
                <c:pt idx="111">
                  <c:v>1968.25</c:v>
                </c:pt>
                <c:pt idx="112">
                  <c:v>1968.33</c:v>
                </c:pt>
                <c:pt idx="113">
                  <c:v>1968.42</c:v>
                </c:pt>
                <c:pt idx="114">
                  <c:v>1968.5</c:v>
                </c:pt>
                <c:pt idx="115">
                  <c:v>1968.58</c:v>
                </c:pt>
                <c:pt idx="116">
                  <c:v>1968.67</c:v>
                </c:pt>
                <c:pt idx="117">
                  <c:v>1968.75</c:v>
                </c:pt>
                <c:pt idx="118">
                  <c:v>1968.83</c:v>
                </c:pt>
                <c:pt idx="119">
                  <c:v>1968.92</c:v>
                </c:pt>
                <c:pt idx="120">
                  <c:v>1969</c:v>
                </c:pt>
                <c:pt idx="121">
                  <c:v>1969.08</c:v>
                </c:pt>
                <c:pt idx="122">
                  <c:v>1969.17</c:v>
                </c:pt>
                <c:pt idx="123">
                  <c:v>1969.25</c:v>
                </c:pt>
                <c:pt idx="124">
                  <c:v>1969.33</c:v>
                </c:pt>
                <c:pt idx="125">
                  <c:v>1969.42</c:v>
                </c:pt>
                <c:pt idx="126">
                  <c:v>1969.5</c:v>
                </c:pt>
                <c:pt idx="127">
                  <c:v>1969.58</c:v>
                </c:pt>
                <c:pt idx="128">
                  <c:v>1969.67</c:v>
                </c:pt>
                <c:pt idx="129">
                  <c:v>1969.75</c:v>
                </c:pt>
                <c:pt idx="130">
                  <c:v>1969.83</c:v>
                </c:pt>
                <c:pt idx="131">
                  <c:v>1969.92</c:v>
                </c:pt>
                <c:pt idx="132">
                  <c:v>1970</c:v>
                </c:pt>
                <c:pt idx="133">
                  <c:v>1970.08</c:v>
                </c:pt>
                <c:pt idx="134">
                  <c:v>1970.17</c:v>
                </c:pt>
                <c:pt idx="135">
                  <c:v>1970.25</c:v>
                </c:pt>
                <c:pt idx="136">
                  <c:v>1970.33</c:v>
                </c:pt>
                <c:pt idx="137">
                  <c:v>1970.42</c:v>
                </c:pt>
                <c:pt idx="138">
                  <c:v>1970.5</c:v>
                </c:pt>
                <c:pt idx="139">
                  <c:v>1970.58</c:v>
                </c:pt>
                <c:pt idx="140">
                  <c:v>1970.67</c:v>
                </c:pt>
                <c:pt idx="141">
                  <c:v>1970.75</c:v>
                </c:pt>
                <c:pt idx="142">
                  <c:v>1970.83</c:v>
                </c:pt>
                <c:pt idx="143">
                  <c:v>1970.92</c:v>
                </c:pt>
                <c:pt idx="144">
                  <c:v>1971</c:v>
                </c:pt>
                <c:pt idx="145">
                  <c:v>1971.08</c:v>
                </c:pt>
                <c:pt idx="146">
                  <c:v>1971.17</c:v>
                </c:pt>
                <c:pt idx="147">
                  <c:v>1971.25</c:v>
                </c:pt>
                <c:pt idx="148">
                  <c:v>1971.33</c:v>
                </c:pt>
                <c:pt idx="149">
                  <c:v>1971.42</c:v>
                </c:pt>
                <c:pt idx="150">
                  <c:v>1971.5</c:v>
                </c:pt>
                <c:pt idx="151">
                  <c:v>1971.58</c:v>
                </c:pt>
                <c:pt idx="152">
                  <c:v>1971.67</c:v>
                </c:pt>
                <c:pt idx="153">
                  <c:v>1971.75</c:v>
                </c:pt>
                <c:pt idx="154">
                  <c:v>1971.83</c:v>
                </c:pt>
                <c:pt idx="155">
                  <c:v>1971.92</c:v>
                </c:pt>
                <c:pt idx="156">
                  <c:v>1972</c:v>
                </c:pt>
                <c:pt idx="157">
                  <c:v>1972.08</c:v>
                </c:pt>
                <c:pt idx="158">
                  <c:v>1972.17</c:v>
                </c:pt>
                <c:pt idx="159">
                  <c:v>1972.25</c:v>
                </c:pt>
                <c:pt idx="160">
                  <c:v>1972.33</c:v>
                </c:pt>
                <c:pt idx="161">
                  <c:v>1972.42</c:v>
                </c:pt>
                <c:pt idx="162">
                  <c:v>1972.5</c:v>
                </c:pt>
                <c:pt idx="163">
                  <c:v>1972.58</c:v>
                </c:pt>
                <c:pt idx="164">
                  <c:v>1972.67</c:v>
                </c:pt>
                <c:pt idx="165">
                  <c:v>1972.75</c:v>
                </c:pt>
                <c:pt idx="166">
                  <c:v>1972.83</c:v>
                </c:pt>
                <c:pt idx="167">
                  <c:v>1972.92</c:v>
                </c:pt>
                <c:pt idx="168">
                  <c:v>1973</c:v>
                </c:pt>
                <c:pt idx="169">
                  <c:v>1973.08</c:v>
                </c:pt>
                <c:pt idx="170">
                  <c:v>1973.17</c:v>
                </c:pt>
                <c:pt idx="171">
                  <c:v>1973.25</c:v>
                </c:pt>
                <c:pt idx="172">
                  <c:v>1973.33</c:v>
                </c:pt>
                <c:pt idx="173">
                  <c:v>1973.42</c:v>
                </c:pt>
                <c:pt idx="174">
                  <c:v>1973.5</c:v>
                </c:pt>
                <c:pt idx="175">
                  <c:v>1973.58</c:v>
                </c:pt>
                <c:pt idx="176">
                  <c:v>1973.67</c:v>
                </c:pt>
                <c:pt idx="177">
                  <c:v>1973.75</c:v>
                </c:pt>
                <c:pt idx="178">
                  <c:v>1973.83</c:v>
                </c:pt>
                <c:pt idx="179">
                  <c:v>1973.92</c:v>
                </c:pt>
                <c:pt idx="180">
                  <c:v>1974</c:v>
                </c:pt>
                <c:pt idx="181">
                  <c:v>1974.08</c:v>
                </c:pt>
                <c:pt idx="182">
                  <c:v>1974.17</c:v>
                </c:pt>
                <c:pt idx="183">
                  <c:v>1974.25</c:v>
                </c:pt>
                <c:pt idx="184">
                  <c:v>1974.33</c:v>
                </c:pt>
                <c:pt idx="185">
                  <c:v>1974.42</c:v>
                </c:pt>
                <c:pt idx="186">
                  <c:v>1974.5</c:v>
                </c:pt>
                <c:pt idx="187">
                  <c:v>1974.58</c:v>
                </c:pt>
                <c:pt idx="188">
                  <c:v>1974.67</c:v>
                </c:pt>
                <c:pt idx="189">
                  <c:v>1974.75</c:v>
                </c:pt>
                <c:pt idx="190">
                  <c:v>1974.83</c:v>
                </c:pt>
                <c:pt idx="191">
                  <c:v>1974.92</c:v>
                </c:pt>
                <c:pt idx="192">
                  <c:v>1975</c:v>
                </c:pt>
                <c:pt idx="193">
                  <c:v>1975.08</c:v>
                </c:pt>
                <c:pt idx="194">
                  <c:v>1975.17</c:v>
                </c:pt>
                <c:pt idx="195">
                  <c:v>1975.25</c:v>
                </c:pt>
                <c:pt idx="196">
                  <c:v>1975.33</c:v>
                </c:pt>
                <c:pt idx="197">
                  <c:v>1975.42</c:v>
                </c:pt>
                <c:pt idx="198">
                  <c:v>1975.5</c:v>
                </c:pt>
                <c:pt idx="199">
                  <c:v>1975.58</c:v>
                </c:pt>
                <c:pt idx="200">
                  <c:v>1975.67</c:v>
                </c:pt>
                <c:pt idx="201">
                  <c:v>1975.75</c:v>
                </c:pt>
                <c:pt idx="202">
                  <c:v>1975.83</c:v>
                </c:pt>
                <c:pt idx="203">
                  <c:v>1975.92</c:v>
                </c:pt>
                <c:pt idx="204">
                  <c:v>1976</c:v>
                </c:pt>
                <c:pt idx="205">
                  <c:v>1976.08</c:v>
                </c:pt>
                <c:pt idx="206">
                  <c:v>1976.17</c:v>
                </c:pt>
                <c:pt idx="207">
                  <c:v>1976.25</c:v>
                </c:pt>
                <c:pt idx="208">
                  <c:v>1976.33</c:v>
                </c:pt>
                <c:pt idx="209">
                  <c:v>1976.42</c:v>
                </c:pt>
                <c:pt idx="210">
                  <c:v>1976.5</c:v>
                </c:pt>
                <c:pt idx="211">
                  <c:v>1976.58</c:v>
                </c:pt>
                <c:pt idx="212">
                  <c:v>1976.67</c:v>
                </c:pt>
                <c:pt idx="213">
                  <c:v>1976.75</c:v>
                </c:pt>
                <c:pt idx="214">
                  <c:v>1976.83</c:v>
                </c:pt>
                <c:pt idx="215">
                  <c:v>1976.92</c:v>
                </c:pt>
                <c:pt idx="216">
                  <c:v>1977</c:v>
                </c:pt>
                <c:pt idx="217">
                  <c:v>1977.08</c:v>
                </c:pt>
                <c:pt idx="218">
                  <c:v>1977.17</c:v>
                </c:pt>
                <c:pt idx="219">
                  <c:v>1977.25</c:v>
                </c:pt>
                <c:pt idx="220">
                  <c:v>1977.33</c:v>
                </c:pt>
                <c:pt idx="221">
                  <c:v>1977.42</c:v>
                </c:pt>
                <c:pt idx="222">
                  <c:v>1977.5</c:v>
                </c:pt>
                <c:pt idx="223">
                  <c:v>1977.58</c:v>
                </c:pt>
                <c:pt idx="224">
                  <c:v>1977.67</c:v>
                </c:pt>
                <c:pt idx="225">
                  <c:v>1977.75</c:v>
                </c:pt>
                <c:pt idx="226">
                  <c:v>1977.83</c:v>
                </c:pt>
                <c:pt idx="227">
                  <c:v>1977.92</c:v>
                </c:pt>
                <c:pt idx="228">
                  <c:v>1978</c:v>
                </c:pt>
                <c:pt idx="229">
                  <c:v>1978.08</c:v>
                </c:pt>
                <c:pt idx="230">
                  <c:v>1978.17</c:v>
                </c:pt>
                <c:pt idx="231">
                  <c:v>1978.25</c:v>
                </c:pt>
                <c:pt idx="232">
                  <c:v>1978.33</c:v>
                </c:pt>
                <c:pt idx="233">
                  <c:v>1978.42</c:v>
                </c:pt>
                <c:pt idx="234">
                  <c:v>1978.5</c:v>
                </c:pt>
                <c:pt idx="235">
                  <c:v>1978.58</c:v>
                </c:pt>
                <c:pt idx="236">
                  <c:v>1978.67</c:v>
                </c:pt>
                <c:pt idx="237">
                  <c:v>1978.75</c:v>
                </c:pt>
                <c:pt idx="238">
                  <c:v>1978.83</c:v>
                </c:pt>
                <c:pt idx="239">
                  <c:v>1978.92</c:v>
                </c:pt>
                <c:pt idx="240">
                  <c:v>1979</c:v>
                </c:pt>
                <c:pt idx="241">
                  <c:v>1979.08</c:v>
                </c:pt>
                <c:pt idx="242">
                  <c:v>1979.17</c:v>
                </c:pt>
                <c:pt idx="243">
                  <c:v>1979.25</c:v>
                </c:pt>
                <c:pt idx="244">
                  <c:v>1979.33</c:v>
                </c:pt>
                <c:pt idx="245">
                  <c:v>1979.42</c:v>
                </c:pt>
                <c:pt idx="246">
                  <c:v>1979.5</c:v>
                </c:pt>
                <c:pt idx="247">
                  <c:v>1979.58</c:v>
                </c:pt>
                <c:pt idx="248">
                  <c:v>1979.67</c:v>
                </c:pt>
                <c:pt idx="249">
                  <c:v>1979.75</c:v>
                </c:pt>
                <c:pt idx="250">
                  <c:v>1979.83</c:v>
                </c:pt>
                <c:pt idx="251">
                  <c:v>1979.92</c:v>
                </c:pt>
                <c:pt idx="252">
                  <c:v>1980</c:v>
                </c:pt>
                <c:pt idx="253">
                  <c:v>1980.08</c:v>
                </c:pt>
                <c:pt idx="254">
                  <c:v>1980.17</c:v>
                </c:pt>
                <c:pt idx="255">
                  <c:v>1980.25</c:v>
                </c:pt>
                <c:pt idx="256">
                  <c:v>1980.33</c:v>
                </c:pt>
                <c:pt idx="257">
                  <c:v>1980.42</c:v>
                </c:pt>
                <c:pt idx="258">
                  <c:v>1980.5</c:v>
                </c:pt>
                <c:pt idx="259">
                  <c:v>1980.58</c:v>
                </c:pt>
                <c:pt idx="260">
                  <c:v>1980.67</c:v>
                </c:pt>
                <c:pt idx="261">
                  <c:v>1980.75</c:v>
                </c:pt>
                <c:pt idx="262">
                  <c:v>1980.83</c:v>
                </c:pt>
                <c:pt idx="263">
                  <c:v>1980.92</c:v>
                </c:pt>
                <c:pt idx="264">
                  <c:v>1981</c:v>
                </c:pt>
                <c:pt idx="265">
                  <c:v>1981.08</c:v>
                </c:pt>
                <c:pt idx="266">
                  <c:v>1981.17</c:v>
                </c:pt>
                <c:pt idx="267">
                  <c:v>1981.25</c:v>
                </c:pt>
                <c:pt idx="268">
                  <c:v>1981.33</c:v>
                </c:pt>
                <c:pt idx="269">
                  <c:v>1981.42</c:v>
                </c:pt>
                <c:pt idx="270">
                  <c:v>1981.5</c:v>
                </c:pt>
                <c:pt idx="271">
                  <c:v>1981.58</c:v>
                </c:pt>
                <c:pt idx="272">
                  <c:v>1981.67</c:v>
                </c:pt>
                <c:pt idx="273">
                  <c:v>1981.75</c:v>
                </c:pt>
                <c:pt idx="274">
                  <c:v>1981.83</c:v>
                </c:pt>
                <c:pt idx="275">
                  <c:v>1981.92</c:v>
                </c:pt>
                <c:pt idx="276">
                  <c:v>1982</c:v>
                </c:pt>
                <c:pt idx="277">
                  <c:v>1982.08</c:v>
                </c:pt>
                <c:pt idx="278">
                  <c:v>1982.17</c:v>
                </c:pt>
                <c:pt idx="279">
                  <c:v>1982.25</c:v>
                </c:pt>
                <c:pt idx="280">
                  <c:v>1982.33</c:v>
                </c:pt>
                <c:pt idx="281">
                  <c:v>1982.42</c:v>
                </c:pt>
                <c:pt idx="282">
                  <c:v>1982.5</c:v>
                </c:pt>
                <c:pt idx="283">
                  <c:v>1982.58</c:v>
                </c:pt>
                <c:pt idx="284">
                  <c:v>1982.67</c:v>
                </c:pt>
                <c:pt idx="285">
                  <c:v>1982.75</c:v>
                </c:pt>
                <c:pt idx="286">
                  <c:v>1982.83</c:v>
                </c:pt>
                <c:pt idx="287">
                  <c:v>1982.92</c:v>
                </c:pt>
                <c:pt idx="288">
                  <c:v>1983</c:v>
                </c:pt>
                <c:pt idx="289">
                  <c:v>1983.08</c:v>
                </c:pt>
                <c:pt idx="290">
                  <c:v>1983.17</c:v>
                </c:pt>
                <c:pt idx="291">
                  <c:v>1983.25</c:v>
                </c:pt>
                <c:pt idx="292">
                  <c:v>1983.33</c:v>
                </c:pt>
                <c:pt idx="293">
                  <c:v>1983.42</c:v>
                </c:pt>
                <c:pt idx="294">
                  <c:v>1983.5</c:v>
                </c:pt>
                <c:pt idx="295">
                  <c:v>1983.58</c:v>
                </c:pt>
                <c:pt idx="296">
                  <c:v>1983.67</c:v>
                </c:pt>
                <c:pt idx="297">
                  <c:v>1983.75</c:v>
                </c:pt>
                <c:pt idx="298">
                  <c:v>1983.83</c:v>
                </c:pt>
                <c:pt idx="299">
                  <c:v>1983.92</c:v>
                </c:pt>
                <c:pt idx="300">
                  <c:v>1984</c:v>
                </c:pt>
                <c:pt idx="301">
                  <c:v>1984.08</c:v>
                </c:pt>
                <c:pt idx="302">
                  <c:v>1984.17</c:v>
                </c:pt>
                <c:pt idx="303">
                  <c:v>1984.25</c:v>
                </c:pt>
                <c:pt idx="304">
                  <c:v>1984.33</c:v>
                </c:pt>
                <c:pt idx="305">
                  <c:v>1984.42</c:v>
                </c:pt>
                <c:pt idx="306">
                  <c:v>1984.5</c:v>
                </c:pt>
                <c:pt idx="307">
                  <c:v>1984.58</c:v>
                </c:pt>
                <c:pt idx="308">
                  <c:v>1984.67</c:v>
                </c:pt>
                <c:pt idx="309">
                  <c:v>1984.75</c:v>
                </c:pt>
                <c:pt idx="310">
                  <c:v>1984.83</c:v>
                </c:pt>
                <c:pt idx="311">
                  <c:v>1984.92</c:v>
                </c:pt>
                <c:pt idx="312">
                  <c:v>1985</c:v>
                </c:pt>
                <c:pt idx="313">
                  <c:v>1985.08</c:v>
                </c:pt>
                <c:pt idx="314">
                  <c:v>1985.17</c:v>
                </c:pt>
                <c:pt idx="315">
                  <c:v>1985.25</c:v>
                </c:pt>
                <c:pt idx="316">
                  <c:v>1985.33</c:v>
                </c:pt>
                <c:pt idx="317">
                  <c:v>1985.42</c:v>
                </c:pt>
                <c:pt idx="318">
                  <c:v>1985.5</c:v>
                </c:pt>
                <c:pt idx="319">
                  <c:v>1985.58</c:v>
                </c:pt>
                <c:pt idx="320">
                  <c:v>1985.67</c:v>
                </c:pt>
                <c:pt idx="321">
                  <c:v>1985.75</c:v>
                </c:pt>
                <c:pt idx="322">
                  <c:v>1985.83</c:v>
                </c:pt>
                <c:pt idx="323">
                  <c:v>1985.92</c:v>
                </c:pt>
                <c:pt idx="324">
                  <c:v>1986</c:v>
                </c:pt>
                <c:pt idx="325">
                  <c:v>1986.08</c:v>
                </c:pt>
                <c:pt idx="326">
                  <c:v>1986.17</c:v>
                </c:pt>
                <c:pt idx="327">
                  <c:v>1986.25</c:v>
                </c:pt>
                <c:pt idx="328">
                  <c:v>1986.33</c:v>
                </c:pt>
                <c:pt idx="329">
                  <c:v>1986.42</c:v>
                </c:pt>
                <c:pt idx="330">
                  <c:v>1986.5</c:v>
                </c:pt>
                <c:pt idx="331">
                  <c:v>1986.58</c:v>
                </c:pt>
                <c:pt idx="332">
                  <c:v>1986.67</c:v>
                </c:pt>
                <c:pt idx="333">
                  <c:v>1986.75</c:v>
                </c:pt>
                <c:pt idx="334">
                  <c:v>1986.83</c:v>
                </c:pt>
                <c:pt idx="335">
                  <c:v>1986.92</c:v>
                </c:pt>
                <c:pt idx="336">
                  <c:v>1987</c:v>
                </c:pt>
                <c:pt idx="337">
                  <c:v>1987.08</c:v>
                </c:pt>
                <c:pt idx="338">
                  <c:v>1987.17</c:v>
                </c:pt>
                <c:pt idx="339">
                  <c:v>1987.25</c:v>
                </c:pt>
                <c:pt idx="340">
                  <c:v>1987.33</c:v>
                </c:pt>
                <c:pt idx="341">
                  <c:v>1987.42</c:v>
                </c:pt>
                <c:pt idx="342">
                  <c:v>1987.5</c:v>
                </c:pt>
                <c:pt idx="343">
                  <c:v>1987.58</c:v>
                </c:pt>
                <c:pt idx="344">
                  <c:v>1987.67</c:v>
                </c:pt>
                <c:pt idx="345">
                  <c:v>1987.75</c:v>
                </c:pt>
                <c:pt idx="346">
                  <c:v>1987.83</c:v>
                </c:pt>
                <c:pt idx="347">
                  <c:v>1987.92</c:v>
                </c:pt>
                <c:pt idx="348">
                  <c:v>1988</c:v>
                </c:pt>
                <c:pt idx="349">
                  <c:v>1988.08</c:v>
                </c:pt>
                <c:pt idx="350">
                  <c:v>1988.17</c:v>
                </c:pt>
                <c:pt idx="351">
                  <c:v>1988.25</c:v>
                </c:pt>
                <c:pt idx="352">
                  <c:v>1988.33</c:v>
                </c:pt>
                <c:pt idx="353">
                  <c:v>1988.42</c:v>
                </c:pt>
                <c:pt idx="354">
                  <c:v>1988.5</c:v>
                </c:pt>
                <c:pt idx="355">
                  <c:v>1988.58</c:v>
                </c:pt>
                <c:pt idx="356">
                  <c:v>1988.67</c:v>
                </c:pt>
                <c:pt idx="357">
                  <c:v>1988.75</c:v>
                </c:pt>
                <c:pt idx="358">
                  <c:v>1988.83</c:v>
                </c:pt>
                <c:pt idx="359">
                  <c:v>1988.92</c:v>
                </c:pt>
                <c:pt idx="360">
                  <c:v>1989</c:v>
                </c:pt>
                <c:pt idx="361">
                  <c:v>1989.08</c:v>
                </c:pt>
                <c:pt idx="362">
                  <c:v>1989.17</c:v>
                </c:pt>
                <c:pt idx="363">
                  <c:v>1989.25</c:v>
                </c:pt>
                <c:pt idx="364">
                  <c:v>1989.33</c:v>
                </c:pt>
                <c:pt idx="365">
                  <c:v>1989.42</c:v>
                </c:pt>
                <c:pt idx="366">
                  <c:v>1989.5</c:v>
                </c:pt>
                <c:pt idx="367">
                  <c:v>1989.58</c:v>
                </c:pt>
                <c:pt idx="368">
                  <c:v>1989.67</c:v>
                </c:pt>
                <c:pt idx="369">
                  <c:v>1989.75</c:v>
                </c:pt>
                <c:pt idx="370">
                  <c:v>1989.83</c:v>
                </c:pt>
                <c:pt idx="371">
                  <c:v>1989.92</c:v>
                </c:pt>
                <c:pt idx="372">
                  <c:v>1990</c:v>
                </c:pt>
                <c:pt idx="373">
                  <c:v>1990.08</c:v>
                </c:pt>
                <c:pt idx="374">
                  <c:v>1990.17</c:v>
                </c:pt>
                <c:pt idx="375">
                  <c:v>1990.25</c:v>
                </c:pt>
                <c:pt idx="376">
                  <c:v>1990.33</c:v>
                </c:pt>
                <c:pt idx="377">
                  <c:v>1990.42</c:v>
                </c:pt>
                <c:pt idx="378">
                  <c:v>1990.5</c:v>
                </c:pt>
                <c:pt idx="379">
                  <c:v>1990.58</c:v>
                </c:pt>
                <c:pt idx="380">
                  <c:v>1990.67</c:v>
                </c:pt>
                <c:pt idx="381">
                  <c:v>1990.75</c:v>
                </c:pt>
                <c:pt idx="382">
                  <c:v>1990.83</c:v>
                </c:pt>
                <c:pt idx="383">
                  <c:v>1990.92</c:v>
                </c:pt>
                <c:pt idx="384">
                  <c:v>1991</c:v>
                </c:pt>
                <c:pt idx="385">
                  <c:v>1991.08</c:v>
                </c:pt>
                <c:pt idx="386">
                  <c:v>1991.17</c:v>
                </c:pt>
                <c:pt idx="387">
                  <c:v>1991.25</c:v>
                </c:pt>
                <c:pt idx="388">
                  <c:v>1991.33</c:v>
                </c:pt>
                <c:pt idx="389">
                  <c:v>1991.42</c:v>
                </c:pt>
                <c:pt idx="390">
                  <c:v>1991.5</c:v>
                </c:pt>
                <c:pt idx="391">
                  <c:v>1991.58</c:v>
                </c:pt>
                <c:pt idx="392">
                  <c:v>1991.67</c:v>
                </c:pt>
                <c:pt idx="393">
                  <c:v>1991.75</c:v>
                </c:pt>
                <c:pt idx="394">
                  <c:v>1991.83</c:v>
                </c:pt>
                <c:pt idx="395">
                  <c:v>1991.92</c:v>
                </c:pt>
                <c:pt idx="396">
                  <c:v>1992</c:v>
                </c:pt>
                <c:pt idx="397">
                  <c:v>1992.08</c:v>
                </c:pt>
                <c:pt idx="398">
                  <c:v>1992.17</c:v>
                </c:pt>
                <c:pt idx="399">
                  <c:v>1992.25</c:v>
                </c:pt>
                <c:pt idx="400">
                  <c:v>1992.33</c:v>
                </c:pt>
                <c:pt idx="401">
                  <c:v>1992.42</c:v>
                </c:pt>
                <c:pt idx="402">
                  <c:v>1992.5</c:v>
                </c:pt>
                <c:pt idx="403">
                  <c:v>1992.58</c:v>
                </c:pt>
                <c:pt idx="404">
                  <c:v>1992.67</c:v>
                </c:pt>
                <c:pt idx="405">
                  <c:v>1992.75</c:v>
                </c:pt>
                <c:pt idx="406">
                  <c:v>1992.83</c:v>
                </c:pt>
                <c:pt idx="407">
                  <c:v>1992.92</c:v>
                </c:pt>
                <c:pt idx="408">
                  <c:v>1993</c:v>
                </c:pt>
                <c:pt idx="409">
                  <c:v>1993.08</c:v>
                </c:pt>
                <c:pt idx="410">
                  <c:v>1993.17</c:v>
                </c:pt>
                <c:pt idx="411">
                  <c:v>1993.25</c:v>
                </c:pt>
                <c:pt idx="412">
                  <c:v>1993.33</c:v>
                </c:pt>
                <c:pt idx="413">
                  <c:v>1993.42</c:v>
                </c:pt>
                <c:pt idx="414">
                  <c:v>1993.5</c:v>
                </c:pt>
                <c:pt idx="415">
                  <c:v>1993.58</c:v>
                </c:pt>
                <c:pt idx="416">
                  <c:v>1993.67</c:v>
                </c:pt>
                <c:pt idx="417">
                  <c:v>1993.75</c:v>
                </c:pt>
                <c:pt idx="418">
                  <c:v>1993.83</c:v>
                </c:pt>
                <c:pt idx="419">
                  <c:v>1993.92</c:v>
                </c:pt>
                <c:pt idx="420">
                  <c:v>1994</c:v>
                </c:pt>
                <c:pt idx="421">
                  <c:v>1994.08</c:v>
                </c:pt>
                <c:pt idx="422">
                  <c:v>1994.17</c:v>
                </c:pt>
                <c:pt idx="423">
                  <c:v>1994.25</c:v>
                </c:pt>
                <c:pt idx="424">
                  <c:v>1994.33</c:v>
                </c:pt>
                <c:pt idx="425">
                  <c:v>1994.42</c:v>
                </c:pt>
                <c:pt idx="426">
                  <c:v>1994.5</c:v>
                </c:pt>
                <c:pt idx="427">
                  <c:v>1994.58</c:v>
                </c:pt>
                <c:pt idx="428">
                  <c:v>1994.67</c:v>
                </c:pt>
                <c:pt idx="429">
                  <c:v>1994.75</c:v>
                </c:pt>
                <c:pt idx="430">
                  <c:v>1994.83</c:v>
                </c:pt>
                <c:pt idx="431">
                  <c:v>1994.92</c:v>
                </c:pt>
                <c:pt idx="432">
                  <c:v>1995</c:v>
                </c:pt>
                <c:pt idx="433">
                  <c:v>1995.08</c:v>
                </c:pt>
                <c:pt idx="434">
                  <c:v>1995.17</c:v>
                </c:pt>
                <c:pt idx="435">
                  <c:v>1995.25</c:v>
                </c:pt>
                <c:pt idx="436">
                  <c:v>1995.33</c:v>
                </c:pt>
                <c:pt idx="437">
                  <c:v>1995.42</c:v>
                </c:pt>
                <c:pt idx="438">
                  <c:v>1995.5</c:v>
                </c:pt>
                <c:pt idx="439">
                  <c:v>1995.58</c:v>
                </c:pt>
                <c:pt idx="440">
                  <c:v>1995.67</c:v>
                </c:pt>
                <c:pt idx="441">
                  <c:v>1995.75</c:v>
                </c:pt>
                <c:pt idx="442">
                  <c:v>1995.83</c:v>
                </c:pt>
                <c:pt idx="443">
                  <c:v>1995.92</c:v>
                </c:pt>
                <c:pt idx="444">
                  <c:v>1996</c:v>
                </c:pt>
                <c:pt idx="445">
                  <c:v>1996.08</c:v>
                </c:pt>
                <c:pt idx="446">
                  <c:v>1996.17</c:v>
                </c:pt>
                <c:pt idx="447">
                  <c:v>1996.25</c:v>
                </c:pt>
                <c:pt idx="448">
                  <c:v>1996.33</c:v>
                </c:pt>
                <c:pt idx="449">
                  <c:v>1996.42</c:v>
                </c:pt>
                <c:pt idx="450">
                  <c:v>1996.5</c:v>
                </c:pt>
                <c:pt idx="451">
                  <c:v>1996.58</c:v>
                </c:pt>
                <c:pt idx="452">
                  <c:v>1996.67</c:v>
                </c:pt>
                <c:pt idx="453">
                  <c:v>1996.75</c:v>
                </c:pt>
                <c:pt idx="454">
                  <c:v>1996.83</c:v>
                </c:pt>
                <c:pt idx="455">
                  <c:v>1996.92</c:v>
                </c:pt>
                <c:pt idx="456">
                  <c:v>1997</c:v>
                </c:pt>
                <c:pt idx="457">
                  <c:v>1997.08</c:v>
                </c:pt>
                <c:pt idx="458">
                  <c:v>1997.17</c:v>
                </c:pt>
                <c:pt idx="459">
                  <c:v>1997.25</c:v>
                </c:pt>
                <c:pt idx="460">
                  <c:v>1997.33</c:v>
                </c:pt>
                <c:pt idx="461">
                  <c:v>1997.42</c:v>
                </c:pt>
                <c:pt idx="462">
                  <c:v>1997.5</c:v>
                </c:pt>
                <c:pt idx="463">
                  <c:v>1997.58</c:v>
                </c:pt>
                <c:pt idx="464">
                  <c:v>1997.67</c:v>
                </c:pt>
                <c:pt idx="465">
                  <c:v>1997.75</c:v>
                </c:pt>
                <c:pt idx="466">
                  <c:v>1997.83</c:v>
                </c:pt>
                <c:pt idx="467">
                  <c:v>1997.92</c:v>
                </c:pt>
                <c:pt idx="468">
                  <c:v>1998</c:v>
                </c:pt>
                <c:pt idx="469">
                  <c:v>1998.08</c:v>
                </c:pt>
                <c:pt idx="470">
                  <c:v>1998.17</c:v>
                </c:pt>
                <c:pt idx="471">
                  <c:v>1998.25</c:v>
                </c:pt>
                <c:pt idx="472">
                  <c:v>1998.33</c:v>
                </c:pt>
                <c:pt idx="473">
                  <c:v>1998.42</c:v>
                </c:pt>
                <c:pt idx="474">
                  <c:v>1998.5</c:v>
                </c:pt>
                <c:pt idx="475">
                  <c:v>1998.58</c:v>
                </c:pt>
                <c:pt idx="476">
                  <c:v>1998.67</c:v>
                </c:pt>
                <c:pt idx="477">
                  <c:v>1998.75</c:v>
                </c:pt>
                <c:pt idx="478">
                  <c:v>1998.83</c:v>
                </c:pt>
                <c:pt idx="479">
                  <c:v>1998.92</c:v>
                </c:pt>
                <c:pt idx="480">
                  <c:v>1999</c:v>
                </c:pt>
                <c:pt idx="481">
                  <c:v>1999.08</c:v>
                </c:pt>
                <c:pt idx="482">
                  <c:v>1999.17</c:v>
                </c:pt>
                <c:pt idx="483">
                  <c:v>1999.25</c:v>
                </c:pt>
                <c:pt idx="484">
                  <c:v>1999.33</c:v>
                </c:pt>
                <c:pt idx="485">
                  <c:v>1999.42</c:v>
                </c:pt>
                <c:pt idx="486">
                  <c:v>1999.5</c:v>
                </c:pt>
                <c:pt idx="487">
                  <c:v>1999.58</c:v>
                </c:pt>
                <c:pt idx="488">
                  <c:v>1999.67</c:v>
                </c:pt>
                <c:pt idx="489">
                  <c:v>1999.75</c:v>
                </c:pt>
                <c:pt idx="490">
                  <c:v>1999.83</c:v>
                </c:pt>
                <c:pt idx="491">
                  <c:v>1999.92</c:v>
                </c:pt>
                <c:pt idx="492">
                  <c:v>2000</c:v>
                </c:pt>
                <c:pt idx="493">
                  <c:v>2000.08</c:v>
                </c:pt>
                <c:pt idx="494">
                  <c:v>2000.17</c:v>
                </c:pt>
                <c:pt idx="495">
                  <c:v>2000.25</c:v>
                </c:pt>
                <c:pt idx="496">
                  <c:v>2000.33</c:v>
                </c:pt>
                <c:pt idx="497">
                  <c:v>2000.42</c:v>
                </c:pt>
                <c:pt idx="498">
                  <c:v>2000.5</c:v>
                </c:pt>
                <c:pt idx="499">
                  <c:v>2000.58</c:v>
                </c:pt>
                <c:pt idx="500">
                  <c:v>2000.67</c:v>
                </c:pt>
                <c:pt idx="501">
                  <c:v>2000.75</c:v>
                </c:pt>
                <c:pt idx="502">
                  <c:v>2000.83</c:v>
                </c:pt>
                <c:pt idx="503">
                  <c:v>2000.92</c:v>
                </c:pt>
                <c:pt idx="504">
                  <c:v>2001</c:v>
                </c:pt>
                <c:pt idx="505">
                  <c:v>2001.08</c:v>
                </c:pt>
                <c:pt idx="506">
                  <c:v>2001.17</c:v>
                </c:pt>
                <c:pt idx="507">
                  <c:v>2001.25</c:v>
                </c:pt>
                <c:pt idx="508">
                  <c:v>2001.33</c:v>
                </c:pt>
                <c:pt idx="509">
                  <c:v>2001.42</c:v>
                </c:pt>
                <c:pt idx="510">
                  <c:v>2001.5</c:v>
                </c:pt>
                <c:pt idx="511">
                  <c:v>2001.58</c:v>
                </c:pt>
                <c:pt idx="512">
                  <c:v>2001.67</c:v>
                </c:pt>
                <c:pt idx="513">
                  <c:v>2001.75</c:v>
                </c:pt>
                <c:pt idx="514">
                  <c:v>2001.83</c:v>
                </c:pt>
                <c:pt idx="515">
                  <c:v>2001.92</c:v>
                </c:pt>
                <c:pt idx="516">
                  <c:v>2002</c:v>
                </c:pt>
                <c:pt idx="517">
                  <c:v>2002.08</c:v>
                </c:pt>
                <c:pt idx="518">
                  <c:v>2002.17</c:v>
                </c:pt>
                <c:pt idx="519">
                  <c:v>2002.25</c:v>
                </c:pt>
                <c:pt idx="520">
                  <c:v>2002.33</c:v>
                </c:pt>
                <c:pt idx="521">
                  <c:v>2002.42</c:v>
                </c:pt>
                <c:pt idx="522">
                  <c:v>2002.5</c:v>
                </c:pt>
                <c:pt idx="523">
                  <c:v>2002.58</c:v>
                </c:pt>
                <c:pt idx="524">
                  <c:v>2002.67</c:v>
                </c:pt>
                <c:pt idx="525">
                  <c:v>2002.75</c:v>
                </c:pt>
                <c:pt idx="526">
                  <c:v>2002.83</c:v>
                </c:pt>
                <c:pt idx="527">
                  <c:v>2002.92</c:v>
                </c:pt>
                <c:pt idx="528">
                  <c:v>2003</c:v>
                </c:pt>
                <c:pt idx="529">
                  <c:v>2003.08</c:v>
                </c:pt>
                <c:pt idx="530">
                  <c:v>2003.17</c:v>
                </c:pt>
                <c:pt idx="531">
                  <c:v>2003.25</c:v>
                </c:pt>
                <c:pt idx="532">
                  <c:v>2003.33</c:v>
                </c:pt>
                <c:pt idx="533">
                  <c:v>2003.42</c:v>
                </c:pt>
                <c:pt idx="534">
                  <c:v>2003.5</c:v>
                </c:pt>
                <c:pt idx="535">
                  <c:v>2003.58</c:v>
                </c:pt>
                <c:pt idx="536">
                  <c:v>2003.67</c:v>
                </c:pt>
                <c:pt idx="537">
                  <c:v>2003.75</c:v>
                </c:pt>
                <c:pt idx="538">
                  <c:v>2003.83</c:v>
                </c:pt>
                <c:pt idx="539">
                  <c:v>2003.92</c:v>
                </c:pt>
                <c:pt idx="540">
                  <c:v>2004</c:v>
                </c:pt>
                <c:pt idx="541">
                  <c:v>2004.08</c:v>
                </c:pt>
                <c:pt idx="542">
                  <c:v>2004.17</c:v>
                </c:pt>
                <c:pt idx="543">
                  <c:v>2004.25</c:v>
                </c:pt>
                <c:pt idx="544">
                  <c:v>2004.33</c:v>
                </c:pt>
                <c:pt idx="545">
                  <c:v>2004.42</c:v>
                </c:pt>
                <c:pt idx="546">
                  <c:v>2004.5</c:v>
                </c:pt>
                <c:pt idx="547">
                  <c:v>2004.58</c:v>
                </c:pt>
                <c:pt idx="548">
                  <c:v>2004.67</c:v>
                </c:pt>
                <c:pt idx="549">
                  <c:v>2004.75</c:v>
                </c:pt>
                <c:pt idx="550">
                  <c:v>2004.83</c:v>
                </c:pt>
                <c:pt idx="551">
                  <c:v>2004.92</c:v>
                </c:pt>
                <c:pt idx="552">
                  <c:v>2005</c:v>
                </c:pt>
                <c:pt idx="553">
                  <c:v>2005.08</c:v>
                </c:pt>
                <c:pt idx="554">
                  <c:v>2005.17</c:v>
                </c:pt>
                <c:pt idx="555">
                  <c:v>2005.25</c:v>
                </c:pt>
                <c:pt idx="556">
                  <c:v>2005.33</c:v>
                </c:pt>
                <c:pt idx="557">
                  <c:v>2005.42</c:v>
                </c:pt>
                <c:pt idx="558">
                  <c:v>2005.5</c:v>
                </c:pt>
                <c:pt idx="559">
                  <c:v>2005.58</c:v>
                </c:pt>
                <c:pt idx="560">
                  <c:v>2005.67</c:v>
                </c:pt>
                <c:pt idx="561">
                  <c:v>2005.75</c:v>
                </c:pt>
                <c:pt idx="562">
                  <c:v>2005.83</c:v>
                </c:pt>
                <c:pt idx="563">
                  <c:v>2005.92</c:v>
                </c:pt>
                <c:pt idx="564">
                  <c:v>2006</c:v>
                </c:pt>
                <c:pt idx="565">
                  <c:v>2006.08</c:v>
                </c:pt>
                <c:pt idx="566">
                  <c:v>2006.17</c:v>
                </c:pt>
                <c:pt idx="567">
                  <c:v>2006.25</c:v>
                </c:pt>
                <c:pt idx="568">
                  <c:v>2006.33</c:v>
                </c:pt>
                <c:pt idx="569">
                  <c:v>2006.42</c:v>
                </c:pt>
                <c:pt idx="570">
                  <c:v>2006.5</c:v>
                </c:pt>
                <c:pt idx="571">
                  <c:v>2006.58</c:v>
                </c:pt>
                <c:pt idx="572">
                  <c:v>2006.67</c:v>
                </c:pt>
                <c:pt idx="573">
                  <c:v>2006.75</c:v>
                </c:pt>
                <c:pt idx="574">
                  <c:v>2006.83</c:v>
                </c:pt>
                <c:pt idx="575">
                  <c:v>2006.92</c:v>
                </c:pt>
                <c:pt idx="576">
                  <c:v>2007</c:v>
                </c:pt>
                <c:pt idx="577">
                  <c:v>2007.08</c:v>
                </c:pt>
                <c:pt idx="578">
                  <c:v>2007.17</c:v>
                </c:pt>
                <c:pt idx="579">
                  <c:v>2007.25</c:v>
                </c:pt>
                <c:pt idx="580">
                  <c:v>2007.33</c:v>
                </c:pt>
                <c:pt idx="581">
                  <c:v>2007.42</c:v>
                </c:pt>
                <c:pt idx="582">
                  <c:v>2007.5</c:v>
                </c:pt>
                <c:pt idx="583">
                  <c:v>2007.58</c:v>
                </c:pt>
                <c:pt idx="584">
                  <c:v>2007.67</c:v>
                </c:pt>
                <c:pt idx="585">
                  <c:v>2007.75</c:v>
                </c:pt>
                <c:pt idx="586">
                  <c:v>2007.83</c:v>
                </c:pt>
                <c:pt idx="587">
                  <c:v>2007.92</c:v>
                </c:pt>
                <c:pt idx="588">
                  <c:v>2008</c:v>
                </c:pt>
                <c:pt idx="589">
                  <c:v>2008.08</c:v>
                </c:pt>
                <c:pt idx="590">
                  <c:v>2008.17</c:v>
                </c:pt>
                <c:pt idx="591">
                  <c:v>2008.25</c:v>
                </c:pt>
                <c:pt idx="592">
                  <c:v>2008.33</c:v>
                </c:pt>
                <c:pt idx="593">
                  <c:v>2008.42</c:v>
                </c:pt>
                <c:pt idx="594">
                  <c:v>2008.5</c:v>
                </c:pt>
                <c:pt idx="595">
                  <c:v>2008.58</c:v>
                </c:pt>
                <c:pt idx="596">
                  <c:v>2008.67</c:v>
                </c:pt>
                <c:pt idx="597">
                  <c:v>2008.75</c:v>
                </c:pt>
                <c:pt idx="598">
                  <c:v>2008.83</c:v>
                </c:pt>
                <c:pt idx="599">
                  <c:v>2008.92</c:v>
                </c:pt>
                <c:pt idx="600">
                  <c:v>2009</c:v>
                </c:pt>
                <c:pt idx="601">
                  <c:v>2009.08</c:v>
                </c:pt>
                <c:pt idx="602">
                  <c:v>2009.17</c:v>
                </c:pt>
                <c:pt idx="603">
                  <c:v>2009.25</c:v>
                </c:pt>
                <c:pt idx="604">
                  <c:v>2009.33</c:v>
                </c:pt>
                <c:pt idx="605">
                  <c:v>2009.42</c:v>
                </c:pt>
                <c:pt idx="606">
                  <c:v>2009.5</c:v>
                </c:pt>
                <c:pt idx="607">
                  <c:v>2009.58</c:v>
                </c:pt>
                <c:pt idx="608">
                  <c:v>2009.67</c:v>
                </c:pt>
                <c:pt idx="609">
                  <c:v>2009.75</c:v>
                </c:pt>
                <c:pt idx="610">
                  <c:v>2009.83</c:v>
                </c:pt>
                <c:pt idx="611">
                  <c:v>2009.92</c:v>
                </c:pt>
                <c:pt idx="612">
                  <c:v>2010</c:v>
                </c:pt>
                <c:pt idx="613">
                  <c:v>2010.08</c:v>
                </c:pt>
                <c:pt idx="614">
                  <c:v>2010.17</c:v>
                </c:pt>
                <c:pt idx="615">
                  <c:v>2010.25</c:v>
                </c:pt>
                <c:pt idx="616">
                  <c:v>2010.33</c:v>
                </c:pt>
                <c:pt idx="617">
                  <c:v>2010.42</c:v>
                </c:pt>
                <c:pt idx="618">
                  <c:v>2010.5</c:v>
                </c:pt>
                <c:pt idx="619">
                  <c:v>2010.58</c:v>
                </c:pt>
                <c:pt idx="620">
                  <c:v>2010.67</c:v>
                </c:pt>
                <c:pt idx="621">
                  <c:v>2010.75</c:v>
                </c:pt>
                <c:pt idx="622">
                  <c:v>2010.83</c:v>
                </c:pt>
                <c:pt idx="623">
                  <c:v>2010.92</c:v>
                </c:pt>
                <c:pt idx="624">
                  <c:v>2011</c:v>
                </c:pt>
                <c:pt idx="625">
                  <c:v>2011.08</c:v>
                </c:pt>
                <c:pt idx="626">
                  <c:v>2011.17</c:v>
                </c:pt>
                <c:pt idx="627">
                  <c:v>2011.25</c:v>
                </c:pt>
                <c:pt idx="628">
                  <c:v>2011.33</c:v>
                </c:pt>
                <c:pt idx="629">
                  <c:v>2011.42</c:v>
                </c:pt>
                <c:pt idx="630">
                  <c:v>2011.5</c:v>
                </c:pt>
                <c:pt idx="631">
                  <c:v>2011.58</c:v>
                </c:pt>
                <c:pt idx="632">
                  <c:v>2011.67</c:v>
                </c:pt>
                <c:pt idx="633">
                  <c:v>2011.75</c:v>
                </c:pt>
                <c:pt idx="634">
                  <c:v>2011.83</c:v>
                </c:pt>
                <c:pt idx="635">
                  <c:v>2011.92</c:v>
                </c:pt>
                <c:pt idx="636">
                  <c:v>2012</c:v>
                </c:pt>
                <c:pt idx="637">
                  <c:v>2012.08</c:v>
                </c:pt>
                <c:pt idx="638">
                  <c:v>2012.17</c:v>
                </c:pt>
                <c:pt idx="639">
                  <c:v>2012.25</c:v>
                </c:pt>
                <c:pt idx="640">
                  <c:v>2012.33</c:v>
                </c:pt>
                <c:pt idx="641">
                  <c:v>2012.42</c:v>
                </c:pt>
                <c:pt idx="642">
                  <c:v>2012.5</c:v>
                </c:pt>
                <c:pt idx="643">
                  <c:v>2012.58</c:v>
                </c:pt>
                <c:pt idx="644">
                  <c:v>2012.67</c:v>
                </c:pt>
                <c:pt idx="645">
                  <c:v>2012.75</c:v>
                </c:pt>
                <c:pt idx="646">
                  <c:v>2012.83</c:v>
                </c:pt>
                <c:pt idx="647">
                  <c:v>2012.92</c:v>
                </c:pt>
                <c:pt idx="648">
                  <c:v>2013</c:v>
                </c:pt>
                <c:pt idx="649">
                  <c:v>2013.08</c:v>
                </c:pt>
                <c:pt idx="650">
                  <c:v>2013.17</c:v>
                </c:pt>
                <c:pt idx="651">
                  <c:v>2013.25</c:v>
                </c:pt>
                <c:pt idx="652">
                  <c:v>2013.33</c:v>
                </c:pt>
                <c:pt idx="653">
                  <c:v>2013.42</c:v>
                </c:pt>
                <c:pt idx="654">
                  <c:v>2013.5</c:v>
                </c:pt>
                <c:pt idx="655">
                  <c:v>2013.58</c:v>
                </c:pt>
                <c:pt idx="656">
                  <c:v>2013.67</c:v>
                </c:pt>
                <c:pt idx="657">
                  <c:v>2013.75</c:v>
                </c:pt>
                <c:pt idx="658">
                  <c:v>2013.83</c:v>
                </c:pt>
                <c:pt idx="659">
                  <c:v>2013.92</c:v>
                </c:pt>
                <c:pt idx="660">
                  <c:v>2014</c:v>
                </c:pt>
                <c:pt idx="661">
                  <c:v>2014.08</c:v>
                </c:pt>
                <c:pt idx="662">
                  <c:v>2014.17</c:v>
                </c:pt>
                <c:pt idx="663">
                  <c:v>2014.25</c:v>
                </c:pt>
                <c:pt idx="664">
                  <c:v>2014.33</c:v>
                </c:pt>
                <c:pt idx="665">
                  <c:v>2014.42</c:v>
                </c:pt>
                <c:pt idx="666">
                  <c:v>2014.5</c:v>
                </c:pt>
                <c:pt idx="667">
                  <c:v>2014.58</c:v>
                </c:pt>
                <c:pt idx="668">
                  <c:v>2014.67</c:v>
                </c:pt>
                <c:pt idx="669">
                  <c:v>2014.75</c:v>
                </c:pt>
                <c:pt idx="670">
                  <c:v>2014.83</c:v>
                </c:pt>
              </c:numCache>
            </c:numRef>
          </c:xVal>
          <c:yVal>
            <c:numRef>
              <c:f>HadCRUT4!$D$24:$D$694</c:f>
              <c:numCache>
                <c:formatCode>0.000</c:formatCode>
                <c:ptCount val="671"/>
                <c:pt idx="0">
                  <c:v>9.1145000000000004E-2</c:v>
                </c:pt>
                <c:pt idx="1">
                  <c:v>8.9916674000000002E-2</c:v>
                </c:pt>
                <c:pt idx="2">
                  <c:v>9.202500000000001E-2</c:v>
                </c:pt>
                <c:pt idx="3">
                  <c:v>9.341832600000001E-2</c:v>
                </c:pt>
                <c:pt idx="4">
                  <c:v>9.4243326000000002E-2</c:v>
                </c:pt>
                <c:pt idx="5">
                  <c:v>9.4133326000000003E-2</c:v>
                </c:pt>
                <c:pt idx="6">
                  <c:v>9.2721674000000004E-2</c:v>
                </c:pt>
                <c:pt idx="7">
                  <c:v>9.2153326000000008E-2</c:v>
                </c:pt>
                <c:pt idx="8">
                  <c:v>9.0961674000000006E-2</c:v>
                </c:pt>
                <c:pt idx="9">
                  <c:v>8.8798326000000011E-2</c:v>
                </c:pt>
                <c:pt idx="10">
                  <c:v>8.5809999999999997E-2</c:v>
                </c:pt>
                <c:pt idx="11">
                  <c:v>8.2839999999999997E-2</c:v>
                </c:pt>
                <c:pt idx="12">
                  <c:v>7.9704999999999998E-2</c:v>
                </c:pt>
                <c:pt idx="13">
                  <c:v>7.726674E-2</c:v>
                </c:pt>
                <c:pt idx="14">
                  <c:v>7.5855000000000006E-2</c:v>
                </c:pt>
                <c:pt idx="15">
                  <c:v>7.6918260000000002E-2</c:v>
                </c:pt>
                <c:pt idx="16">
                  <c:v>7.6001740000000012E-2</c:v>
                </c:pt>
                <c:pt idx="17">
                  <c:v>7.4113260000000014E-2</c:v>
                </c:pt>
                <c:pt idx="18">
                  <c:v>7.627674000000001E-2</c:v>
                </c:pt>
                <c:pt idx="19">
                  <c:v>7.7120000000000008E-2</c:v>
                </c:pt>
                <c:pt idx="20">
                  <c:v>8.0475000000000005E-2</c:v>
                </c:pt>
                <c:pt idx="21">
                  <c:v>8.3298326000000006E-2</c:v>
                </c:pt>
                <c:pt idx="22">
                  <c:v>8.8321674000000003E-2</c:v>
                </c:pt>
                <c:pt idx="23">
                  <c:v>9.3730000000000008E-2</c:v>
                </c:pt>
                <c:pt idx="24">
                  <c:v>9.8240000000000008E-2</c:v>
                </c:pt>
                <c:pt idx="25">
                  <c:v>9.9945000000000006E-2</c:v>
                </c:pt>
                <c:pt idx="26">
                  <c:v>0.10126500000000001</c:v>
                </c:pt>
                <c:pt idx="27">
                  <c:v>0.10099000000000001</c:v>
                </c:pt>
                <c:pt idx="28">
                  <c:v>0.10231000000000001</c:v>
                </c:pt>
                <c:pt idx="29">
                  <c:v>0.10456500000000001</c:v>
                </c:pt>
                <c:pt idx="30">
                  <c:v>0.10276832600000001</c:v>
                </c:pt>
                <c:pt idx="31">
                  <c:v>0.10144833260000001</c:v>
                </c:pt>
                <c:pt idx="32">
                  <c:v>9.950500000000001E-2</c:v>
                </c:pt>
                <c:pt idx="33">
                  <c:v>9.8496667400000001E-2</c:v>
                </c:pt>
                <c:pt idx="34">
                  <c:v>9.5215000000000008E-2</c:v>
                </c:pt>
                <c:pt idx="35">
                  <c:v>9.0980000000000005E-2</c:v>
                </c:pt>
                <c:pt idx="36">
                  <c:v>9.0063325999999999E-2</c:v>
                </c:pt>
                <c:pt idx="37">
                  <c:v>8.9165000000000008E-2</c:v>
                </c:pt>
                <c:pt idx="38">
                  <c:v>8.8193326000000002E-2</c:v>
                </c:pt>
                <c:pt idx="39">
                  <c:v>8.7735000000000007E-2</c:v>
                </c:pt>
                <c:pt idx="40">
                  <c:v>8.7258326000000011E-2</c:v>
                </c:pt>
                <c:pt idx="41">
                  <c:v>8.7716674000000008E-2</c:v>
                </c:pt>
                <c:pt idx="42">
                  <c:v>8.742332600000001E-2</c:v>
                </c:pt>
                <c:pt idx="43">
                  <c:v>8.6158326000000007E-2</c:v>
                </c:pt>
                <c:pt idx="44">
                  <c:v>8.4306673999999998E-2</c:v>
                </c:pt>
                <c:pt idx="45">
                  <c:v>8.280332600000001E-2</c:v>
                </c:pt>
                <c:pt idx="46">
                  <c:v>8.2913326000000009E-2</c:v>
                </c:pt>
                <c:pt idx="47">
                  <c:v>8.5516674000000001E-2</c:v>
                </c:pt>
                <c:pt idx="48">
                  <c:v>8.4325000000000011E-2</c:v>
                </c:pt>
                <c:pt idx="49">
                  <c:v>8.702E-2</c:v>
                </c:pt>
                <c:pt idx="50">
                  <c:v>8.900000000000001E-2</c:v>
                </c:pt>
                <c:pt idx="51">
                  <c:v>9.043000000000001E-2</c:v>
                </c:pt>
                <c:pt idx="52">
                  <c:v>9.0118325999999999E-2</c:v>
                </c:pt>
                <c:pt idx="53">
                  <c:v>8.8138326000000003E-2</c:v>
                </c:pt>
                <c:pt idx="54">
                  <c:v>8.9256674000000008E-2</c:v>
                </c:pt>
                <c:pt idx="55">
                  <c:v>8.9055000000000009E-2</c:v>
                </c:pt>
                <c:pt idx="56">
                  <c:v>8.9018326000000009E-2</c:v>
                </c:pt>
                <c:pt idx="57">
                  <c:v>8.7900000000000006E-2</c:v>
                </c:pt>
                <c:pt idx="58">
                  <c:v>8.5516674000000001E-2</c:v>
                </c:pt>
                <c:pt idx="59">
                  <c:v>7.9980000000000009E-2</c:v>
                </c:pt>
                <c:pt idx="60">
                  <c:v>7.6111740000000011E-2</c:v>
                </c:pt>
                <c:pt idx="61">
                  <c:v>7.0153259999999995E-2</c:v>
                </c:pt>
                <c:pt idx="62">
                  <c:v>6.3590000000000008E-2</c:v>
                </c:pt>
                <c:pt idx="63">
                  <c:v>5.7118260000000004E-2</c:v>
                </c:pt>
                <c:pt idx="64">
                  <c:v>5.2260000000000008E-2</c:v>
                </c:pt>
                <c:pt idx="65">
                  <c:v>4.6778260000000009E-2</c:v>
                </c:pt>
                <c:pt idx="66">
                  <c:v>3.9646740000000007E-2</c:v>
                </c:pt>
                <c:pt idx="67">
                  <c:v>3.9335000000000009E-2</c:v>
                </c:pt>
                <c:pt idx="68">
                  <c:v>4.036174E-2</c:v>
                </c:pt>
                <c:pt idx="69">
                  <c:v>3.8638260000000001E-2</c:v>
                </c:pt>
                <c:pt idx="70">
                  <c:v>3.8803260000000006E-2</c:v>
                </c:pt>
                <c:pt idx="71">
                  <c:v>4.1205000000000006E-2</c:v>
                </c:pt>
                <c:pt idx="72">
                  <c:v>4.4853260000000013E-2</c:v>
                </c:pt>
                <c:pt idx="73">
                  <c:v>4.5843260000000004E-2</c:v>
                </c:pt>
                <c:pt idx="74">
                  <c:v>5.0078260000000006E-2</c:v>
                </c:pt>
                <c:pt idx="75">
                  <c:v>5.4661740000000007E-2</c:v>
                </c:pt>
                <c:pt idx="76">
                  <c:v>5.7723260000000005E-2</c:v>
                </c:pt>
                <c:pt idx="77">
                  <c:v>6.179326000000001E-2</c:v>
                </c:pt>
                <c:pt idx="78">
                  <c:v>6.7421740000000008E-2</c:v>
                </c:pt>
                <c:pt idx="79">
                  <c:v>6.8888260000000007E-2</c:v>
                </c:pt>
                <c:pt idx="80">
                  <c:v>6.7000000000000004E-2</c:v>
                </c:pt>
                <c:pt idx="81">
                  <c:v>6.9035000000000013E-2</c:v>
                </c:pt>
                <c:pt idx="82">
                  <c:v>7.1931740000000008E-2</c:v>
                </c:pt>
                <c:pt idx="83">
                  <c:v>7.0960000000000009E-2</c:v>
                </c:pt>
                <c:pt idx="84">
                  <c:v>7.1913260000000007E-2</c:v>
                </c:pt>
                <c:pt idx="85">
                  <c:v>7.5085000000000013E-2</c:v>
                </c:pt>
                <c:pt idx="86">
                  <c:v>7.262826E-2</c:v>
                </c:pt>
                <c:pt idx="87">
                  <c:v>7.017174000000001E-2</c:v>
                </c:pt>
                <c:pt idx="88">
                  <c:v>6.7366740000000008E-2</c:v>
                </c:pt>
                <c:pt idx="89">
                  <c:v>6.7641740000000006E-2</c:v>
                </c:pt>
                <c:pt idx="90">
                  <c:v>6.8173260000000013E-2</c:v>
                </c:pt>
                <c:pt idx="91">
                  <c:v>6.7458260000000006E-2</c:v>
                </c:pt>
                <c:pt idx="92">
                  <c:v>6.7091740000000011E-2</c:v>
                </c:pt>
                <c:pt idx="93">
                  <c:v>6.6725000000000007E-2</c:v>
                </c:pt>
                <c:pt idx="94">
                  <c:v>6.4396740000000008E-2</c:v>
                </c:pt>
                <c:pt idx="95">
                  <c:v>6.8136740000000001E-2</c:v>
                </c:pt>
                <c:pt idx="96">
                  <c:v>6.5001740000000002E-2</c:v>
                </c:pt>
                <c:pt idx="97">
                  <c:v>6.2435000000000004E-2</c:v>
                </c:pt>
                <c:pt idx="98">
                  <c:v>6.225174E-2</c:v>
                </c:pt>
                <c:pt idx="99">
                  <c:v>6.2233260000000006E-2</c:v>
                </c:pt>
                <c:pt idx="100">
                  <c:v>6.4305000000000001E-2</c:v>
                </c:pt>
                <c:pt idx="101">
                  <c:v>6.4341740000000008E-2</c:v>
                </c:pt>
                <c:pt idx="102">
                  <c:v>6.1280000000000008E-2</c:v>
                </c:pt>
                <c:pt idx="103">
                  <c:v>6.0235000000000004E-2</c:v>
                </c:pt>
                <c:pt idx="104">
                  <c:v>5.8713260000000003E-2</c:v>
                </c:pt>
                <c:pt idx="105">
                  <c:v>5.7081740000000006E-2</c:v>
                </c:pt>
                <c:pt idx="106">
                  <c:v>5.5303260000000007E-2</c:v>
                </c:pt>
                <c:pt idx="107">
                  <c:v>4.8391740000000003E-2</c:v>
                </c:pt>
                <c:pt idx="108">
                  <c:v>4.8190000000000011E-2</c:v>
                </c:pt>
                <c:pt idx="109">
                  <c:v>4.8740000000000006E-2</c:v>
                </c:pt>
                <c:pt idx="110">
                  <c:v>5.1380000000000002E-2</c:v>
                </c:pt>
                <c:pt idx="111">
                  <c:v>5.2461740000000007E-2</c:v>
                </c:pt>
                <c:pt idx="112">
                  <c:v>5.4826740000000006E-2</c:v>
                </c:pt>
                <c:pt idx="113">
                  <c:v>5.8090000000000003E-2</c:v>
                </c:pt>
                <c:pt idx="114">
                  <c:v>6.4250000000000002E-2</c:v>
                </c:pt>
                <c:pt idx="115">
                  <c:v>7.0648260000000004E-2</c:v>
                </c:pt>
                <c:pt idx="116">
                  <c:v>7.8843326000000005E-2</c:v>
                </c:pt>
                <c:pt idx="117">
                  <c:v>8.6763326000000002E-2</c:v>
                </c:pt>
                <c:pt idx="118">
                  <c:v>9.4921674000000011E-2</c:v>
                </c:pt>
                <c:pt idx="119">
                  <c:v>0.10592167400000001</c:v>
                </c:pt>
                <c:pt idx="120">
                  <c:v>0.111146674</c:v>
                </c:pt>
                <c:pt idx="121">
                  <c:v>0.114501674</c:v>
                </c:pt>
                <c:pt idx="122">
                  <c:v>0.11754500000000001</c:v>
                </c:pt>
                <c:pt idx="123">
                  <c:v>0.120313326</c:v>
                </c:pt>
                <c:pt idx="124">
                  <c:v>0.12242174</c:v>
                </c:pt>
                <c:pt idx="125">
                  <c:v>0.12414500000000001</c:v>
                </c:pt>
                <c:pt idx="126">
                  <c:v>0.12552000000000002</c:v>
                </c:pt>
                <c:pt idx="127">
                  <c:v>0.12599674</c:v>
                </c:pt>
                <c:pt idx="128">
                  <c:v>0.12508</c:v>
                </c:pt>
                <c:pt idx="129">
                  <c:v>0.12262326000000001</c:v>
                </c:pt>
                <c:pt idx="130">
                  <c:v>0.12106500000000001</c:v>
                </c:pt>
                <c:pt idx="131">
                  <c:v>0.116921674</c:v>
                </c:pt>
                <c:pt idx="132">
                  <c:v>0.11475832600000001</c:v>
                </c:pt>
                <c:pt idx="133">
                  <c:v>0.11325500000000001</c:v>
                </c:pt>
                <c:pt idx="134">
                  <c:v>0.10883667400000001</c:v>
                </c:pt>
                <c:pt idx="135">
                  <c:v>0.107791674</c:v>
                </c:pt>
                <c:pt idx="136">
                  <c:v>0.106471674</c:v>
                </c:pt>
                <c:pt idx="137">
                  <c:v>0.10390500000000001</c:v>
                </c:pt>
                <c:pt idx="138">
                  <c:v>0.10034833260000001</c:v>
                </c:pt>
                <c:pt idx="139">
                  <c:v>9.4591674000000001E-2</c:v>
                </c:pt>
                <c:pt idx="140">
                  <c:v>8.8505E-2</c:v>
                </c:pt>
                <c:pt idx="141">
                  <c:v>8.4563326000000008E-2</c:v>
                </c:pt>
                <c:pt idx="142">
                  <c:v>7.8953326000000004E-2</c:v>
                </c:pt>
                <c:pt idx="143">
                  <c:v>7.5176740000000006E-2</c:v>
                </c:pt>
                <c:pt idx="144">
                  <c:v>7.0666740000000006E-2</c:v>
                </c:pt>
                <c:pt idx="145">
                  <c:v>7.0336740000000009E-2</c:v>
                </c:pt>
                <c:pt idx="146">
                  <c:v>7.0611740000000006E-2</c:v>
                </c:pt>
                <c:pt idx="147">
                  <c:v>7.0428260000000006E-2</c:v>
                </c:pt>
                <c:pt idx="148">
                  <c:v>6.7678260000000004E-2</c:v>
                </c:pt>
                <c:pt idx="149">
                  <c:v>6.5350000000000005E-2</c:v>
                </c:pt>
                <c:pt idx="150">
                  <c:v>6.1610000000000005E-2</c:v>
                </c:pt>
                <c:pt idx="151">
                  <c:v>6.3663259999999999E-2</c:v>
                </c:pt>
                <c:pt idx="152">
                  <c:v>6.7641740000000006E-2</c:v>
                </c:pt>
                <c:pt idx="153">
                  <c:v>7.0208260000000008E-2</c:v>
                </c:pt>
                <c:pt idx="154">
                  <c:v>7.3380000000000001E-2</c:v>
                </c:pt>
                <c:pt idx="155">
                  <c:v>7.838500000000001E-2</c:v>
                </c:pt>
                <c:pt idx="156">
                  <c:v>8.4930000000000005E-2</c:v>
                </c:pt>
                <c:pt idx="157">
                  <c:v>8.6690000000000003E-2</c:v>
                </c:pt>
                <c:pt idx="158">
                  <c:v>9.0906674000000007E-2</c:v>
                </c:pt>
                <c:pt idx="159">
                  <c:v>9.4591674000000001E-2</c:v>
                </c:pt>
                <c:pt idx="160">
                  <c:v>9.8698332600000008E-2</c:v>
                </c:pt>
                <c:pt idx="161">
                  <c:v>0.106068326</c:v>
                </c:pt>
                <c:pt idx="162">
                  <c:v>0.11919500000000001</c:v>
                </c:pt>
                <c:pt idx="163">
                  <c:v>0.12517174</c:v>
                </c:pt>
                <c:pt idx="164">
                  <c:v>0.12894826000000001</c:v>
                </c:pt>
                <c:pt idx="165">
                  <c:v>0.13448500000000002</c:v>
                </c:pt>
                <c:pt idx="166">
                  <c:v>0.13917826</c:v>
                </c:pt>
                <c:pt idx="167">
                  <c:v>0.14036999999999999</c:v>
                </c:pt>
                <c:pt idx="168">
                  <c:v>0.14125000000000001</c:v>
                </c:pt>
                <c:pt idx="169">
                  <c:v>0.14227674000000001</c:v>
                </c:pt>
                <c:pt idx="170">
                  <c:v>0.14154326</c:v>
                </c:pt>
                <c:pt idx="171">
                  <c:v>0.139435</c:v>
                </c:pt>
                <c:pt idx="172">
                  <c:v>0.13859174000000002</c:v>
                </c:pt>
                <c:pt idx="173">
                  <c:v>0.13294500000000001</c:v>
                </c:pt>
                <c:pt idx="174">
                  <c:v>0.12216500000000001</c:v>
                </c:pt>
                <c:pt idx="175">
                  <c:v>0.11184332600000001</c:v>
                </c:pt>
                <c:pt idx="176">
                  <c:v>0.10196166740000001</c:v>
                </c:pt>
                <c:pt idx="177">
                  <c:v>9.2373326000000006E-2</c:v>
                </c:pt>
                <c:pt idx="178">
                  <c:v>8.5150000000000003E-2</c:v>
                </c:pt>
                <c:pt idx="179">
                  <c:v>8.0823326000000001E-2</c:v>
                </c:pt>
                <c:pt idx="180">
                  <c:v>7.6331740000000009E-2</c:v>
                </c:pt>
                <c:pt idx="181">
                  <c:v>7.2995000000000004E-2</c:v>
                </c:pt>
                <c:pt idx="182">
                  <c:v>7.132674E-2</c:v>
                </c:pt>
                <c:pt idx="183">
                  <c:v>6.8998260000000006E-2</c:v>
                </c:pt>
                <c:pt idx="184">
                  <c:v>6.5680000000000002E-2</c:v>
                </c:pt>
                <c:pt idx="185">
                  <c:v>6.4634999999999998E-2</c:v>
                </c:pt>
                <c:pt idx="186">
                  <c:v>6.4030000000000004E-2</c:v>
                </c:pt>
                <c:pt idx="187">
                  <c:v>6.4378260000000007E-2</c:v>
                </c:pt>
                <c:pt idx="188">
                  <c:v>6.7549999999999999E-2</c:v>
                </c:pt>
                <c:pt idx="189">
                  <c:v>6.9438260000000002E-2</c:v>
                </c:pt>
                <c:pt idx="190">
                  <c:v>7.0556740000000007E-2</c:v>
                </c:pt>
                <c:pt idx="191">
                  <c:v>7.1436739999999999E-2</c:v>
                </c:pt>
                <c:pt idx="192">
                  <c:v>7.2775000000000006E-2</c:v>
                </c:pt>
                <c:pt idx="193">
                  <c:v>7.2830000000000006E-2</c:v>
                </c:pt>
                <c:pt idx="194">
                  <c:v>6.978674E-2</c:v>
                </c:pt>
                <c:pt idx="195">
                  <c:v>6.9144999999999998E-2</c:v>
                </c:pt>
                <c:pt idx="196">
                  <c:v>6.7659999999999998E-2</c:v>
                </c:pt>
                <c:pt idx="197">
                  <c:v>6.5001740000000002E-2</c:v>
                </c:pt>
                <c:pt idx="198">
                  <c:v>6.2398260000000004E-2</c:v>
                </c:pt>
                <c:pt idx="199">
                  <c:v>5.9850000000000007E-2</c:v>
                </c:pt>
                <c:pt idx="200">
                  <c:v>5.7100000000000005E-2</c:v>
                </c:pt>
                <c:pt idx="201">
                  <c:v>5.3983260000000005E-2</c:v>
                </c:pt>
                <c:pt idx="202">
                  <c:v>5.1233260000000003E-2</c:v>
                </c:pt>
                <c:pt idx="203">
                  <c:v>4.6521740000000006E-2</c:v>
                </c:pt>
                <c:pt idx="204">
                  <c:v>4.2800000000000005E-2</c:v>
                </c:pt>
                <c:pt idx="205">
                  <c:v>4.3405000000000013E-2</c:v>
                </c:pt>
                <c:pt idx="206">
                  <c:v>4.373500000000001E-2</c:v>
                </c:pt>
                <c:pt idx="207">
                  <c:v>4.3148260000000001E-2</c:v>
                </c:pt>
                <c:pt idx="208">
                  <c:v>4.4981740000000006E-2</c:v>
                </c:pt>
                <c:pt idx="209">
                  <c:v>5.0096740000000001E-2</c:v>
                </c:pt>
                <c:pt idx="210">
                  <c:v>5.8768260000000003E-2</c:v>
                </c:pt>
                <c:pt idx="211">
                  <c:v>7.0373260000000007E-2</c:v>
                </c:pt>
                <c:pt idx="212">
                  <c:v>7.9521674000000014E-2</c:v>
                </c:pt>
                <c:pt idx="213">
                  <c:v>8.6726674000000004E-2</c:v>
                </c:pt>
                <c:pt idx="214">
                  <c:v>9.2373326000000006E-2</c:v>
                </c:pt>
                <c:pt idx="215">
                  <c:v>9.8936667400000011E-2</c:v>
                </c:pt>
                <c:pt idx="216">
                  <c:v>0.10423500000000001</c:v>
                </c:pt>
                <c:pt idx="217">
                  <c:v>0.10702167400000001</c:v>
                </c:pt>
                <c:pt idx="218">
                  <c:v>0.11052332600000001</c:v>
                </c:pt>
                <c:pt idx="219">
                  <c:v>0.112448326</c:v>
                </c:pt>
                <c:pt idx="220">
                  <c:v>0.11604167400000001</c:v>
                </c:pt>
                <c:pt idx="221">
                  <c:v>0.116665</c:v>
                </c:pt>
                <c:pt idx="222">
                  <c:v>0.112815</c:v>
                </c:pt>
                <c:pt idx="223">
                  <c:v>0.107828326</c:v>
                </c:pt>
                <c:pt idx="224">
                  <c:v>0.10407000000000001</c:v>
                </c:pt>
                <c:pt idx="225">
                  <c:v>0.10298832600000001</c:v>
                </c:pt>
                <c:pt idx="226">
                  <c:v>0.10033</c:v>
                </c:pt>
                <c:pt idx="227">
                  <c:v>9.9340000000000012E-2</c:v>
                </c:pt>
                <c:pt idx="228">
                  <c:v>9.657167400000001E-2</c:v>
                </c:pt>
                <c:pt idx="229">
                  <c:v>9.4976674000000011E-2</c:v>
                </c:pt>
                <c:pt idx="230">
                  <c:v>9.1401674000000002E-2</c:v>
                </c:pt>
                <c:pt idx="231">
                  <c:v>9.1310000000000002E-2</c:v>
                </c:pt>
                <c:pt idx="232">
                  <c:v>8.6525000000000005E-2</c:v>
                </c:pt>
                <c:pt idx="233">
                  <c:v>8.5205000000000003E-2</c:v>
                </c:pt>
                <c:pt idx="234">
                  <c:v>8.5461674000000001E-2</c:v>
                </c:pt>
                <c:pt idx="235">
                  <c:v>8.740500000000001E-2</c:v>
                </c:pt>
                <c:pt idx="236">
                  <c:v>8.8303326000000001E-2</c:v>
                </c:pt>
                <c:pt idx="237">
                  <c:v>8.9220000000000008E-2</c:v>
                </c:pt>
                <c:pt idx="238">
                  <c:v>9.345500000000001E-2</c:v>
                </c:pt>
                <c:pt idx="239">
                  <c:v>9.3931674000000007E-2</c:v>
                </c:pt>
                <c:pt idx="240">
                  <c:v>9.6810000000000007E-2</c:v>
                </c:pt>
                <c:pt idx="241">
                  <c:v>9.8533332600000009E-2</c:v>
                </c:pt>
                <c:pt idx="242">
                  <c:v>0.105151674</c:v>
                </c:pt>
                <c:pt idx="243">
                  <c:v>0.10748000000000001</c:v>
                </c:pt>
                <c:pt idx="244">
                  <c:v>0.11329167400000001</c:v>
                </c:pt>
                <c:pt idx="245">
                  <c:v>0.11783832600000001</c:v>
                </c:pt>
                <c:pt idx="246">
                  <c:v>0.12317326000000001</c:v>
                </c:pt>
                <c:pt idx="247">
                  <c:v>0.12541000000000002</c:v>
                </c:pt>
                <c:pt idx="248">
                  <c:v>0.12931500000000001</c:v>
                </c:pt>
                <c:pt idx="249">
                  <c:v>0.13413674</c:v>
                </c:pt>
                <c:pt idx="250">
                  <c:v>0.13575000000000001</c:v>
                </c:pt>
                <c:pt idx="251">
                  <c:v>0.13842673999999999</c:v>
                </c:pt>
                <c:pt idx="252">
                  <c:v>0.13762000000000002</c:v>
                </c:pt>
                <c:pt idx="253">
                  <c:v>0.136355</c:v>
                </c:pt>
                <c:pt idx="254">
                  <c:v>0.13362326000000002</c:v>
                </c:pt>
                <c:pt idx="255">
                  <c:v>0.13314674000000001</c:v>
                </c:pt>
                <c:pt idx="256">
                  <c:v>0.13072674000000001</c:v>
                </c:pt>
                <c:pt idx="257">
                  <c:v>0.12863674</c:v>
                </c:pt>
                <c:pt idx="258">
                  <c:v>0.12541000000000002</c:v>
                </c:pt>
                <c:pt idx="259">
                  <c:v>0.12280674</c:v>
                </c:pt>
                <c:pt idx="260">
                  <c:v>0.11794832600000001</c:v>
                </c:pt>
                <c:pt idx="261">
                  <c:v>0.112393326</c:v>
                </c:pt>
                <c:pt idx="262">
                  <c:v>0.109221674</c:v>
                </c:pt>
                <c:pt idx="263">
                  <c:v>0.107975</c:v>
                </c:pt>
                <c:pt idx="264">
                  <c:v>0.10883667400000001</c:v>
                </c:pt>
                <c:pt idx="265">
                  <c:v>0.11019332600000001</c:v>
                </c:pt>
                <c:pt idx="266">
                  <c:v>0.11189832600000001</c:v>
                </c:pt>
                <c:pt idx="267">
                  <c:v>0.112411674</c:v>
                </c:pt>
                <c:pt idx="268">
                  <c:v>0.110871674</c:v>
                </c:pt>
                <c:pt idx="269">
                  <c:v>0.10854332600000001</c:v>
                </c:pt>
                <c:pt idx="270">
                  <c:v>0.10986332600000001</c:v>
                </c:pt>
                <c:pt idx="271">
                  <c:v>0.110798326</c:v>
                </c:pt>
                <c:pt idx="272">
                  <c:v>0.110578326</c:v>
                </c:pt>
                <c:pt idx="273">
                  <c:v>0.10891000000000001</c:v>
                </c:pt>
                <c:pt idx="274">
                  <c:v>0.107865</c:v>
                </c:pt>
                <c:pt idx="275">
                  <c:v>0.10731500000000001</c:v>
                </c:pt>
                <c:pt idx="276">
                  <c:v>0.104986674</c:v>
                </c:pt>
                <c:pt idx="277">
                  <c:v>0.10271332600000001</c:v>
                </c:pt>
                <c:pt idx="278">
                  <c:v>0.10190666740000001</c:v>
                </c:pt>
                <c:pt idx="279">
                  <c:v>0.10260332600000001</c:v>
                </c:pt>
                <c:pt idx="280">
                  <c:v>0.10533500000000001</c:v>
                </c:pt>
                <c:pt idx="281">
                  <c:v>0.10859832600000001</c:v>
                </c:pt>
                <c:pt idx="282">
                  <c:v>0.11041332600000001</c:v>
                </c:pt>
                <c:pt idx="283">
                  <c:v>0.115235</c:v>
                </c:pt>
                <c:pt idx="284">
                  <c:v>0.122935</c:v>
                </c:pt>
                <c:pt idx="285">
                  <c:v>0.12878326000000001</c:v>
                </c:pt>
                <c:pt idx="286">
                  <c:v>0.13380674000000001</c:v>
                </c:pt>
                <c:pt idx="287">
                  <c:v>0.13765674</c:v>
                </c:pt>
                <c:pt idx="288">
                  <c:v>0.14220326</c:v>
                </c:pt>
                <c:pt idx="289">
                  <c:v>0.14484326</c:v>
                </c:pt>
                <c:pt idx="290">
                  <c:v>0.14700674</c:v>
                </c:pt>
                <c:pt idx="291">
                  <c:v>0.14799674000000002</c:v>
                </c:pt>
                <c:pt idx="292">
                  <c:v>0.14896826000000002</c:v>
                </c:pt>
                <c:pt idx="293">
                  <c:v>0.14830826</c:v>
                </c:pt>
                <c:pt idx="294">
                  <c:v>0.146255</c:v>
                </c:pt>
                <c:pt idx="295">
                  <c:v>0.14126826000000001</c:v>
                </c:pt>
                <c:pt idx="296">
                  <c:v>0.13674</c:v>
                </c:pt>
                <c:pt idx="297">
                  <c:v>0.13298174000000001</c:v>
                </c:pt>
                <c:pt idx="298">
                  <c:v>0.12882000000000002</c:v>
                </c:pt>
                <c:pt idx="299">
                  <c:v>0.12495174000000001</c:v>
                </c:pt>
                <c:pt idx="300">
                  <c:v>0.12167</c:v>
                </c:pt>
                <c:pt idx="301">
                  <c:v>0.11789332600000001</c:v>
                </c:pt>
                <c:pt idx="302">
                  <c:v>0.115528326</c:v>
                </c:pt>
                <c:pt idx="303">
                  <c:v>0.115308326</c:v>
                </c:pt>
                <c:pt idx="304">
                  <c:v>0.114171674</c:v>
                </c:pt>
                <c:pt idx="305">
                  <c:v>0.112925</c:v>
                </c:pt>
                <c:pt idx="306">
                  <c:v>0.11177000000000001</c:v>
                </c:pt>
                <c:pt idx="307">
                  <c:v>0.11254</c:v>
                </c:pt>
                <c:pt idx="308">
                  <c:v>0.11310832600000001</c:v>
                </c:pt>
                <c:pt idx="309">
                  <c:v>0.115418326</c:v>
                </c:pt>
                <c:pt idx="310">
                  <c:v>0.11595</c:v>
                </c:pt>
                <c:pt idx="311">
                  <c:v>0.11644500000000001</c:v>
                </c:pt>
                <c:pt idx="312">
                  <c:v>0.115473326</c:v>
                </c:pt>
                <c:pt idx="313">
                  <c:v>0.118241674</c:v>
                </c:pt>
                <c:pt idx="314">
                  <c:v>0.11903</c:v>
                </c:pt>
                <c:pt idx="315">
                  <c:v>0.116628326</c:v>
                </c:pt>
                <c:pt idx="316">
                  <c:v>0.117343326</c:v>
                </c:pt>
                <c:pt idx="317">
                  <c:v>0.11584</c:v>
                </c:pt>
                <c:pt idx="318">
                  <c:v>0.11582167400000001</c:v>
                </c:pt>
                <c:pt idx="319">
                  <c:v>0.113713326</c:v>
                </c:pt>
                <c:pt idx="320">
                  <c:v>0.11254</c:v>
                </c:pt>
                <c:pt idx="321">
                  <c:v>0.11145832600000001</c:v>
                </c:pt>
                <c:pt idx="322">
                  <c:v>0.11193500000000001</c:v>
                </c:pt>
                <c:pt idx="323">
                  <c:v>0.111238326</c:v>
                </c:pt>
                <c:pt idx="324">
                  <c:v>0.11272332600000001</c:v>
                </c:pt>
                <c:pt idx="325">
                  <c:v>0.112466674</c:v>
                </c:pt>
                <c:pt idx="326">
                  <c:v>0.111055</c:v>
                </c:pt>
                <c:pt idx="327">
                  <c:v>0.11200832600000001</c:v>
                </c:pt>
                <c:pt idx="328">
                  <c:v>0.112576674</c:v>
                </c:pt>
                <c:pt idx="329">
                  <c:v>0.11464832600000001</c:v>
                </c:pt>
                <c:pt idx="330">
                  <c:v>0.11492332600000001</c:v>
                </c:pt>
                <c:pt idx="331">
                  <c:v>0.11789332600000001</c:v>
                </c:pt>
                <c:pt idx="332">
                  <c:v>0.11952500000000001</c:v>
                </c:pt>
                <c:pt idx="333">
                  <c:v>0.12102832600000001</c:v>
                </c:pt>
                <c:pt idx="334">
                  <c:v>0.12374174</c:v>
                </c:pt>
                <c:pt idx="335">
                  <c:v>0.12533674</c:v>
                </c:pt>
                <c:pt idx="336">
                  <c:v>0.12772</c:v>
                </c:pt>
                <c:pt idx="337">
                  <c:v>0.13294500000000001</c:v>
                </c:pt>
                <c:pt idx="338">
                  <c:v>0.13626326</c:v>
                </c:pt>
                <c:pt idx="339">
                  <c:v>0.13925174000000001</c:v>
                </c:pt>
                <c:pt idx="340">
                  <c:v>0.14180000000000001</c:v>
                </c:pt>
                <c:pt idx="341">
                  <c:v>0.14660326000000001</c:v>
                </c:pt>
                <c:pt idx="342">
                  <c:v>0.14931674</c:v>
                </c:pt>
                <c:pt idx="343">
                  <c:v>0.15228674</c:v>
                </c:pt>
                <c:pt idx="344">
                  <c:v>0.15410174000000001</c:v>
                </c:pt>
                <c:pt idx="345">
                  <c:v>0.15578826000000001</c:v>
                </c:pt>
                <c:pt idx="346">
                  <c:v>0.154945</c:v>
                </c:pt>
                <c:pt idx="347">
                  <c:v>0.15637499999999999</c:v>
                </c:pt>
                <c:pt idx="348">
                  <c:v>0.15597174</c:v>
                </c:pt>
                <c:pt idx="349">
                  <c:v>0.15074674000000002</c:v>
                </c:pt>
                <c:pt idx="350">
                  <c:v>0.14968326000000001</c:v>
                </c:pt>
                <c:pt idx="351">
                  <c:v>0.14869325999999999</c:v>
                </c:pt>
                <c:pt idx="352">
                  <c:v>0.14656674</c:v>
                </c:pt>
                <c:pt idx="353">
                  <c:v>0.14108500000000002</c:v>
                </c:pt>
                <c:pt idx="354">
                  <c:v>0.13672174000000001</c:v>
                </c:pt>
                <c:pt idx="355">
                  <c:v>0.13157000000000002</c:v>
                </c:pt>
                <c:pt idx="356">
                  <c:v>0.12764674000000001</c:v>
                </c:pt>
                <c:pt idx="357">
                  <c:v>0.12357674</c:v>
                </c:pt>
                <c:pt idx="358">
                  <c:v>0.12101000000000001</c:v>
                </c:pt>
                <c:pt idx="359">
                  <c:v>0.11761832600000001</c:v>
                </c:pt>
                <c:pt idx="360">
                  <c:v>0.11497832600000001</c:v>
                </c:pt>
                <c:pt idx="361">
                  <c:v>0.115326674</c:v>
                </c:pt>
                <c:pt idx="362">
                  <c:v>0.115235</c:v>
                </c:pt>
                <c:pt idx="363">
                  <c:v>0.114043326</c:v>
                </c:pt>
                <c:pt idx="364">
                  <c:v>0.11329167400000001</c:v>
                </c:pt>
                <c:pt idx="365">
                  <c:v>0.114208326</c:v>
                </c:pt>
                <c:pt idx="366">
                  <c:v>0.117086674</c:v>
                </c:pt>
                <c:pt idx="367">
                  <c:v>0.11917667400000001</c:v>
                </c:pt>
                <c:pt idx="368">
                  <c:v>0.12163332600000001</c:v>
                </c:pt>
                <c:pt idx="369">
                  <c:v>0.12427326000000001</c:v>
                </c:pt>
                <c:pt idx="370">
                  <c:v>0.12803174</c:v>
                </c:pt>
                <c:pt idx="371">
                  <c:v>0.13140499999999999</c:v>
                </c:pt>
                <c:pt idx="372">
                  <c:v>0.13446674</c:v>
                </c:pt>
                <c:pt idx="373">
                  <c:v>0.13681325999999999</c:v>
                </c:pt>
                <c:pt idx="374">
                  <c:v>0.13694174000000001</c:v>
                </c:pt>
                <c:pt idx="375">
                  <c:v>0.13483326000000001</c:v>
                </c:pt>
                <c:pt idx="376">
                  <c:v>0.13730826000000002</c:v>
                </c:pt>
                <c:pt idx="377">
                  <c:v>0.13934326</c:v>
                </c:pt>
                <c:pt idx="378">
                  <c:v>0.13974674000000001</c:v>
                </c:pt>
                <c:pt idx="379">
                  <c:v>0.13872000000000001</c:v>
                </c:pt>
                <c:pt idx="380">
                  <c:v>0.13752826000000001</c:v>
                </c:pt>
                <c:pt idx="381">
                  <c:v>0.13784000000000002</c:v>
                </c:pt>
                <c:pt idx="382">
                  <c:v>0.13839000000000001</c:v>
                </c:pt>
                <c:pt idx="383">
                  <c:v>0.14086500000000002</c:v>
                </c:pt>
                <c:pt idx="384">
                  <c:v>0.14156173999999999</c:v>
                </c:pt>
                <c:pt idx="385">
                  <c:v>0.14198326</c:v>
                </c:pt>
                <c:pt idx="386">
                  <c:v>0.14304674000000001</c:v>
                </c:pt>
                <c:pt idx="387">
                  <c:v>0.14728173999999999</c:v>
                </c:pt>
                <c:pt idx="388">
                  <c:v>0.14532</c:v>
                </c:pt>
                <c:pt idx="389">
                  <c:v>0.14334000000000002</c:v>
                </c:pt>
                <c:pt idx="390">
                  <c:v>0.14238674000000001</c:v>
                </c:pt>
                <c:pt idx="391">
                  <c:v>0.14387174</c:v>
                </c:pt>
                <c:pt idx="392">
                  <c:v>0.14460500000000001</c:v>
                </c:pt>
                <c:pt idx="393">
                  <c:v>0.14473326</c:v>
                </c:pt>
                <c:pt idx="394">
                  <c:v>0.14412826000000001</c:v>
                </c:pt>
                <c:pt idx="395">
                  <c:v>0.14236826</c:v>
                </c:pt>
                <c:pt idx="396">
                  <c:v>0.1429</c:v>
                </c:pt>
                <c:pt idx="397">
                  <c:v>0.14018674</c:v>
                </c:pt>
                <c:pt idx="398">
                  <c:v>0.13842673999999999</c:v>
                </c:pt>
                <c:pt idx="399">
                  <c:v>0.13534674000000002</c:v>
                </c:pt>
                <c:pt idx="400">
                  <c:v>0.13320174000000001</c:v>
                </c:pt>
                <c:pt idx="401">
                  <c:v>0.13078174000000001</c:v>
                </c:pt>
                <c:pt idx="402">
                  <c:v>0.12905826000000001</c:v>
                </c:pt>
                <c:pt idx="403">
                  <c:v>0.12986500000000001</c:v>
                </c:pt>
                <c:pt idx="404">
                  <c:v>0.12783</c:v>
                </c:pt>
                <c:pt idx="405">
                  <c:v>0.12757325999999999</c:v>
                </c:pt>
                <c:pt idx="406">
                  <c:v>0.12590499999999999</c:v>
                </c:pt>
                <c:pt idx="407">
                  <c:v>0.12467674000000001</c:v>
                </c:pt>
                <c:pt idx="408">
                  <c:v>0.12361326</c:v>
                </c:pt>
                <c:pt idx="409">
                  <c:v>0.12522674</c:v>
                </c:pt>
                <c:pt idx="410">
                  <c:v>0.12585000000000002</c:v>
                </c:pt>
                <c:pt idx="411">
                  <c:v>0.12828826000000002</c:v>
                </c:pt>
                <c:pt idx="412">
                  <c:v>0.13056174000000001</c:v>
                </c:pt>
                <c:pt idx="413">
                  <c:v>0.13525500000000001</c:v>
                </c:pt>
                <c:pt idx="414">
                  <c:v>0.13567674000000002</c:v>
                </c:pt>
                <c:pt idx="415">
                  <c:v>0.13362326000000002</c:v>
                </c:pt>
                <c:pt idx="416">
                  <c:v>0.13248673999999999</c:v>
                </c:pt>
                <c:pt idx="417">
                  <c:v>0.13100174000000001</c:v>
                </c:pt>
                <c:pt idx="418">
                  <c:v>0.12944326</c:v>
                </c:pt>
                <c:pt idx="419">
                  <c:v>0.13120325999999999</c:v>
                </c:pt>
                <c:pt idx="420">
                  <c:v>0.13151499999999999</c:v>
                </c:pt>
                <c:pt idx="421">
                  <c:v>0.13048826000000002</c:v>
                </c:pt>
                <c:pt idx="422">
                  <c:v>0.12931500000000001</c:v>
                </c:pt>
                <c:pt idx="423">
                  <c:v>0.127225</c:v>
                </c:pt>
                <c:pt idx="424">
                  <c:v>0.12706000000000001</c:v>
                </c:pt>
                <c:pt idx="425">
                  <c:v>0.12695000000000001</c:v>
                </c:pt>
                <c:pt idx="426">
                  <c:v>0.130305</c:v>
                </c:pt>
                <c:pt idx="427">
                  <c:v>0.13147826000000001</c:v>
                </c:pt>
                <c:pt idx="428">
                  <c:v>0.13498000000000002</c:v>
                </c:pt>
                <c:pt idx="429">
                  <c:v>0.136355</c:v>
                </c:pt>
                <c:pt idx="430">
                  <c:v>0.13721674</c:v>
                </c:pt>
                <c:pt idx="431">
                  <c:v>0.13503500000000002</c:v>
                </c:pt>
                <c:pt idx="432">
                  <c:v>0.13444826000000001</c:v>
                </c:pt>
                <c:pt idx="433">
                  <c:v>0.13802326000000001</c:v>
                </c:pt>
                <c:pt idx="434">
                  <c:v>0.14015</c:v>
                </c:pt>
                <c:pt idx="435">
                  <c:v>0.14161674000000002</c:v>
                </c:pt>
                <c:pt idx="436">
                  <c:v>0.14227674000000001</c:v>
                </c:pt>
                <c:pt idx="437">
                  <c:v>0.14196500000000001</c:v>
                </c:pt>
                <c:pt idx="438">
                  <c:v>0.13835326000000001</c:v>
                </c:pt>
                <c:pt idx="439">
                  <c:v>0.13672174000000001</c:v>
                </c:pt>
                <c:pt idx="440">
                  <c:v>0.13774826000000001</c:v>
                </c:pt>
                <c:pt idx="441">
                  <c:v>0.13919674000000001</c:v>
                </c:pt>
                <c:pt idx="442">
                  <c:v>0.14132326000000001</c:v>
                </c:pt>
                <c:pt idx="443">
                  <c:v>0.14200174000000002</c:v>
                </c:pt>
                <c:pt idx="444">
                  <c:v>0.14079174</c:v>
                </c:pt>
                <c:pt idx="445">
                  <c:v>0.13850000000000001</c:v>
                </c:pt>
                <c:pt idx="446">
                  <c:v>0.13903174000000001</c:v>
                </c:pt>
                <c:pt idx="447">
                  <c:v>0.13818826000000001</c:v>
                </c:pt>
                <c:pt idx="448">
                  <c:v>0.13850000000000001</c:v>
                </c:pt>
                <c:pt idx="449">
                  <c:v>0.13795000000000002</c:v>
                </c:pt>
                <c:pt idx="450">
                  <c:v>0.14125000000000001</c:v>
                </c:pt>
                <c:pt idx="451">
                  <c:v>0.14134173999999999</c:v>
                </c:pt>
                <c:pt idx="452">
                  <c:v>0.13938</c:v>
                </c:pt>
                <c:pt idx="453">
                  <c:v>0.13760174</c:v>
                </c:pt>
                <c:pt idx="454">
                  <c:v>0.13628174000000001</c:v>
                </c:pt>
                <c:pt idx="455">
                  <c:v>0.13637326</c:v>
                </c:pt>
                <c:pt idx="456">
                  <c:v>0.14053500000000002</c:v>
                </c:pt>
                <c:pt idx="457">
                  <c:v>0.14310174000000001</c:v>
                </c:pt>
                <c:pt idx="458">
                  <c:v>0.145705</c:v>
                </c:pt>
                <c:pt idx="459">
                  <c:v>0.15254326000000001</c:v>
                </c:pt>
                <c:pt idx="460">
                  <c:v>0.15806174000000001</c:v>
                </c:pt>
                <c:pt idx="461">
                  <c:v>0.16497326000000001</c:v>
                </c:pt>
                <c:pt idx="462">
                  <c:v>0.17139000000000001</c:v>
                </c:pt>
                <c:pt idx="463">
                  <c:v>0.17791674000000002</c:v>
                </c:pt>
                <c:pt idx="464">
                  <c:v>0.185415</c:v>
                </c:pt>
                <c:pt idx="465">
                  <c:v>0.19258326000000001</c:v>
                </c:pt>
                <c:pt idx="466">
                  <c:v>0.19997174000000001</c:v>
                </c:pt>
                <c:pt idx="467">
                  <c:v>0.20688326000000001</c:v>
                </c:pt>
                <c:pt idx="468">
                  <c:v>0.21044000000000002</c:v>
                </c:pt>
                <c:pt idx="469">
                  <c:v>0.21553674</c:v>
                </c:pt>
                <c:pt idx="470">
                  <c:v>0.21760826</c:v>
                </c:pt>
                <c:pt idx="471">
                  <c:v>0.21379500000000001</c:v>
                </c:pt>
                <c:pt idx="472">
                  <c:v>0.21066000000000001</c:v>
                </c:pt>
                <c:pt idx="473">
                  <c:v>0.20615</c:v>
                </c:pt>
                <c:pt idx="474">
                  <c:v>0.20129174</c:v>
                </c:pt>
                <c:pt idx="475">
                  <c:v>0.19639674000000001</c:v>
                </c:pt>
                <c:pt idx="476">
                  <c:v>0.19076826</c:v>
                </c:pt>
                <c:pt idx="477">
                  <c:v>0.18631326000000001</c:v>
                </c:pt>
                <c:pt idx="478">
                  <c:v>0.17962174</c:v>
                </c:pt>
                <c:pt idx="479">
                  <c:v>0.17283826000000002</c:v>
                </c:pt>
                <c:pt idx="480">
                  <c:v>0.16820000000000002</c:v>
                </c:pt>
                <c:pt idx="481">
                  <c:v>0.16187499999999999</c:v>
                </c:pt>
                <c:pt idx="482">
                  <c:v>0.15582499999999999</c:v>
                </c:pt>
                <c:pt idx="483">
                  <c:v>0.15544000000000002</c:v>
                </c:pt>
                <c:pt idx="484">
                  <c:v>0.15168174000000001</c:v>
                </c:pt>
                <c:pt idx="485">
                  <c:v>0.14871174000000001</c:v>
                </c:pt>
                <c:pt idx="486">
                  <c:v>0.14555825999999999</c:v>
                </c:pt>
                <c:pt idx="487">
                  <c:v>0.14500826</c:v>
                </c:pt>
                <c:pt idx="488">
                  <c:v>0.14379826000000001</c:v>
                </c:pt>
                <c:pt idx="489">
                  <c:v>0.14022326000000002</c:v>
                </c:pt>
                <c:pt idx="490">
                  <c:v>0.14102999999999999</c:v>
                </c:pt>
                <c:pt idx="491">
                  <c:v>0.13855500000000001</c:v>
                </c:pt>
                <c:pt idx="492">
                  <c:v>0.13730826000000002</c:v>
                </c:pt>
                <c:pt idx="493">
                  <c:v>0.13518173999999999</c:v>
                </c:pt>
                <c:pt idx="494">
                  <c:v>0.13644674000000001</c:v>
                </c:pt>
                <c:pt idx="495">
                  <c:v>0.136575</c:v>
                </c:pt>
                <c:pt idx="496">
                  <c:v>0.13866500000000001</c:v>
                </c:pt>
                <c:pt idx="497">
                  <c:v>0.14042500000000002</c:v>
                </c:pt>
                <c:pt idx="498">
                  <c:v>0.14104826000000001</c:v>
                </c:pt>
                <c:pt idx="499">
                  <c:v>0.14280826000000002</c:v>
                </c:pt>
                <c:pt idx="500">
                  <c:v>0.14519174000000001</c:v>
                </c:pt>
                <c:pt idx="501">
                  <c:v>0.14972000000000002</c:v>
                </c:pt>
                <c:pt idx="502">
                  <c:v>0.15204825999999999</c:v>
                </c:pt>
                <c:pt idx="503">
                  <c:v>0.15481674000000001</c:v>
                </c:pt>
                <c:pt idx="504">
                  <c:v>0.15784174000000001</c:v>
                </c:pt>
                <c:pt idx="505">
                  <c:v>0.16165499999999999</c:v>
                </c:pt>
                <c:pt idx="506">
                  <c:v>0.16414825999999999</c:v>
                </c:pt>
                <c:pt idx="507">
                  <c:v>0.16574326</c:v>
                </c:pt>
                <c:pt idx="508">
                  <c:v>0.16677</c:v>
                </c:pt>
                <c:pt idx="509">
                  <c:v>0.16891499999999998</c:v>
                </c:pt>
                <c:pt idx="510">
                  <c:v>0.17078500000000002</c:v>
                </c:pt>
                <c:pt idx="511">
                  <c:v>0.17351674</c:v>
                </c:pt>
                <c:pt idx="512">
                  <c:v>0.17392000000000002</c:v>
                </c:pt>
                <c:pt idx="513">
                  <c:v>0.17654174</c:v>
                </c:pt>
                <c:pt idx="514">
                  <c:v>0.17821000000000001</c:v>
                </c:pt>
                <c:pt idx="515">
                  <c:v>0.18224326000000002</c:v>
                </c:pt>
                <c:pt idx="516">
                  <c:v>0.18191326000000002</c:v>
                </c:pt>
                <c:pt idx="517">
                  <c:v>0.182555</c:v>
                </c:pt>
                <c:pt idx="518">
                  <c:v>0.18356326000000001</c:v>
                </c:pt>
                <c:pt idx="519">
                  <c:v>0.18292174</c:v>
                </c:pt>
                <c:pt idx="520">
                  <c:v>0.18570826000000001</c:v>
                </c:pt>
                <c:pt idx="521">
                  <c:v>0.18514000000000003</c:v>
                </c:pt>
                <c:pt idx="522">
                  <c:v>0.18757826</c:v>
                </c:pt>
                <c:pt idx="523">
                  <c:v>0.18781674000000001</c:v>
                </c:pt>
                <c:pt idx="524">
                  <c:v>0.19007173999999999</c:v>
                </c:pt>
                <c:pt idx="525">
                  <c:v>0.18814674000000001</c:v>
                </c:pt>
                <c:pt idx="526">
                  <c:v>0.18679000000000001</c:v>
                </c:pt>
                <c:pt idx="527">
                  <c:v>0.185085</c:v>
                </c:pt>
                <c:pt idx="528">
                  <c:v>0.18636826000000001</c:v>
                </c:pt>
                <c:pt idx="529">
                  <c:v>0.18618499999999999</c:v>
                </c:pt>
                <c:pt idx="530">
                  <c:v>0.18451674000000001</c:v>
                </c:pt>
                <c:pt idx="531">
                  <c:v>0.18492000000000003</c:v>
                </c:pt>
                <c:pt idx="532">
                  <c:v>0.18323326000000001</c:v>
                </c:pt>
                <c:pt idx="533">
                  <c:v>0.18378326</c:v>
                </c:pt>
                <c:pt idx="534">
                  <c:v>0.18204174000000001</c:v>
                </c:pt>
                <c:pt idx="535">
                  <c:v>0.18072174000000002</c:v>
                </c:pt>
                <c:pt idx="536">
                  <c:v>0.17874173999999998</c:v>
                </c:pt>
                <c:pt idx="537">
                  <c:v>0.17677999999999999</c:v>
                </c:pt>
                <c:pt idx="538">
                  <c:v>0.17632174</c:v>
                </c:pt>
                <c:pt idx="539">
                  <c:v>0.17384674</c:v>
                </c:pt>
                <c:pt idx="540">
                  <c:v>0.17030825999999999</c:v>
                </c:pt>
                <c:pt idx="541">
                  <c:v>0.16748499999999999</c:v>
                </c:pt>
                <c:pt idx="542">
                  <c:v>0.16618326</c:v>
                </c:pt>
                <c:pt idx="543">
                  <c:v>0.16493674000000003</c:v>
                </c:pt>
                <c:pt idx="544">
                  <c:v>0.16469825999999999</c:v>
                </c:pt>
                <c:pt idx="545">
                  <c:v>0.16365326000000002</c:v>
                </c:pt>
                <c:pt idx="546">
                  <c:v>0.16334174000000001</c:v>
                </c:pt>
                <c:pt idx="547">
                  <c:v>0.16345174000000001</c:v>
                </c:pt>
                <c:pt idx="548">
                  <c:v>0.163635</c:v>
                </c:pt>
                <c:pt idx="549">
                  <c:v>0.16594500000000001</c:v>
                </c:pt>
                <c:pt idx="550">
                  <c:v>0.167045</c:v>
                </c:pt>
                <c:pt idx="551">
                  <c:v>0.16942826</c:v>
                </c:pt>
                <c:pt idx="552">
                  <c:v>0.17208674000000002</c:v>
                </c:pt>
                <c:pt idx="553">
                  <c:v>0.17476326</c:v>
                </c:pt>
                <c:pt idx="554">
                  <c:v>0.17749500000000001</c:v>
                </c:pt>
                <c:pt idx="555">
                  <c:v>0.17789826</c:v>
                </c:pt>
                <c:pt idx="556">
                  <c:v>0.17896174000000001</c:v>
                </c:pt>
                <c:pt idx="557">
                  <c:v>0.17962174</c:v>
                </c:pt>
                <c:pt idx="558">
                  <c:v>0.17973174</c:v>
                </c:pt>
                <c:pt idx="559">
                  <c:v>0.18022674</c:v>
                </c:pt>
                <c:pt idx="560">
                  <c:v>0.18138174000000001</c:v>
                </c:pt>
                <c:pt idx="561">
                  <c:v>0.17969499999999999</c:v>
                </c:pt>
                <c:pt idx="562">
                  <c:v>0.17789826</c:v>
                </c:pt>
                <c:pt idx="563">
                  <c:v>0.17613825999999999</c:v>
                </c:pt>
                <c:pt idx="564">
                  <c:v>0.17480000000000001</c:v>
                </c:pt>
                <c:pt idx="565">
                  <c:v>0.17496500000000001</c:v>
                </c:pt>
                <c:pt idx="566">
                  <c:v>0.17426826000000001</c:v>
                </c:pt>
                <c:pt idx="567">
                  <c:v>0.17410326000000001</c:v>
                </c:pt>
                <c:pt idx="568">
                  <c:v>0.17278325999999999</c:v>
                </c:pt>
                <c:pt idx="569">
                  <c:v>0.172545</c:v>
                </c:pt>
                <c:pt idx="570">
                  <c:v>0.17348000000000002</c:v>
                </c:pt>
                <c:pt idx="571">
                  <c:v>0.17315000000000003</c:v>
                </c:pt>
                <c:pt idx="572">
                  <c:v>0.1726</c:v>
                </c:pt>
                <c:pt idx="573">
                  <c:v>0.17157326000000001</c:v>
                </c:pt>
                <c:pt idx="574">
                  <c:v>0.17175674000000002</c:v>
                </c:pt>
                <c:pt idx="575">
                  <c:v>0.17223326</c:v>
                </c:pt>
                <c:pt idx="576">
                  <c:v>0.17150000000000001</c:v>
                </c:pt>
                <c:pt idx="577">
                  <c:v>0.169905</c:v>
                </c:pt>
                <c:pt idx="578">
                  <c:v>0.16678826000000002</c:v>
                </c:pt>
                <c:pt idx="579">
                  <c:v>0.16744826000000002</c:v>
                </c:pt>
                <c:pt idx="580">
                  <c:v>0.16658674000000001</c:v>
                </c:pt>
                <c:pt idx="581">
                  <c:v>0.16383674000000001</c:v>
                </c:pt>
                <c:pt idx="582">
                  <c:v>0.15864826000000001</c:v>
                </c:pt>
                <c:pt idx="583">
                  <c:v>0.15423000000000001</c:v>
                </c:pt>
                <c:pt idx="584">
                  <c:v>0.14885826000000002</c:v>
                </c:pt>
                <c:pt idx="585">
                  <c:v>0.14629174</c:v>
                </c:pt>
                <c:pt idx="586">
                  <c:v>0.14268</c:v>
                </c:pt>
                <c:pt idx="587">
                  <c:v>0.14123173999999999</c:v>
                </c:pt>
                <c:pt idx="588">
                  <c:v>0.1396</c:v>
                </c:pt>
                <c:pt idx="589">
                  <c:v>0.140315</c:v>
                </c:pt>
                <c:pt idx="590">
                  <c:v>0.14200174000000002</c:v>
                </c:pt>
                <c:pt idx="591">
                  <c:v>0.14150674000000002</c:v>
                </c:pt>
                <c:pt idx="592">
                  <c:v>0.14271674000000001</c:v>
                </c:pt>
                <c:pt idx="593">
                  <c:v>0.14423826000000001</c:v>
                </c:pt>
                <c:pt idx="594">
                  <c:v>0.14821674000000001</c:v>
                </c:pt>
                <c:pt idx="595">
                  <c:v>0.15214</c:v>
                </c:pt>
                <c:pt idx="596">
                  <c:v>0.15564174</c:v>
                </c:pt>
                <c:pt idx="597">
                  <c:v>0.15901500000000002</c:v>
                </c:pt>
                <c:pt idx="598">
                  <c:v>0.16438674</c:v>
                </c:pt>
                <c:pt idx="599">
                  <c:v>0.16836500000000001</c:v>
                </c:pt>
                <c:pt idx="600">
                  <c:v>0.17349826000000002</c:v>
                </c:pt>
                <c:pt idx="601">
                  <c:v>0.17533174000000001</c:v>
                </c:pt>
                <c:pt idx="602">
                  <c:v>0.17956674</c:v>
                </c:pt>
                <c:pt idx="603">
                  <c:v>0.18064826</c:v>
                </c:pt>
                <c:pt idx="604">
                  <c:v>0.18151</c:v>
                </c:pt>
                <c:pt idx="605">
                  <c:v>0.18640499999999999</c:v>
                </c:pt>
                <c:pt idx="606">
                  <c:v>0.19065826</c:v>
                </c:pt>
                <c:pt idx="607">
                  <c:v>0.19344500000000001</c:v>
                </c:pt>
                <c:pt idx="608">
                  <c:v>0.19746000000000002</c:v>
                </c:pt>
                <c:pt idx="609">
                  <c:v>0.20094326000000001</c:v>
                </c:pt>
                <c:pt idx="610">
                  <c:v>0.202685</c:v>
                </c:pt>
                <c:pt idx="611">
                  <c:v>0.20319826000000002</c:v>
                </c:pt>
                <c:pt idx="612">
                  <c:v>0.20211674000000002</c:v>
                </c:pt>
                <c:pt idx="613">
                  <c:v>0.20123674000000003</c:v>
                </c:pt>
                <c:pt idx="614">
                  <c:v>0.19687325999999999</c:v>
                </c:pt>
                <c:pt idx="615">
                  <c:v>0.19560826000000001</c:v>
                </c:pt>
                <c:pt idx="616">
                  <c:v>0.19362826</c:v>
                </c:pt>
                <c:pt idx="617">
                  <c:v>0.18792674000000001</c:v>
                </c:pt>
                <c:pt idx="618">
                  <c:v>0.18323326000000001</c:v>
                </c:pt>
                <c:pt idx="619">
                  <c:v>0.17975000000000002</c:v>
                </c:pt>
                <c:pt idx="620">
                  <c:v>0.17560674000000001</c:v>
                </c:pt>
                <c:pt idx="621">
                  <c:v>0.17175674000000002</c:v>
                </c:pt>
                <c:pt idx="622">
                  <c:v>0.16776000000000002</c:v>
                </c:pt>
                <c:pt idx="623">
                  <c:v>0.16435</c:v>
                </c:pt>
                <c:pt idx="624">
                  <c:v>0.16303000000000001</c:v>
                </c:pt>
                <c:pt idx="625">
                  <c:v>0.16277326</c:v>
                </c:pt>
                <c:pt idx="626">
                  <c:v>0.16343326000000002</c:v>
                </c:pt>
                <c:pt idx="627">
                  <c:v>0.16286500000000001</c:v>
                </c:pt>
                <c:pt idx="628">
                  <c:v>0.16134325999999999</c:v>
                </c:pt>
                <c:pt idx="629">
                  <c:v>0.16209499999999999</c:v>
                </c:pt>
                <c:pt idx="630">
                  <c:v>0.16000500000000001</c:v>
                </c:pt>
                <c:pt idx="631">
                  <c:v>0.15731000000000001</c:v>
                </c:pt>
                <c:pt idx="632">
                  <c:v>0.15681500000000001</c:v>
                </c:pt>
                <c:pt idx="633">
                  <c:v>0.15569674</c:v>
                </c:pt>
                <c:pt idx="634">
                  <c:v>0.15582499999999999</c:v>
                </c:pt>
                <c:pt idx="635">
                  <c:v>0.15716326</c:v>
                </c:pt>
                <c:pt idx="636">
                  <c:v>0.15696174000000002</c:v>
                </c:pt>
                <c:pt idx="637">
                  <c:v>0.15479826000000002</c:v>
                </c:pt>
                <c:pt idx="638">
                  <c:v>0.15560499999999999</c:v>
                </c:pt>
                <c:pt idx="639">
                  <c:v>0.15738326</c:v>
                </c:pt>
                <c:pt idx="640">
                  <c:v>0.16167326000000001</c:v>
                </c:pt>
                <c:pt idx="641">
                  <c:v>0.16467999999999999</c:v>
                </c:pt>
                <c:pt idx="642">
                  <c:v>0.16805326000000001</c:v>
                </c:pt>
                <c:pt idx="643">
                  <c:v>0.17175674000000002</c:v>
                </c:pt>
                <c:pt idx="644">
                  <c:v>0.17267326</c:v>
                </c:pt>
                <c:pt idx="645">
                  <c:v>0.17357174000000003</c:v>
                </c:pt>
                <c:pt idx="646">
                  <c:v>0.17480000000000001</c:v>
                </c:pt>
                <c:pt idx="647">
                  <c:v>0.17555174000000001</c:v>
                </c:pt>
                <c:pt idx="648">
                  <c:v>0.17564326000000002</c:v>
                </c:pt>
                <c:pt idx="649">
                  <c:v>0.17808173999999999</c:v>
                </c:pt>
                <c:pt idx="650">
                  <c:v>0.17780674000000002</c:v>
                </c:pt>
                <c:pt idx="651">
                  <c:v>0.17898</c:v>
                </c:pt>
                <c:pt idx="652">
                  <c:v>0.17732999999999999</c:v>
                </c:pt>
                <c:pt idx="653">
                  <c:v>0.17652326000000002</c:v>
                </c:pt>
                <c:pt idx="654">
                  <c:v>0.17734826000000001</c:v>
                </c:pt>
                <c:pt idx="655">
                  <c:v>0.17721999999999999</c:v>
                </c:pt>
                <c:pt idx="656">
                  <c:v>0.17588174000000001</c:v>
                </c:pt>
                <c:pt idx="657">
                  <c:v>0.17621174000000001</c:v>
                </c:pt>
                <c:pt idx="658">
                  <c:v>0.17780674000000002</c:v>
                </c:pt>
                <c:pt idx="659">
                  <c:v>0.17942000000000002</c:v>
                </c:pt>
                <c:pt idx="660">
                  <c:v>0.18141826</c:v>
                </c:pt>
                <c:pt idx="661">
                  <c:v>0.18020826000000001</c:v>
                </c:pt>
                <c:pt idx="662">
                  <c:v>0.18132674000000001</c:v>
                </c:pt>
                <c:pt idx="663">
                  <c:v>0.18046500000000001</c:v>
                </c:pt>
                <c:pt idx="664">
                  <c:v>0.18259174</c:v>
                </c:pt>
                <c:pt idx="665">
                  <c:v>0.18286674</c:v>
                </c:pt>
                <c:pt idx="666">
                  <c:v>0.18323326000000001</c:v>
                </c:pt>
                <c:pt idx="667">
                  <c:v>0.18393000000000001</c:v>
                </c:pt>
                <c:pt idx="668">
                  <c:v>0.18633174000000002</c:v>
                </c:pt>
                <c:pt idx="669">
                  <c:v>0.18798174000000001</c:v>
                </c:pt>
                <c:pt idx="670">
                  <c:v>0.18818326000000002</c:v>
                </c:pt>
              </c:numCache>
            </c:numRef>
          </c:yVal>
        </c:ser>
        <c:axId val="84184064"/>
        <c:axId val="84190336"/>
      </c:scatterChart>
      <c:scatterChart>
        <c:scatterStyle val="lineMarker"/>
        <c:ser>
          <c:idx val="2"/>
          <c:order val="1"/>
          <c:tx>
            <c:strRef>
              <c:f>HadCRUT4!$AA$17</c:f>
              <c:strCache>
                <c:ptCount val="1"/>
                <c:pt idx="0">
                  <c:v>dCO2/dt(obs)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00B050"/>
                </a:solidFill>
              </a:ln>
            </c:spPr>
            <c:trendlineType val="linear"/>
          </c:trendline>
          <c:xVal>
            <c:numRef>
              <c:f>HadCRUT4!$Z$18:$Z$673</c:f>
              <c:numCache>
                <c:formatCode>General</c:formatCode>
                <c:ptCount val="656"/>
                <c:pt idx="0">
                  <c:v>1958.79</c:v>
                </c:pt>
                <c:pt idx="1">
                  <c:v>1958.87</c:v>
                </c:pt>
                <c:pt idx="2">
                  <c:v>1958.96</c:v>
                </c:pt>
                <c:pt idx="3">
                  <c:v>1959.04</c:v>
                </c:pt>
                <c:pt idx="4">
                  <c:v>1959.12</c:v>
                </c:pt>
                <c:pt idx="5">
                  <c:v>1959.21</c:v>
                </c:pt>
                <c:pt idx="6">
                  <c:v>1959.29</c:v>
                </c:pt>
                <c:pt idx="7">
                  <c:v>1959.37</c:v>
                </c:pt>
                <c:pt idx="8">
                  <c:v>1959.46</c:v>
                </c:pt>
                <c:pt idx="9">
                  <c:v>1959.54</c:v>
                </c:pt>
                <c:pt idx="10">
                  <c:v>1959.62</c:v>
                </c:pt>
                <c:pt idx="11">
                  <c:v>1959.71</c:v>
                </c:pt>
                <c:pt idx="12">
                  <c:v>1959.79</c:v>
                </c:pt>
                <c:pt idx="13">
                  <c:v>1959.87</c:v>
                </c:pt>
                <c:pt idx="14">
                  <c:v>1959.96</c:v>
                </c:pt>
                <c:pt idx="15">
                  <c:v>1960.04</c:v>
                </c:pt>
                <c:pt idx="16">
                  <c:v>1960.12</c:v>
                </c:pt>
                <c:pt idx="17">
                  <c:v>1960.21</c:v>
                </c:pt>
                <c:pt idx="18">
                  <c:v>1960.29</c:v>
                </c:pt>
                <c:pt idx="19">
                  <c:v>1960.37</c:v>
                </c:pt>
                <c:pt idx="20">
                  <c:v>1960.46</c:v>
                </c:pt>
                <c:pt idx="21">
                  <c:v>1960.54</c:v>
                </c:pt>
                <c:pt idx="22">
                  <c:v>1960.62</c:v>
                </c:pt>
                <c:pt idx="23">
                  <c:v>1960.71</c:v>
                </c:pt>
                <c:pt idx="24">
                  <c:v>1960.79</c:v>
                </c:pt>
                <c:pt idx="25">
                  <c:v>1960.87</c:v>
                </c:pt>
                <c:pt idx="26">
                  <c:v>1960.96</c:v>
                </c:pt>
                <c:pt idx="27">
                  <c:v>1961.04</c:v>
                </c:pt>
                <c:pt idx="28">
                  <c:v>1961.12</c:v>
                </c:pt>
                <c:pt idx="29">
                  <c:v>1961.21</c:v>
                </c:pt>
                <c:pt idx="30">
                  <c:v>1961.29</c:v>
                </c:pt>
                <c:pt idx="31">
                  <c:v>1961.37</c:v>
                </c:pt>
                <c:pt idx="32">
                  <c:v>1961.46</c:v>
                </c:pt>
                <c:pt idx="33">
                  <c:v>1961.54</c:v>
                </c:pt>
                <c:pt idx="34">
                  <c:v>1961.62</c:v>
                </c:pt>
                <c:pt idx="35">
                  <c:v>1961.71</c:v>
                </c:pt>
                <c:pt idx="36">
                  <c:v>1961.79</c:v>
                </c:pt>
                <c:pt idx="37">
                  <c:v>1961.87</c:v>
                </c:pt>
                <c:pt idx="38">
                  <c:v>1961.96</c:v>
                </c:pt>
                <c:pt idx="39">
                  <c:v>1962.04</c:v>
                </c:pt>
                <c:pt idx="40">
                  <c:v>1962.12</c:v>
                </c:pt>
                <c:pt idx="41">
                  <c:v>1962.21</c:v>
                </c:pt>
                <c:pt idx="42">
                  <c:v>1962.29</c:v>
                </c:pt>
                <c:pt idx="43">
                  <c:v>1962.37</c:v>
                </c:pt>
                <c:pt idx="44">
                  <c:v>1962.46</c:v>
                </c:pt>
                <c:pt idx="45">
                  <c:v>1962.54</c:v>
                </c:pt>
                <c:pt idx="46">
                  <c:v>1962.62</c:v>
                </c:pt>
                <c:pt idx="47">
                  <c:v>1962.71</c:v>
                </c:pt>
                <c:pt idx="48">
                  <c:v>1962.79</c:v>
                </c:pt>
                <c:pt idx="49">
                  <c:v>1962.87</c:v>
                </c:pt>
                <c:pt idx="50">
                  <c:v>1962.96</c:v>
                </c:pt>
                <c:pt idx="51">
                  <c:v>1963.04</c:v>
                </c:pt>
                <c:pt idx="52">
                  <c:v>1963.12</c:v>
                </c:pt>
                <c:pt idx="53">
                  <c:v>1963.21</c:v>
                </c:pt>
                <c:pt idx="54">
                  <c:v>1963.29</c:v>
                </c:pt>
                <c:pt idx="55">
                  <c:v>1963.37</c:v>
                </c:pt>
                <c:pt idx="56">
                  <c:v>1963.46</c:v>
                </c:pt>
                <c:pt idx="57">
                  <c:v>1963.54</c:v>
                </c:pt>
                <c:pt idx="58">
                  <c:v>1963.62</c:v>
                </c:pt>
                <c:pt idx="59">
                  <c:v>1963.71</c:v>
                </c:pt>
                <c:pt idx="60">
                  <c:v>1963.79</c:v>
                </c:pt>
                <c:pt idx="61">
                  <c:v>1963.87</c:v>
                </c:pt>
                <c:pt idx="62">
                  <c:v>1963.96</c:v>
                </c:pt>
                <c:pt idx="63">
                  <c:v>1964.04</c:v>
                </c:pt>
                <c:pt idx="64">
                  <c:v>1964.12</c:v>
                </c:pt>
                <c:pt idx="65">
                  <c:v>1964.21</c:v>
                </c:pt>
                <c:pt idx="66">
                  <c:v>1964.29</c:v>
                </c:pt>
                <c:pt idx="67">
                  <c:v>1964.37</c:v>
                </c:pt>
                <c:pt idx="68">
                  <c:v>1964.46</c:v>
                </c:pt>
                <c:pt idx="69">
                  <c:v>1964.54</c:v>
                </c:pt>
                <c:pt idx="70">
                  <c:v>1964.62</c:v>
                </c:pt>
                <c:pt idx="71">
                  <c:v>1964.71</c:v>
                </c:pt>
                <c:pt idx="72">
                  <c:v>1964.79</c:v>
                </c:pt>
                <c:pt idx="73">
                  <c:v>1964.87</c:v>
                </c:pt>
                <c:pt idx="74">
                  <c:v>1964.96</c:v>
                </c:pt>
                <c:pt idx="75">
                  <c:v>1965.04</c:v>
                </c:pt>
                <c:pt idx="76">
                  <c:v>1965.12</c:v>
                </c:pt>
                <c:pt idx="77">
                  <c:v>1965.21</c:v>
                </c:pt>
                <c:pt idx="78">
                  <c:v>1965.29</c:v>
                </c:pt>
                <c:pt idx="79">
                  <c:v>1965.37</c:v>
                </c:pt>
                <c:pt idx="80">
                  <c:v>1965.46</c:v>
                </c:pt>
                <c:pt idx="81">
                  <c:v>1965.54</c:v>
                </c:pt>
                <c:pt idx="82">
                  <c:v>1965.62</c:v>
                </c:pt>
                <c:pt idx="83">
                  <c:v>1965.71</c:v>
                </c:pt>
                <c:pt idx="84">
                  <c:v>1965.79</c:v>
                </c:pt>
                <c:pt idx="85">
                  <c:v>1965.87</c:v>
                </c:pt>
                <c:pt idx="86">
                  <c:v>1965.96</c:v>
                </c:pt>
                <c:pt idx="87">
                  <c:v>1966.04</c:v>
                </c:pt>
                <c:pt idx="88">
                  <c:v>1966.12</c:v>
                </c:pt>
                <c:pt idx="89">
                  <c:v>1966.21</c:v>
                </c:pt>
                <c:pt idx="90">
                  <c:v>1966.29</c:v>
                </c:pt>
                <c:pt idx="91">
                  <c:v>1966.37</c:v>
                </c:pt>
                <c:pt idx="92">
                  <c:v>1966.46</c:v>
                </c:pt>
                <c:pt idx="93">
                  <c:v>1966.54</c:v>
                </c:pt>
                <c:pt idx="94">
                  <c:v>1966.62</c:v>
                </c:pt>
                <c:pt idx="95">
                  <c:v>1966.71</c:v>
                </c:pt>
                <c:pt idx="96">
                  <c:v>1966.79</c:v>
                </c:pt>
                <c:pt idx="97">
                  <c:v>1966.87</c:v>
                </c:pt>
                <c:pt idx="98">
                  <c:v>1966.96</c:v>
                </c:pt>
                <c:pt idx="99">
                  <c:v>1967.04</c:v>
                </c:pt>
                <c:pt idx="100">
                  <c:v>1967.12</c:v>
                </c:pt>
                <c:pt idx="101">
                  <c:v>1967.21</c:v>
                </c:pt>
                <c:pt idx="102">
                  <c:v>1967.29</c:v>
                </c:pt>
                <c:pt idx="103">
                  <c:v>1967.37</c:v>
                </c:pt>
                <c:pt idx="104">
                  <c:v>1967.46</c:v>
                </c:pt>
                <c:pt idx="105">
                  <c:v>1967.54</c:v>
                </c:pt>
                <c:pt idx="106">
                  <c:v>1967.62</c:v>
                </c:pt>
                <c:pt idx="107">
                  <c:v>1967.71</c:v>
                </c:pt>
                <c:pt idx="108">
                  <c:v>1967.79</c:v>
                </c:pt>
                <c:pt idx="109">
                  <c:v>1967.87</c:v>
                </c:pt>
                <c:pt idx="110">
                  <c:v>1967.96</c:v>
                </c:pt>
                <c:pt idx="111">
                  <c:v>1968.04</c:v>
                </c:pt>
                <c:pt idx="112">
                  <c:v>1968.12</c:v>
                </c:pt>
                <c:pt idx="113">
                  <c:v>1968.21</c:v>
                </c:pt>
                <c:pt idx="114">
                  <c:v>1968.29</c:v>
                </c:pt>
                <c:pt idx="115">
                  <c:v>1968.37</c:v>
                </c:pt>
                <c:pt idx="116">
                  <c:v>1968.46</c:v>
                </c:pt>
                <c:pt idx="117">
                  <c:v>1968.54</c:v>
                </c:pt>
                <c:pt idx="118">
                  <c:v>1968.62</c:v>
                </c:pt>
                <c:pt idx="119">
                  <c:v>1968.71</c:v>
                </c:pt>
                <c:pt idx="120">
                  <c:v>1968.79</c:v>
                </c:pt>
                <c:pt idx="121">
                  <c:v>1968.87</c:v>
                </c:pt>
                <c:pt idx="122">
                  <c:v>1968.96</c:v>
                </c:pt>
                <c:pt idx="123">
                  <c:v>1969.04</c:v>
                </c:pt>
                <c:pt idx="124">
                  <c:v>1969.12</c:v>
                </c:pt>
                <c:pt idx="125">
                  <c:v>1969.21</c:v>
                </c:pt>
                <c:pt idx="126">
                  <c:v>1969.29</c:v>
                </c:pt>
                <c:pt idx="127">
                  <c:v>1969.37</c:v>
                </c:pt>
                <c:pt idx="128">
                  <c:v>1969.46</c:v>
                </c:pt>
                <c:pt idx="129">
                  <c:v>1969.54</c:v>
                </c:pt>
                <c:pt idx="130">
                  <c:v>1969.62</c:v>
                </c:pt>
                <c:pt idx="131">
                  <c:v>1969.71</c:v>
                </c:pt>
                <c:pt idx="132">
                  <c:v>1969.79</c:v>
                </c:pt>
                <c:pt idx="133">
                  <c:v>1969.87</c:v>
                </c:pt>
                <c:pt idx="134">
                  <c:v>1969.96</c:v>
                </c:pt>
                <c:pt idx="135">
                  <c:v>1970.04</c:v>
                </c:pt>
                <c:pt idx="136">
                  <c:v>1970.12</c:v>
                </c:pt>
                <c:pt idx="137">
                  <c:v>1970.21</c:v>
                </c:pt>
                <c:pt idx="138">
                  <c:v>1970.29</c:v>
                </c:pt>
                <c:pt idx="139">
                  <c:v>1970.37</c:v>
                </c:pt>
                <c:pt idx="140">
                  <c:v>1970.46</c:v>
                </c:pt>
                <c:pt idx="141">
                  <c:v>1970.54</c:v>
                </c:pt>
                <c:pt idx="142">
                  <c:v>1970.62</c:v>
                </c:pt>
                <c:pt idx="143">
                  <c:v>1970.71</c:v>
                </c:pt>
                <c:pt idx="144">
                  <c:v>1970.79</c:v>
                </c:pt>
                <c:pt idx="145">
                  <c:v>1970.87</c:v>
                </c:pt>
                <c:pt idx="146">
                  <c:v>1970.96</c:v>
                </c:pt>
                <c:pt idx="147">
                  <c:v>1971.04</c:v>
                </c:pt>
                <c:pt idx="148">
                  <c:v>1971.12</c:v>
                </c:pt>
                <c:pt idx="149">
                  <c:v>1971.21</c:v>
                </c:pt>
                <c:pt idx="150">
                  <c:v>1971.29</c:v>
                </c:pt>
                <c:pt idx="151">
                  <c:v>1971.37</c:v>
                </c:pt>
                <c:pt idx="152">
                  <c:v>1971.46</c:v>
                </c:pt>
                <c:pt idx="153">
                  <c:v>1971.54</c:v>
                </c:pt>
                <c:pt idx="154">
                  <c:v>1971.62</c:v>
                </c:pt>
                <c:pt idx="155">
                  <c:v>1971.71</c:v>
                </c:pt>
                <c:pt idx="156">
                  <c:v>1971.79</c:v>
                </c:pt>
                <c:pt idx="157">
                  <c:v>1971.87</c:v>
                </c:pt>
                <c:pt idx="158">
                  <c:v>1971.96</c:v>
                </c:pt>
                <c:pt idx="159">
                  <c:v>1972.04</c:v>
                </c:pt>
                <c:pt idx="160">
                  <c:v>1972.12</c:v>
                </c:pt>
                <c:pt idx="161">
                  <c:v>1972.21</c:v>
                </c:pt>
                <c:pt idx="162">
                  <c:v>1972.29</c:v>
                </c:pt>
                <c:pt idx="163">
                  <c:v>1972.37</c:v>
                </c:pt>
                <c:pt idx="164">
                  <c:v>1972.46</c:v>
                </c:pt>
                <c:pt idx="165">
                  <c:v>1972.54</c:v>
                </c:pt>
                <c:pt idx="166">
                  <c:v>1972.62</c:v>
                </c:pt>
                <c:pt idx="167">
                  <c:v>1972.71</c:v>
                </c:pt>
                <c:pt idx="168">
                  <c:v>1972.79</c:v>
                </c:pt>
                <c:pt idx="169">
                  <c:v>1972.87</c:v>
                </c:pt>
                <c:pt idx="170">
                  <c:v>1972.96</c:v>
                </c:pt>
                <c:pt idx="171">
                  <c:v>1973.04</c:v>
                </c:pt>
                <c:pt idx="172">
                  <c:v>1973.12</c:v>
                </c:pt>
                <c:pt idx="173">
                  <c:v>1973.21</c:v>
                </c:pt>
                <c:pt idx="174">
                  <c:v>1973.29</c:v>
                </c:pt>
                <c:pt idx="175">
                  <c:v>1973.37</c:v>
                </c:pt>
                <c:pt idx="176">
                  <c:v>1973.46</c:v>
                </c:pt>
                <c:pt idx="177">
                  <c:v>1973.54</c:v>
                </c:pt>
                <c:pt idx="178">
                  <c:v>1973.62</c:v>
                </c:pt>
                <c:pt idx="179">
                  <c:v>1973.71</c:v>
                </c:pt>
                <c:pt idx="180">
                  <c:v>1973.79</c:v>
                </c:pt>
                <c:pt idx="181">
                  <c:v>1973.87</c:v>
                </c:pt>
                <c:pt idx="182">
                  <c:v>1973.96</c:v>
                </c:pt>
                <c:pt idx="183">
                  <c:v>1974.04</c:v>
                </c:pt>
                <c:pt idx="184">
                  <c:v>1974.12</c:v>
                </c:pt>
                <c:pt idx="185">
                  <c:v>1974.21</c:v>
                </c:pt>
                <c:pt idx="186">
                  <c:v>1974.29</c:v>
                </c:pt>
                <c:pt idx="187">
                  <c:v>1974.37</c:v>
                </c:pt>
                <c:pt idx="188">
                  <c:v>1974.46</c:v>
                </c:pt>
                <c:pt idx="189">
                  <c:v>1974.54</c:v>
                </c:pt>
                <c:pt idx="190">
                  <c:v>1974.62</c:v>
                </c:pt>
                <c:pt idx="191">
                  <c:v>1974.71</c:v>
                </c:pt>
                <c:pt idx="192">
                  <c:v>1974.79</c:v>
                </c:pt>
                <c:pt idx="193">
                  <c:v>1974.87</c:v>
                </c:pt>
                <c:pt idx="194">
                  <c:v>1974.96</c:v>
                </c:pt>
                <c:pt idx="195">
                  <c:v>1975.04</c:v>
                </c:pt>
                <c:pt idx="196">
                  <c:v>1975.12</c:v>
                </c:pt>
                <c:pt idx="197">
                  <c:v>1975.21</c:v>
                </c:pt>
                <c:pt idx="198">
                  <c:v>1975.29</c:v>
                </c:pt>
                <c:pt idx="199">
                  <c:v>1975.37</c:v>
                </c:pt>
                <c:pt idx="200">
                  <c:v>1975.46</c:v>
                </c:pt>
                <c:pt idx="201">
                  <c:v>1975.54</c:v>
                </c:pt>
                <c:pt idx="202">
                  <c:v>1975.62</c:v>
                </c:pt>
                <c:pt idx="203">
                  <c:v>1975.71</c:v>
                </c:pt>
                <c:pt idx="204">
                  <c:v>1975.79</c:v>
                </c:pt>
                <c:pt idx="205">
                  <c:v>1975.87</c:v>
                </c:pt>
                <c:pt idx="206">
                  <c:v>1975.96</c:v>
                </c:pt>
                <c:pt idx="207">
                  <c:v>1976.04</c:v>
                </c:pt>
                <c:pt idx="208">
                  <c:v>1976.12</c:v>
                </c:pt>
                <c:pt idx="209">
                  <c:v>1976.21</c:v>
                </c:pt>
                <c:pt idx="210">
                  <c:v>1976.29</c:v>
                </c:pt>
                <c:pt idx="211">
                  <c:v>1976.37</c:v>
                </c:pt>
                <c:pt idx="212">
                  <c:v>1976.46</c:v>
                </c:pt>
                <c:pt idx="213">
                  <c:v>1976.54</c:v>
                </c:pt>
                <c:pt idx="214">
                  <c:v>1976.62</c:v>
                </c:pt>
                <c:pt idx="215">
                  <c:v>1976.71</c:v>
                </c:pt>
                <c:pt idx="216">
                  <c:v>1976.79</c:v>
                </c:pt>
                <c:pt idx="217">
                  <c:v>1976.87</c:v>
                </c:pt>
                <c:pt idx="218">
                  <c:v>1976.96</c:v>
                </c:pt>
                <c:pt idx="219">
                  <c:v>1977.04</c:v>
                </c:pt>
                <c:pt idx="220">
                  <c:v>1977.12</c:v>
                </c:pt>
                <c:pt idx="221">
                  <c:v>1977.21</c:v>
                </c:pt>
                <c:pt idx="222">
                  <c:v>1977.29</c:v>
                </c:pt>
                <c:pt idx="223">
                  <c:v>1977.37</c:v>
                </c:pt>
                <c:pt idx="224">
                  <c:v>1977.46</c:v>
                </c:pt>
                <c:pt idx="225">
                  <c:v>1977.54</c:v>
                </c:pt>
                <c:pt idx="226">
                  <c:v>1977.62</c:v>
                </c:pt>
                <c:pt idx="227">
                  <c:v>1977.71</c:v>
                </c:pt>
                <c:pt idx="228">
                  <c:v>1977.79</c:v>
                </c:pt>
                <c:pt idx="229">
                  <c:v>1977.87</c:v>
                </c:pt>
                <c:pt idx="230">
                  <c:v>1977.96</c:v>
                </c:pt>
                <c:pt idx="231">
                  <c:v>1978.04</c:v>
                </c:pt>
                <c:pt idx="232">
                  <c:v>1978.12</c:v>
                </c:pt>
                <c:pt idx="233">
                  <c:v>1978.21</c:v>
                </c:pt>
                <c:pt idx="234">
                  <c:v>1978.29</c:v>
                </c:pt>
                <c:pt idx="235">
                  <c:v>1978.37</c:v>
                </c:pt>
                <c:pt idx="236">
                  <c:v>1978.46</c:v>
                </c:pt>
                <c:pt idx="237">
                  <c:v>1978.54</c:v>
                </c:pt>
                <c:pt idx="238">
                  <c:v>1978.62</c:v>
                </c:pt>
                <c:pt idx="239">
                  <c:v>1978.71</c:v>
                </c:pt>
                <c:pt idx="240">
                  <c:v>1978.79</c:v>
                </c:pt>
                <c:pt idx="241">
                  <c:v>1978.87</c:v>
                </c:pt>
                <c:pt idx="242">
                  <c:v>1978.96</c:v>
                </c:pt>
                <c:pt idx="243">
                  <c:v>1979.04</c:v>
                </c:pt>
                <c:pt idx="244">
                  <c:v>1979.12</c:v>
                </c:pt>
                <c:pt idx="245">
                  <c:v>1979.21</c:v>
                </c:pt>
                <c:pt idx="246">
                  <c:v>1979.29</c:v>
                </c:pt>
                <c:pt idx="247">
                  <c:v>1979.37</c:v>
                </c:pt>
                <c:pt idx="248">
                  <c:v>1979.46</c:v>
                </c:pt>
                <c:pt idx="249">
                  <c:v>1979.54</c:v>
                </c:pt>
                <c:pt idx="250">
                  <c:v>1979.62</c:v>
                </c:pt>
                <c:pt idx="251">
                  <c:v>1979.71</c:v>
                </c:pt>
                <c:pt idx="252">
                  <c:v>1979.79</c:v>
                </c:pt>
                <c:pt idx="253">
                  <c:v>1979.87</c:v>
                </c:pt>
                <c:pt idx="254">
                  <c:v>1979.96</c:v>
                </c:pt>
                <c:pt idx="255">
                  <c:v>1980.04</c:v>
                </c:pt>
                <c:pt idx="256">
                  <c:v>1980.12</c:v>
                </c:pt>
                <c:pt idx="257">
                  <c:v>1980.21</c:v>
                </c:pt>
                <c:pt idx="258">
                  <c:v>1980.29</c:v>
                </c:pt>
                <c:pt idx="259">
                  <c:v>1980.37</c:v>
                </c:pt>
                <c:pt idx="260">
                  <c:v>1980.46</c:v>
                </c:pt>
                <c:pt idx="261">
                  <c:v>1980.54</c:v>
                </c:pt>
                <c:pt idx="262">
                  <c:v>1980.62</c:v>
                </c:pt>
                <c:pt idx="263">
                  <c:v>1980.71</c:v>
                </c:pt>
                <c:pt idx="264">
                  <c:v>1980.79</c:v>
                </c:pt>
                <c:pt idx="265">
                  <c:v>1980.87</c:v>
                </c:pt>
                <c:pt idx="266">
                  <c:v>1980.96</c:v>
                </c:pt>
                <c:pt idx="267">
                  <c:v>1981.04</c:v>
                </c:pt>
                <c:pt idx="268">
                  <c:v>1981.12</c:v>
                </c:pt>
                <c:pt idx="269">
                  <c:v>1981.21</c:v>
                </c:pt>
                <c:pt idx="270">
                  <c:v>1981.29</c:v>
                </c:pt>
                <c:pt idx="271">
                  <c:v>1981.37</c:v>
                </c:pt>
                <c:pt idx="272">
                  <c:v>1981.46</c:v>
                </c:pt>
                <c:pt idx="273">
                  <c:v>1981.54</c:v>
                </c:pt>
                <c:pt idx="274">
                  <c:v>1981.62</c:v>
                </c:pt>
                <c:pt idx="275">
                  <c:v>1981.71</c:v>
                </c:pt>
                <c:pt idx="276">
                  <c:v>1981.79</c:v>
                </c:pt>
                <c:pt idx="277">
                  <c:v>1981.87</c:v>
                </c:pt>
                <c:pt idx="278">
                  <c:v>1981.96</c:v>
                </c:pt>
                <c:pt idx="279">
                  <c:v>1982.04</c:v>
                </c:pt>
                <c:pt idx="280">
                  <c:v>1982.12</c:v>
                </c:pt>
                <c:pt idx="281">
                  <c:v>1982.21</c:v>
                </c:pt>
                <c:pt idx="282">
                  <c:v>1982.29</c:v>
                </c:pt>
                <c:pt idx="283">
                  <c:v>1982.37</c:v>
                </c:pt>
                <c:pt idx="284">
                  <c:v>1982.46</c:v>
                </c:pt>
                <c:pt idx="285">
                  <c:v>1982.54</c:v>
                </c:pt>
                <c:pt idx="286">
                  <c:v>1982.62</c:v>
                </c:pt>
                <c:pt idx="287">
                  <c:v>1982.71</c:v>
                </c:pt>
                <c:pt idx="288">
                  <c:v>1982.79</c:v>
                </c:pt>
                <c:pt idx="289">
                  <c:v>1982.87</c:v>
                </c:pt>
                <c:pt idx="290">
                  <c:v>1982.96</c:v>
                </c:pt>
                <c:pt idx="291">
                  <c:v>1983.04</c:v>
                </c:pt>
                <c:pt idx="292">
                  <c:v>1983.12</c:v>
                </c:pt>
                <c:pt idx="293">
                  <c:v>1983.21</c:v>
                </c:pt>
                <c:pt idx="294">
                  <c:v>1983.29</c:v>
                </c:pt>
                <c:pt idx="295">
                  <c:v>1983.37</c:v>
                </c:pt>
                <c:pt idx="296">
                  <c:v>1983.46</c:v>
                </c:pt>
                <c:pt idx="297">
                  <c:v>1983.54</c:v>
                </c:pt>
                <c:pt idx="298">
                  <c:v>1983.62</c:v>
                </c:pt>
                <c:pt idx="299">
                  <c:v>1983.71</c:v>
                </c:pt>
                <c:pt idx="300">
                  <c:v>1983.79</c:v>
                </c:pt>
                <c:pt idx="301">
                  <c:v>1983.87</c:v>
                </c:pt>
                <c:pt idx="302">
                  <c:v>1983.96</c:v>
                </c:pt>
                <c:pt idx="303">
                  <c:v>1984.04</c:v>
                </c:pt>
                <c:pt idx="304">
                  <c:v>1984.12</c:v>
                </c:pt>
                <c:pt idx="305">
                  <c:v>1984.21</c:v>
                </c:pt>
                <c:pt idx="306">
                  <c:v>1984.29</c:v>
                </c:pt>
                <c:pt idx="307">
                  <c:v>1984.37</c:v>
                </c:pt>
                <c:pt idx="308">
                  <c:v>1984.46</c:v>
                </c:pt>
                <c:pt idx="309">
                  <c:v>1984.54</c:v>
                </c:pt>
                <c:pt idx="310">
                  <c:v>1984.62</c:v>
                </c:pt>
                <c:pt idx="311">
                  <c:v>1984.71</c:v>
                </c:pt>
                <c:pt idx="312">
                  <c:v>1984.79</c:v>
                </c:pt>
                <c:pt idx="313">
                  <c:v>1984.87</c:v>
                </c:pt>
                <c:pt idx="314">
                  <c:v>1984.96</c:v>
                </c:pt>
                <c:pt idx="315">
                  <c:v>1985.04</c:v>
                </c:pt>
                <c:pt idx="316">
                  <c:v>1985.12</c:v>
                </c:pt>
                <c:pt idx="317">
                  <c:v>1985.21</c:v>
                </c:pt>
                <c:pt idx="318">
                  <c:v>1985.29</c:v>
                </c:pt>
                <c:pt idx="319">
                  <c:v>1985.37</c:v>
                </c:pt>
                <c:pt idx="320">
                  <c:v>1985.46</c:v>
                </c:pt>
                <c:pt idx="321">
                  <c:v>1985.54</c:v>
                </c:pt>
                <c:pt idx="322">
                  <c:v>1985.62</c:v>
                </c:pt>
                <c:pt idx="323">
                  <c:v>1985.71</c:v>
                </c:pt>
                <c:pt idx="324">
                  <c:v>1985.79</c:v>
                </c:pt>
                <c:pt idx="325">
                  <c:v>1985.87</c:v>
                </c:pt>
                <c:pt idx="326">
                  <c:v>1985.96</c:v>
                </c:pt>
                <c:pt idx="327">
                  <c:v>1986.04</c:v>
                </c:pt>
                <c:pt idx="328">
                  <c:v>1986.12</c:v>
                </c:pt>
                <c:pt idx="329">
                  <c:v>1986.21</c:v>
                </c:pt>
                <c:pt idx="330">
                  <c:v>1986.29</c:v>
                </c:pt>
                <c:pt idx="331">
                  <c:v>1986.37</c:v>
                </c:pt>
                <c:pt idx="332">
                  <c:v>1986.46</c:v>
                </c:pt>
                <c:pt idx="333">
                  <c:v>1986.54</c:v>
                </c:pt>
                <c:pt idx="334">
                  <c:v>1986.62</c:v>
                </c:pt>
                <c:pt idx="335">
                  <c:v>1986.71</c:v>
                </c:pt>
                <c:pt idx="336">
                  <c:v>1986.79</c:v>
                </c:pt>
                <c:pt idx="337">
                  <c:v>1986.87</c:v>
                </c:pt>
                <c:pt idx="338">
                  <c:v>1986.96</c:v>
                </c:pt>
                <c:pt idx="339">
                  <c:v>1987.04</c:v>
                </c:pt>
                <c:pt idx="340">
                  <c:v>1987.12</c:v>
                </c:pt>
                <c:pt idx="341">
                  <c:v>1987.21</c:v>
                </c:pt>
                <c:pt idx="342">
                  <c:v>1987.29</c:v>
                </c:pt>
                <c:pt idx="343">
                  <c:v>1987.37</c:v>
                </c:pt>
                <c:pt idx="344">
                  <c:v>1987.46</c:v>
                </c:pt>
                <c:pt idx="345">
                  <c:v>1987.54</c:v>
                </c:pt>
                <c:pt idx="346">
                  <c:v>1987.62</c:v>
                </c:pt>
                <c:pt idx="347">
                  <c:v>1987.71</c:v>
                </c:pt>
                <c:pt idx="348">
                  <c:v>1987.79</c:v>
                </c:pt>
                <c:pt idx="349">
                  <c:v>1987.87</c:v>
                </c:pt>
                <c:pt idx="350">
                  <c:v>1987.96</c:v>
                </c:pt>
                <c:pt idx="351">
                  <c:v>1988.04</c:v>
                </c:pt>
                <c:pt idx="352">
                  <c:v>1988.12</c:v>
                </c:pt>
                <c:pt idx="353">
                  <c:v>1988.21</c:v>
                </c:pt>
                <c:pt idx="354">
                  <c:v>1988.29</c:v>
                </c:pt>
                <c:pt idx="355">
                  <c:v>1988.37</c:v>
                </c:pt>
                <c:pt idx="356">
                  <c:v>1988.46</c:v>
                </c:pt>
                <c:pt idx="357">
                  <c:v>1988.54</c:v>
                </c:pt>
                <c:pt idx="358">
                  <c:v>1988.62</c:v>
                </c:pt>
                <c:pt idx="359">
                  <c:v>1988.71</c:v>
                </c:pt>
                <c:pt idx="360">
                  <c:v>1988.79</c:v>
                </c:pt>
                <c:pt idx="361">
                  <c:v>1988.87</c:v>
                </c:pt>
                <c:pt idx="362">
                  <c:v>1988.96</c:v>
                </c:pt>
                <c:pt idx="363">
                  <c:v>1989.04</c:v>
                </c:pt>
                <c:pt idx="364">
                  <c:v>1989.12</c:v>
                </c:pt>
                <c:pt idx="365">
                  <c:v>1989.21</c:v>
                </c:pt>
                <c:pt idx="366">
                  <c:v>1989.29</c:v>
                </c:pt>
                <c:pt idx="367">
                  <c:v>1989.37</c:v>
                </c:pt>
                <c:pt idx="368">
                  <c:v>1989.46</c:v>
                </c:pt>
                <c:pt idx="369">
                  <c:v>1989.54</c:v>
                </c:pt>
                <c:pt idx="370">
                  <c:v>1989.62</c:v>
                </c:pt>
                <c:pt idx="371">
                  <c:v>1989.71</c:v>
                </c:pt>
                <c:pt idx="372">
                  <c:v>1989.79</c:v>
                </c:pt>
                <c:pt idx="373">
                  <c:v>1989.87</c:v>
                </c:pt>
                <c:pt idx="374">
                  <c:v>1989.96</c:v>
                </c:pt>
                <c:pt idx="375">
                  <c:v>1990.04</c:v>
                </c:pt>
                <c:pt idx="376">
                  <c:v>1990.12</c:v>
                </c:pt>
                <c:pt idx="377">
                  <c:v>1990.21</c:v>
                </c:pt>
                <c:pt idx="378">
                  <c:v>1990.29</c:v>
                </c:pt>
                <c:pt idx="379">
                  <c:v>1990.37</c:v>
                </c:pt>
                <c:pt idx="380">
                  <c:v>1990.46</c:v>
                </c:pt>
                <c:pt idx="381">
                  <c:v>1990.54</c:v>
                </c:pt>
                <c:pt idx="382">
                  <c:v>1990.62</c:v>
                </c:pt>
                <c:pt idx="383">
                  <c:v>1990.71</c:v>
                </c:pt>
                <c:pt idx="384">
                  <c:v>1990.79</c:v>
                </c:pt>
                <c:pt idx="385">
                  <c:v>1990.87</c:v>
                </c:pt>
                <c:pt idx="386">
                  <c:v>1990.96</c:v>
                </c:pt>
                <c:pt idx="387">
                  <c:v>1991.04</c:v>
                </c:pt>
                <c:pt idx="388">
                  <c:v>1991.12</c:v>
                </c:pt>
                <c:pt idx="389">
                  <c:v>1991.21</c:v>
                </c:pt>
                <c:pt idx="390">
                  <c:v>1991.29</c:v>
                </c:pt>
                <c:pt idx="391">
                  <c:v>1991.37</c:v>
                </c:pt>
                <c:pt idx="392">
                  <c:v>1991.46</c:v>
                </c:pt>
                <c:pt idx="393">
                  <c:v>1991.54</c:v>
                </c:pt>
                <c:pt idx="394">
                  <c:v>1991.62</c:v>
                </c:pt>
                <c:pt idx="395">
                  <c:v>1991.71</c:v>
                </c:pt>
                <c:pt idx="396">
                  <c:v>1991.79</c:v>
                </c:pt>
                <c:pt idx="397">
                  <c:v>1991.87</c:v>
                </c:pt>
                <c:pt idx="398">
                  <c:v>1991.96</c:v>
                </c:pt>
                <c:pt idx="399">
                  <c:v>1992.04</c:v>
                </c:pt>
                <c:pt idx="400">
                  <c:v>1992.12</c:v>
                </c:pt>
                <c:pt idx="401">
                  <c:v>1992.21</c:v>
                </c:pt>
                <c:pt idx="402">
                  <c:v>1992.29</c:v>
                </c:pt>
                <c:pt idx="403">
                  <c:v>1992.37</c:v>
                </c:pt>
                <c:pt idx="404">
                  <c:v>1992.46</c:v>
                </c:pt>
                <c:pt idx="405">
                  <c:v>1992.54</c:v>
                </c:pt>
                <c:pt idx="406">
                  <c:v>1992.62</c:v>
                </c:pt>
                <c:pt idx="407">
                  <c:v>1992.71</c:v>
                </c:pt>
                <c:pt idx="408">
                  <c:v>1992.79</c:v>
                </c:pt>
                <c:pt idx="409">
                  <c:v>1992.87</c:v>
                </c:pt>
                <c:pt idx="410">
                  <c:v>1992.96</c:v>
                </c:pt>
                <c:pt idx="411">
                  <c:v>1993.04</c:v>
                </c:pt>
                <c:pt idx="412">
                  <c:v>1993.12</c:v>
                </c:pt>
                <c:pt idx="413">
                  <c:v>1993.21</c:v>
                </c:pt>
                <c:pt idx="414">
                  <c:v>1993.29</c:v>
                </c:pt>
                <c:pt idx="415">
                  <c:v>1993.37</c:v>
                </c:pt>
                <c:pt idx="416">
                  <c:v>1993.46</c:v>
                </c:pt>
                <c:pt idx="417">
                  <c:v>1993.54</c:v>
                </c:pt>
                <c:pt idx="418">
                  <c:v>1993.62</c:v>
                </c:pt>
                <c:pt idx="419">
                  <c:v>1993.71</c:v>
                </c:pt>
                <c:pt idx="420">
                  <c:v>1993.79</c:v>
                </c:pt>
                <c:pt idx="421">
                  <c:v>1993.87</c:v>
                </c:pt>
                <c:pt idx="422">
                  <c:v>1993.96</c:v>
                </c:pt>
                <c:pt idx="423">
                  <c:v>1994.04</c:v>
                </c:pt>
                <c:pt idx="424">
                  <c:v>1994.12</c:v>
                </c:pt>
                <c:pt idx="425">
                  <c:v>1994.21</c:v>
                </c:pt>
                <c:pt idx="426">
                  <c:v>1994.29</c:v>
                </c:pt>
                <c:pt idx="427">
                  <c:v>1994.37</c:v>
                </c:pt>
                <c:pt idx="428">
                  <c:v>1994.46</c:v>
                </c:pt>
                <c:pt idx="429">
                  <c:v>1994.54</c:v>
                </c:pt>
                <c:pt idx="430">
                  <c:v>1994.62</c:v>
                </c:pt>
                <c:pt idx="431">
                  <c:v>1994.71</c:v>
                </c:pt>
                <c:pt idx="432">
                  <c:v>1994.79</c:v>
                </c:pt>
                <c:pt idx="433">
                  <c:v>1994.87</c:v>
                </c:pt>
                <c:pt idx="434">
                  <c:v>1994.96</c:v>
                </c:pt>
                <c:pt idx="435">
                  <c:v>1995.04</c:v>
                </c:pt>
                <c:pt idx="436">
                  <c:v>1995.12</c:v>
                </c:pt>
                <c:pt idx="437">
                  <c:v>1995.21</c:v>
                </c:pt>
                <c:pt idx="438">
                  <c:v>1995.29</c:v>
                </c:pt>
                <c:pt idx="439">
                  <c:v>1995.37</c:v>
                </c:pt>
                <c:pt idx="440">
                  <c:v>1995.46</c:v>
                </c:pt>
                <c:pt idx="441">
                  <c:v>1995.54</c:v>
                </c:pt>
                <c:pt idx="442">
                  <c:v>1995.62</c:v>
                </c:pt>
                <c:pt idx="443">
                  <c:v>1995.71</c:v>
                </c:pt>
                <c:pt idx="444">
                  <c:v>1995.79</c:v>
                </c:pt>
                <c:pt idx="445">
                  <c:v>1995.87</c:v>
                </c:pt>
                <c:pt idx="446">
                  <c:v>1995.96</c:v>
                </c:pt>
                <c:pt idx="447">
                  <c:v>1996.04</c:v>
                </c:pt>
                <c:pt idx="448">
                  <c:v>1996.12</c:v>
                </c:pt>
                <c:pt idx="449">
                  <c:v>1996.21</c:v>
                </c:pt>
                <c:pt idx="450">
                  <c:v>1996.29</c:v>
                </c:pt>
                <c:pt idx="451">
                  <c:v>1996.37</c:v>
                </c:pt>
                <c:pt idx="452">
                  <c:v>1996.46</c:v>
                </c:pt>
                <c:pt idx="453">
                  <c:v>1996.54</c:v>
                </c:pt>
                <c:pt idx="454">
                  <c:v>1996.62</c:v>
                </c:pt>
                <c:pt idx="455">
                  <c:v>1996.71</c:v>
                </c:pt>
                <c:pt idx="456">
                  <c:v>1996.79</c:v>
                </c:pt>
                <c:pt idx="457">
                  <c:v>1996.87</c:v>
                </c:pt>
                <c:pt idx="458">
                  <c:v>1996.96</c:v>
                </c:pt>
                <c:pt idx="459">
                  <c:v>1997.04</c:v>
                </c:pt>
                <c:pt idx="460">
                  <c:v>1997.12</c:v>
                </c:pt>
                <c:pt idx="461">
                  <c:v>1997.21</c:v>
                </c:pt>
                <c:pt idx="462">
                  <c:v>1997.29</c:v>
                </c:pt>
                <c:pt idx="463">
                  <c:v>1997.37</c:v>
                </c:pt>
                <c:pt idx="464">
                  <c:v>1997.46</c:v>
                </c:pt>
                <c:pt idx="465">
                  <c:v>1997.54</c:v>
                </c:pt>
                <c:pt idx="466">
                  <c:v>1997.62</c:v>
                </c:pt>
                <c:pt idx="467">
                  <c:v>1997.71</c:v>
                </c:pt>
                <c:pt idx="468">
                  <c:v>1997.79</c:v>
                </c:pt>
                <c:pt idx="469">
                  <c:v>1997.87</c:v>
                </c:pt>
                <c:pt idx="470">
                  <c:v>1997.96</c:v>
                </c:pt>
                <c:pt idx="471">
                  <c:v>1998.04</c:v>
                </c:pt>
                <c:pt idx="472">
                  <c:v>1998.12</c:v>
                </c:pt>
                <c:pt idx="473">
                  <c:v>1998.21</c:v>
                </c:pt>
                <c:pt idx="474">
                  <c:v>1998.29</c:v>
                </c:pt>
                <c:pt idx="475">
                  <c:v>1998.37</c:v>
                </c:pt>
                <c:pt idx="476">
                  <c:v>1998.46</c:v>
                </c:pt>
                <c:pt idx="477">
                  <c:v>1998.54</c:v>
                </c:pt>
                <c:pt idx="478">
                  <c:v>1998.62</c:v>
                </c:pt>
                <c:pt idx="479">
                  <c:v>1998.71</c:v>
                </c:pt>
                <c:pt idx="480">
                  <c:v>1998.79</c:v>
                </c:pt>
                <c:pt idx="481">
                  <c:v>1998.87</c:v>
                </c:pt>
                <c:pt idx="482">
                  <c:v>1998.96</c:v>
                </c:pt>
                <c:pt idx="483">
                  <c:v>1999.04</c:v>
                </c:pt>
                <c:pt idx="484">
                  <c:v>1999.12</c:v>
                </c:pt>
                <c:pt idx="485">
                  <c:v>1999.21</c:v>
                </c:pt>
                <c:pt idx="486">
                  <c:v>1999.29</c:v>
                </c:pt>
                <c:pt idx="487">
                  <c:v>1999.37</c:v>
                </c:pt>
                <c:pt idx="488">
                  <c:v>1999.46</c:v>
                </c:pt>
                <c:pt idx="489">
                  <c:v>1999.54</c:v>
                </c:pt>
                <c:pt idx="490">
                  <c:v>1999.62</c:v>
                </c:pt>
                <c:pt idx="491">
                  <c:v>1999.71</c:v>
                </c:pt>
                <c:pt idx="492">
                  <c:v>1999.79</c:v>
                </c:pt>
                <c:pt idx="493">
                  <c:v>1999.87</c:v>
                </c:pt>
                <c:pt idx="494">
                  <c:v>1999.96</c:v>
                </c:pt>
                <c:pt idx="495">
                  <c:v>2000.04</c:v>
                </c:pt>
                <c:pt idx="496">
                  <c:v>2000.12</c:v>
                </c:pt>
                <c:pt idx="497">
                  <c:v>2000.21</c:v>
                </c:pt>
                <c:pt idx="498">
                  <c:v>2000.29</c:v>
                </c:pt>
                <c:pt idx="499">
                  <c:v>2000.37</c:v>
                </c:pt>
                <c:pt idx="500">
                  <c:v>2000.46</c:v>
                </c:pt>
                <c:pt idx="501">
                  <c:v>2000.54</c:v>
                </c:pt>
                <c:pt idx="502">
                  <c:v>2000.62</c:v>
                </c:pt>
                <c:pt idx="503">
                  <c:v>2000.71</c:v>
                </c:pt>
                <c:pt idx="504">
                  <c:v>2000.79</c:v>
                </c:pt>
                <c:pt idx="505">
                  <c:v>2000.87</c:v>
                </c:pt>
                <c:pt idx="506">
                  <c:v>2000.96</c:v>
                </c:pt>
                <c:pt idx="507">
                  <c:v>2001.04</c:v>
                </c:pt>
                <c:pt idx="508">
                  <c:v>2001.12</c:v>
                </c:pt>
                <c:pt idx="509">
                  <c:v>2001.21</c:v>
                </c:pt>
                <c:pt idx="510">
                  <c:v>2001.29</c:v>
                </c:pt>
                <c:pt idx="511">
                  <c:v>2001.37</c:v>
                </c:pt>
                <c:pt idx="512">
                  <c:v>2001.46</c:v>
                </c:pt>
                <c:pt idx="513">
                  <c:v>2001.54</c:v>
                </c:pt>
                <c:pt idx="514">
                  <c:v>2001.62</c:v>
                </c:pt>
                <c:pt idx="515">
                  <c:v>2001.71</c:v>
                </c:pt>
                <c:pt idx="516">
                  <c:v>2001.79</c:v>
                </c:pt>
                <c:pt idx="517">
                  <c:v>2001.87</c:v>
                </c:pt>
                <c:pt idx="518">
                  <c:v>2001.96</c:v>
                </c:pt>
                <c:pt idx="519">
                  <c:v>2002.04</c:v>
                </c:pt>
                <c:pt idx="520">
                  <c:v>2002.12</c:v>
                </c:pt>
                <c:pt idx="521">
                  <c:v>2002.21</c:v>
                </c:pt>
                <c:pt idx="522">
                  <c:v>2002.29</c:v>
                </c:pt>
                <c:pt idx="523">
                  <c:v>2002.37</c:v>
                </c:pt>
                <c:pt idx="524">
                  <c:v>2002.46</c:v>
                </c:pt>
                <c:pt idx="525">
                  <c:v>2002.54</c:v>
                </c:pt>
                <c:pt idx="526">
                  <c:v>2002.62</c:v>
                </c:pt>
                <c:pt idx="527">
                  <c:v>2002.71</c:v>
                </c:pt>
                <c:pt idx="528">
                  <c:v>2002.79</c:v>
                </c:pt>
                <c:pt idx="529">
                  <c:v>2002.87</c:v>
                </c:pt>
                <c:pt idx="530">
                  <c:v>2002.96</c:v>
                </c:pt>
                <c:pt idx="531">
                  <c:v>2003.04</c:v>
                </c:pt>
                <c:pt idx="532">
                  <c:v>2003.12</c:v>
                </c:pt>
                <c:pt idx="533">
                  <c:v>2003.21</c:v>
                </c:pt>
                <c:pt idx="534">
                  <c:v>2003.29</c:v>
                </c:pt>
                <c:pt idx="535">
                  <c:v>2003.37</c:v>
                </c:pt>
                <c:pt idx="536">
                  <c:v>2003.46</c:v>
                </c:pt>
                <c:pt idx="537">
                  <c:v>2003.54</c:v>
                </c:pt>
                <c:pt idx="538">
                  <c:v>2003.62</c:v>
                </c:pt>
                <c:pt idx="539">
                  <c:v>2003.71</c:v>
                </c:pt>
                <c:pt idx="540">
                  <c:v>2003.79</c:v>
                </c:pt>
                <c:pt idx="541">
                  <c:v>2003.87</c:v>
                </c:pt>
                <c:pt idx="542">
                  <c:v>2003.96</c:v>
                </c:pt>
                <c:pt idx="543">
                  <c:v>2004.04</c:v>
                </c:pt>
                <c:pt idx="544">
                  <c:v>2004.12</c:v>
                </c:pt>
                <c:pt idx="545">
                  <c:v>2004.21</c:v>
                </c:pt>
                <c:pt idx="546">
                  <c:v>2004.29</c:v>
                </c:pt>
                <c:pt idx="547">
                  <c:v>2004.37</c:v>
                </c:pt>
                <c:pt idx="548">
                  <c:v>2004.46</c:v>
                </c:pt>
                <c:pt idx="549">
                  <c:v>2004.54</c:v>
                </c:pt>
                <c:pt idx="550">
                  <c:v>2004.62</c:v>
                </c:pt>
                <c:pt idx="551">
                  <c:v>2004.71</c:v>
                </c:pt>
                <c:pt idx="552">
                  <c:v>2004.79</c:v>
                </c:pt>
                <c:pt idx="553">
                  <c:v>2004.87</c:v>
                </c:pt>
                <c:pt idx="554">
                  <c:v>2004.96</c:v>
                </c:pt>
                <c:pt idx="555">
                  <c:v>2005.04</c:v>
                </c:pt>
                <c:pt idx="556">
                  <c:v>2005.12</c:v>
                </c:pt>
                <c:pt idx="557">
                  <c:v>2005.21</c:v>
                </c:pt>
                <c:pt idx="558">
                  <c:v>2005.29</c:v>
                </c:pt>
                <c:pt idx="559">
                  <c:v>2005.37</c:v>
                </c:pt>
                <c:pt idx="560">
                  <c:v>2005.46</c:v>
                </c:pt>
                <c:pt idx="561">
                  <c:v>2005.54</c:v>
                </c:pt>
                <c:pt idx="562">
                  <c:v>2005.62</c:v>
                </c:pt>
                <c:pt idx="563">
                  <c:v>2005.71</c:v>
                </c:pt>
                <c:pt idx="564">
                  <c:v>2005.79</c:v>
                </c:pt>
                <c:pt idx="565">
                  <c:v>2005.87</c:v>
                </c:pt>
                <c:pt idx="566">
                  <c:v>2005.96</c:v>
                </c:pt>
                <c:pt idx="567">
                  <c:v>2006.04</c:v>
                </c:pt>
                <c:pt idx="568">
                  <c:v>2006.12</c:v>
                </c:pt>
                <c:pt idx="569">
                  <c:v>2006.21</c:v>
                </c:pt>
                <c:pt idx="570">
                  <c:v>2006.29</c:v>
                </c:pt>
                <c:pt idx="571">
                  <c:v>2006.37</c:v>
                </c:pt>
                <c:pt idx="572">
                  <c:v>2006.46</c:v>
                </c:pt>
                <c:pt idx="573">
                  <c:v>2006.54</c:v>
                </c:pt>
                <c:pt idx="574">
                  <c:v>2006.62</c:v>
                </c:pt>
                <c:pt idx="575">
                  <c:v>2006.71</c:v>
                </c:pt>
                <c:pt idx="576">
                  <c:v>2006.79</c:v>
                </c:pt>
                <c:pt idx="577">
                  <c:v>2006.87</c:v>
                </c:pt>
                <c:pt idx="578">
                  <c:v>2006.96</c:v>
                </c:pt>
                <c:pt idx="579">
                  <c:v>2007.04</c:v>
                </c:pt>
                <c:pt idx="580">
                  <c:v>2007.12</c:v>
                </c:pt>
                <c:pt idx="581">
                  <c:v>2007.21</c:v>
                </c:pt>
                <c:pt idx="582">
                  <c:v>2007.29</c:v>
                </c:pt>
                <c:pt idx="583">
                  <c:v>2007.37</c:v>
                </c:pt>
                <c:pt idx="584">
                  <c:v>2007.46</c:v>
                </c:pt>
                <c:pt idx="585">
                  <c:v>2007.54</c:v>
                </c:pt>
                <c:pt idx="586">
                  <c:v>2007.62</c:v>
                </c:pt>
                <c:pt idx="587">
                  <c:v>2007.71</c:v>
                </c:pt>
                <c:pt idx="588">
                  <c:v>2007.79</c:v>
                </c:pt>
                <c:pt idx="589">
                  <c:v>2007.87</c:v>
                </c:pt>
                <c:pt idx="590">
                  <c:v>2007.96</c:v>
                </c:pt>
                <c:pt idx="591">
                  <c:v>2008.04</c:v>
                </c:pt>
                <c:pt idx="592">
                  <c:v>2008.12</c:v>
                </c:pt>
                <c:pt idx="593">
                  <c:v>2008.21</c:v>
                </c:pt>
                <c:pt idx="594">
                  <c:v>2008.29</c:v>
                </c:pt>
                <c:pt idx="595">
                  <c:v>2008.37</c:v>
                </c:pt>
                <c:pt idx="596">
                  <c:v>2008.46</c:v>
                </c:pt>
                <c:pt idx="597">
                  <c:v>2008.54</c:v>
                </c:pt>
                <c:pt idx="598">
                  <c:v>2008.62</c:v>
                </c:pt>
                <c:pt idx="599">
                  <c:v>2008.71</c:v>
                </c:pt>
                <c:pt idx="600">
                  <c:v>2008.79</c:v>
                </c:pt>
                <c:pt idx="601">
                  <c:v>2008.87</c:v>
                </c:pt>
                <c:pt idx="602">
                  <c:v>2008.96</c:v>
                </c:pt>
                <c:pt idx="603">
                  <c:v>2009.04</c:v>
                </c:pt>
                <c:pt idx="604">
                  <c:v>2009.12</c:v>
                </c:pt>
                <c:pt idx="605">
                  <c:v>2009.21</c:v>
                </c:pt>
                <c:pt idx="606">
                  <c:v>2009.29</c:v>
                </c:pt>
                <c:pt idx="607">
                  <c:v>2009.37</c:v>
                </c:pt>
                <c:pt idx="608">
                  <c:v>2009.46</c:v>
                </c:pt>
                <c:pt idx="609">
                  <c:v>2009.54</c:v>
                </c:pt>
                <c:pt idx="610">
                  <c:v>2009.62</c:v>
                </c:pt>
                <c:pt idx="611">
                  <c:v>2009.71</c:v>
                </c:pt>
                <c:pt idx="612">
                  <c:v>2009.79</c:v>
                </c:pt>
                <c:pt idx="613">
                  <c:v>2009.87</c:v>
                </c:pt>
                <c:pt idx="614">
                  <c:v>2009.96</c:v>
                </c:pt>
                <c:pt idx="615">
                  <c:v>2010.04</c:v>
                </c:pt>
                <c:pt idx="616">
                  <c:v>2010.12</c:v>
                </c:pt>
                <c:pt idx="617">
                  <c:v>2010.21</c:v>
                </c:pt>
                <c:pt idx="618">
                  <c:v>2010.29</c:v>
                </c:pt>
                <c:pt idx="619">
                  <c:v>2010.37</c:v>
                </c:pt>
                <c:pt idx="620">
                  <c:v>2010.46</c:v>
                </c:pt>
                <c:pt idx="621">
                  <c:v>2010.54</c:v>
                </c:pt>
                <c:pt idx="622">
                  <c:v>2010.62</c:v>
                </c:pt>
                <c:pt idx="623">
                  <c:v>2010.71</c:v>
                </c:pt>
                <c:pt idx="624">
                  <c:v>2010.79</c:v>
                </c:pt>
                <c:pt idx="625">
                  <c:v>2010.87</c:v>
                </c:pt>
                <c:pt idx="626">
                  <c:v>2010.96</c:v>
                </c:pt>
                <c:pt idx="627">
                  <c:v>2011.04</c:v>
                </c:pt>
                <c:pt idx="628">
                  <c:v>2011.12</c:v>
                </c:pt>
                <c:pt idx="629">
                  <c:v>2011.21</c:v>
                </c:pt>
                <c:pt idx="630">
                  <c:v>2011.29</c:v>
                </c:pt>
                <c:pt idx="631">
                  <c:v>2011.37</c:v>
                </c:pt>
                <c:pt idx="632">
                  <c:v>2011.46</c:v>
                </c:pt>
                <c:pt idx="633">
                  <c:v>2011.54</c:v>
                </c:pt>
                <c:pt idx="634">
                  <c:v>2011.62</c:v>
                </c:pt>
                <c:pt idx="635">
                  <c:v>2011.71</c:v>
                </c:pt>
                <c:pt idx="636">
                  <c:v>2011.79</c:v>
                </c:pt>
                <c:pt idx="637">
                  <c:v>2011.87</c:v>
                </c:pt>
                <c:pt idx="638">
                  <c:v>2011.96</c:v>
                </c:pt>
                <c:pt idx="639">
                  <c:v>2012.04</c:v>
                </c:pt>
                <c:pt idx="640">
                  <c:v>2012.12</c:v>
                </c:pt>
                <c:pt idx="641">
                  <c:v>2012.21</c:v>
                </c:pt>
                <c:pt idx="642">
                  <c:v>2012.29</c:v>
                </c:pt>
                <c:pt idx="643">
                  <c:v>2012.37</c:v>
                </c:pt>
                <c:pt idx="644">
                  <c:v>2012.46</c:v>
                </c:pt>
                <c:pt idx="645">
                  <c:v>2012.54</c:v>
                </c:pt>
                <c:pt idx="646">
                  <c:v>2012.62</c:v>
                </c:pt>
                <c:pt idx="647">
                  <c:v>2012.71</c:v>
                </c:pt>
                <c:pt idx="648">
                  <c:v>2012.79</c:v>
                </c:pt>
                <c:pt idx="649">
                  <c:v>2012.87</c:v>
                </c:pt>
                <c:pt idx="650">
                  <c:v>2012.96</c:v>
                </c:pt>
                <c:pt idx="651">
                  <c:v>2013.04</c:v>
                </c:pt>
                <c:pt idx="652">
                  <c:v>2013.12</c:v>
                </c:pt>
                <c:pt idx="653">
                  <c:v>2013.21</c:v>
                </c:pt>
                <c:pt idx="654">
                  <c:v>2013.29</c:v>
                </c:pt>
                <c:pt idx="655">
                  <c:v>2013.37</c:v>
                </c:pt>
              </c:numCache>
            </c:numRef>
          </c:xVal>
          <c:yVal>
            <c:numRef>
              <c:f>HadCRUT4!$AA$18:$AA$673</c:f>
              <c:numCache>
                <c:formatCode>General</c:formatCode>
                <c:ptCount val="656"/>
                <c:pt idx="0">
                  <c:v>8.3333299999999999E-2</c:v>
                </c:pt>
                <c:pt idx="1">
                  <c:v>2.2499999999999999E-2</c:v>
                </c:pt>
                <c:pt idx="2">
                  <c:v>6.5833299999999997E-2</c:v>
                </c:pt>
                <c:pt idx="3">
                  <c:v>8.7499999999999994E-2</c:v>
                </c:pt>
                <c:pt idx="4">
                  <c:v>5.66667E-2</c:v>
                </c:pt>
                <c:pt idx="5">
                  <c:v>-1.0833300000000001E-2</c:v>
                </c:pt>
                <c:pt idx="6">
                  <c:v>5.33333E-2</c:v>
                </c:pt>
                <c:pt idx="7">
                  <c:v>0.05</c:v>
                </c:pt>
                <c:pt idx="8">
                  <c:v>0.1225</c:v>
                </c:pt>
                <c:pt idx="9">
                  <c:v>7.5833300000000006E-2</c:v>
                </c:pt>
                <c:pt idx="10">
                  <c:v>6.7500000000000004E-2</c:v>
                </c:pt>
                <c:pt idx="11">
                  <c:v>4.9166700000000001E-2</c:v>
                </c:pt>
                <c:pt idx="12">
                  <c:v>7.2499999999999995E-2</c:v>
                </c:pt>
                <c:pt idx="13">
                  <c:v>0.108333</c:v>
                </c:pt>
                <c:pt idx="14">
                  <c:v>0.14499999999999999</c:v>
                </c:pt>
                <c:pt idx="15">
                  <c:v>0.12</c:v>
                </c:pt>
                <c:pt idx="16">
                  <c:v>0.13666700000000001</c:v>
                </c:pt>
                <c:pt idx="17">
                  <c:v>9.2499999999999999E-2</c:v>
                </c:pt>
                <c:pt idx="18">
                  <c:v>2.6666700000000002E-2</c:v>
                </c:pt>
                <c:pt idx="19">
                  <c:v>4.7500000000000001E-2</c:v>
                </c:pt>
                <c:pt idx="20">
                  <c:v>1.66667E-2</c:v>
                </c:pt>
                <c:pt idx="21">
                  <c:v>5.0833299999999998E-2</c:v>
                </c:pt>
                <c:pt idx="22">
                  <c:v>4.1666700000000001E-2</c:v>
                </c:pt>
                <c:pt idx="23">
                  <c:v>6.08333E-2</c:v>
                </c:pt>
                <c:pt idx="24">
                  <c:v>0.08</c:v>
                </c:pt>
                <c:pt idx="25">
                  <c:v>3.8333300000000001E-2</c:v>
                </c:pt>
                <c:pt idx="26">
                  <c:v>4.58333E-2</c:v>
                </c:pt>
                <c:pt idx="27">
                  <c:v>1.4999999999999999E-2</c:v>
                </c:pt>
                <c:pt idx="28">
                  <c:v>3.2500000000000001E-2</c:v>
                </c:pt>
                <c:pt idx="29">
                  <c:v>7.3333300000000004E-2</c:v>
                </c:pt>
                <c:pt idx="30">
                  <c:v>5.33333E-2</c:v>
                </c:pt>
                <c:pt idx="31">
                  <c:v>0.129167</c:v>
                </c:pt>
                <c:pt idx="32">
                  <c:v>9.1666700000000004E-2</c:v>
                </c:pt>
                <c:pt idx="33">
                  <c:v>6.83333E-2</c:v>
                </c:pt>
                <c:pt idx="34">
                  <c:v>8.4166699999999997E-2</c:v>
                </c:pt>
                <c:pt idx="35">
                  <c:v>7.16667E-2</c:v>
                </c:pt>
                <c:pt idx="36">
                  <c:v>9.5000000000000001E-2</c:v>
                </c:pt>
                <c:pt idx="37">
                  <c:v>9.5833299999999996E-2</c:v>
                </c:pt>
                <c:pt idx="38">
                  <c:v>3.5833299999999998E-2</c:v>
                </c:pt>
                <c:pt idx="39">
                  <c:v>6.5000000000000002E-2</c:v>
                </c:pt>
                <c:pt idx="40">
                  <c:v>8.4166699999999997E-2</c:v>
                </c:pt>
                <c:pt idx="41">
                  <c:v>5.0833299999999998E-2</c:v>
                </c:pt>
                <c:pt idx="42">
                  <c:v>0.121667</c:v>
                </c:pt>
                <c:pt idx="43">
                  <c:v>3.3333299999999998E-3</c:v>
                </c:pt>
                <c:pt idx="44">
                  <c:v>4.9166700000000001E-2</c:v>
                </c:pt>
                <c:pt idx="45">
                  <c:v>5.66667E-2</c:v>
                </c:pt>
                <c:pt idx="46">
                  <c:v>6.6666699999999995E-2</c:v>
                </c:pt>
                <c:pt idx="47">
                  <c:v>4.3333299999999998E-2</c:v>
                </c:pt>
                <c:pt idx="48">
                  <c:v>1.4999999999999999E-2</c:v>
                </c:pt>
                <c:pt idx="49">
                  <c:v>6.3333299999999995E-2</c:v>
                </c:pt>
                <c:pt idx="50">
                  <c:v>0.10333299999999999</c:v>
                </c:pt>
                <c:pt idx="51">
                  <c:v>7.6666700000000004E-2</c:v>
                </c:pt>
                <c:pt idx="52">
                  <c:v>1.3333299999999999E-2</c:v>
                </c:pt>
                <c:pt idx="53">
                  <c:v>3.0833300000000001E-2</c:v>
                </c:pt>
                <c:pt idx="54">
                  <c:v>-4.1666699999999999E-3</c:v>
                </c:pt>
                <c:pt idx="55">
                  <c:v>4.7500000000000001E-2</c:v>
                </c:pt>
                <c:pt idx="56">
                  <c:v>3.5833299999999998E-2</c:v>
                </c:pt>
                <c:pt idx="57">
                  <c:v>5.1666700000000003E-2</c:v>
                </c:pt>
                <c:pt idx="58">
                  <c:v>6.9166699999999998E-2</c:v>
                </c:pt>
                <c:pt idx="59">
                  <c:v>8.2500000000000004E-2</c:v>
                </c:pt>
                <c:pt idx="60">
                  <c:v>7.2499999999999995E-2</c:v>
                </c:pt>
                <c:pt idx="61">
                  <c:v>3.1666699999999999E-2</c:v>
                </c:pt>
                <c:pt idx="62">
                  <c:v>0</c:v>
                </c:pt>
                <c:pt idx="63">
                  <c:v>3.5000000000000003E-2</c:v>
                </c:pt>
                <c:pt idx="64">
                  <c:v>5.8333299999999998E-2</c:v>
                </c:pt>
                <c:pt idx="65">
                  <c:v>7.7499999999999999E-2</c:v>
                </c:pt>
                <c:pt idx="66">
                  <c:v>4.0833300000000003E-2</c:v>
                </c:pt>
                <c:pt idx="67">
                  <c:v>6.6666699999999995E-2</c:v>
                </c:pt>
                <c:pt idx="68">
                  <c:v>5.5833300000000002E-2</c:v>
                </c:pt>
                <c:pt idx="69">
                  <c:v>3.3333300000000003E-2</c:v>
                </c:pt>
                <c:pt idx="70">
                  <c:v>-1.0833300000000001E-2</c:v>
                </c:pt>
                <c:pt idx="71">
                  <c:v>3.0833300000000001E-2</c:v>
                </c:pt>
                <c:pt idx="72">
                  <c:v>1.3333299999999999E-2</c:v>
                </c:pt>
                <c:pt idx="73">
                  <c:v>0.03</c:v>
                </c:pt>
                <c:pt idx="74">
                  <c:v>-7.4999999999999997E-3</c:v>
                </c:pt>
                <c:pt idx="75">
                  <c:v>-1.6666700000000001E-3</c:v>
                </c:pt>
                <c:pt idx="76">
                  <c:v>7.9166700000000007E-2</c:v>
                </c:pt>
                <c:pt idx="77">
                  <c:v>9.16667E-3</c:v>
                </c:pt>
                <c:pt idx="78">
                  <c:v>9.2499999999999999E-2</c:v>
                </c:pt>
                <c:pt idx="79">
                  <c:v>4.2500000000000003E-2</c:v>
                </c:pt>
                <c:pt idx="80">
                  <c:v>0.09</c:v>
                </c:pt>
                <c:pt idx="81">
                  <c:v>5.9166700000000003E-2</c:v>
                </c:pt>
                <c:pt idx="82">
                  <c:v>9.8333299999999998E-2</c:v>
                </c:pt>
                <c:pt idx="83">
                  <c:v>9.5833299999999996E-2</c:v>
                </c:pt>
                <c:pt idx="84">
                  <c:v>0.125</c:v>
                </c:pt>
                <c:pt idx="85">
                  <c:v>0.14499999999999999</c:v>
                </c:pt>
                <c:pt idx="86">
                  <c:v>0.154167</c:v>
                </c:pt>
                <c:pt idx="87">
                  <c:v>0.156667</c:v>
                </c:pt>
                <c:pt idx="88">
                  <c:v>8.3333299999999999E-2</c:v>
                </c:pt>
                <c:pt idx="89">
                  <c:v>0.13</c:v>
                </c:pt>
                <c:pt idx="90">
                  <c:v>6.9166699999999998E-2</c:v>
                </c:pt>
                <c:pt idx="91">
                  <c:v>6.6666699999999995E-2</c:v>
                </c:pt>
                <c:pt idx="92">
                  <c:v>7.6666700000000004E-2</c:v>
                </c:pt>
                <c:pt idx="93">
                  <c:v>0.13833300000000001</c:v>
                </c:pt>
                <c:pt idx="94">
                  <c:v>0.120833</c:v>
                </c:pt>
                <c:pt idx="95">
                  <c:v>7.5833300000000006E-2</c:v>
                </c:pt>
                <c:pt idx="96">
                  <c:v>5.4166699999999998E-2</c:v>
                </c:pt>
                <c:pt idx="97">
                  <c:v>4.58333E-2</c:v>
                </c:pt>
                <c:pt idx="98">
                  <c:v>8.2500000000000004E-2</c:v>
                </c:pt>
                <c:pt idx="99">
                  <c:v>2.8333299999999999E-2</c:v>
                </c:pt>
                <c:pt idx="100">
                  <c:v>1.3333299999999999E-2</c:v>
                </c:pt>
                <c:pt idx="101">
                  <c:v>4.58333E-2</c:v>
                </c:pt>
                <c:pt idx="102">
                  <c:v>5.5833300000000002E-2</c:v>
                </c:pt>
                <c:pt idx="103">
                  <c:v>0.10083300000000001</c:v>
                </c:pt>
                <c:pt idx="104">
                  <c:v>7.7499999999999999E-2</c:v>
                </c:pt>
                <c:pt idx="105">
                  <c:v>7.3333300000000004E-2</c:v>
                </c:pt>
                <c:pt idx="106">
                  <c:v>4.1666700000000001E-2</c:v>
                </c:pt>
                <c:pt idx="107">
                  <c:v>5.4166699999999998E-2</c:v>
                </c:pt>
                <c:pt idx="108">
                  <c:v>7.0833300000000002E-2</c:v>
                </c:pt>
                <c:pt idx="109">
                  <c:v>0.05</c:v>
                </c:pt>
                <c:pt idx="110">
                  <c:v>4.7500000000000001E-2</c:v>
                </c:pt>
                <c:pt idx="111">
                  <c:v>0.105833</c:v>
                </c:pt>
                <c:pt idx="112">
                  <c:v>0.13250000000000001</c:v>
                </c:pt>
                <c:pt idx="113">
                  <c:v>9.2499999999999999E-2</c:v>
                </c:pt>
                <c:pt idx="114">
                  <c:v>9.1666700000000004E-2</c:v>
                </c:pt>
                <c:pt idx="115">
                  <c:v>7.8333299999999995E-2</c:v>
                </c:pt>
                <c:pt idx="116">
                  <c:v>4.9166700000000001E-2</c:v>
                </c:pt>
                <c:pt idx="117">
                  <c:v>7.3333300000000004E-2</c:v>
                </c:pt>
                <c:pt idx="118">
                  <c:v>0.119167</c:v>
                </c:pt>
                <c:pt idx="119">
                  <c:v>0.105833</c:v>
                </c:pt>
                <c:pt idx="120">
                  <c:v>0.14583299999999999</c:v>
                </c:pt>
                <c:pt idx="121">
                  <c:v>0.13666700000000001</c:v>
                </c:pt>
                <c:pt idx="122">
                  <c:v>0.14749999999999999</c:v>
                </c:pt>
                <c:pt idx="123">
                  <c:v>0.11666700000000001</c:v>
                </c:pt>
                <c:pt idx="124">
                  <c:v>0.14499999999999999</c:v>
                </c:pt>
                <c:pt idx="125">
                  <c:v>0.13666700000000001</c:v>
                </c:pt>
                <c:pt idx="126">
                  <c:v>0.16416700000000001</c:v>
                </c:pt>
                <c:pt idx="127">
                  <c:v>0.1275</c:v>
                </c:pt>
                <c:pt idx="128">
                  <c:v>0.128333</c:v>
                </c:pt>
                <c:pt idx="129">
                  <c:v>0.105833</c:v>
                </c:pt>
                <c:pt idx="130">
                  <c:v>8.5833300000000001E-2</c:v>
                </c:pt>
                <c:pt idx="131">
                  <c:v>0.130833</c:v>
                </c:pt>
                <c:pt idx="132">
                  <c:v>0.10249999999999999</c:v>
                </c:pt>
                <c:pt idx="133">
                  <c:v>0.1225</c:v>
                </c:pt>
                <c:pt idx="134">
                  <c:v>6.08333E-2</c:v>
                </c:pt>
                <c:pt idx="135">
                  <c:v>7.4999999999999997E-2</c:v>
                </c:pt>
                <c:pt idx="136">
                  <c:v>3.9166699999999999E-2</c:v>
                </c:pt>
                <c:pt idx="137">
                  <c:v>8.5000000000000006E-2</c:v>
                </c:pt>
                <c:pt idx="138">
                  <c:v>0.06</c:v>
                </c:pt>
                <c:pt idx="139">
                  <c:v>0.115</c:v>
                </c:pt>
                <c:pt idx="140">
                  <c:v>9.4166700000000006E-2</c:v>
                </c:pt>
                <c:pt idx="141">
                  <c:v>8.5000000000000006E-2</c:v>
                </c:pt>
                <c:pt idx="142">
                  <c:v>9.5000000000000001E-2</c:v>
                </c:pt>
                <c:pt idx="143">
                  <c:v>5.7500000000000002E-2</c:v>
                </c:pt>
                <c:pt idx="144">
                  <c:v>2.58333E-2</c:v>
                </c:pt>
                <c:pt idx="145">
                  <c:v>-2.91667E-2</c:v>
                </c:pt>
                <c:pt idx="146">
                  <c:v>7.0833300000000002E-2</c:v>
                </c:pt>
                <c:pt idx="147">
                  <c:v>7.5833300000000006E-2</c:v>
                </c:pt>
                <c:pt idx="148">
                  <c:v>8.2500000000000004E-2</c:v>
                </c:pt>
                <c:pt idx="149">
                  <c:v>6.4166699999999993E-2</c:v>
                </c:pt>
                <c:pt idx="150">
                  <c:v>2.1666700000000001E-2</c:v>
                </c:pt>
                <c:pt idx="151">
                  <c:v>3.4166700000000001E-2</c:v>
                </c:pt>
                <c:pt idx="152">
                  <c:v>6.83333E-2</c:v>
                </c:pt>
                <c:pt idx="153">
                  <c:v>7.3333300000000004E-2</c:v>
                </c:pt>
                <c:pt idx="154">
                  <c:v>0.05</c:v>
                </c:pt>
                <c:pt idx="155">
                  <c:v>7.9166700000000007E-2</c:v>
                </c:pt>
                <c:pt idx="156">
                  <c:v>4.7500000000000001E-2</c:v>
                </c:pt>
                <c:pt idx="157">
                  <c:v>0.16166700000000001</c:v>
                </c:pt>
                <c:pt idx="158">
                  <c:v>9.5833299999999996E-2</c:v>
                </c:pt>
                <c:pt idx="159">
                  <c:v>4.3333299999999998E-2</c:v>
                </c:pt>
                <c:pt idx="160">
                  <c:v>5.9166700000000003E-2</c:v>
                </c:pt>
                <c:pt idx="161">
                  <c:v>7.16667E-2</c:v>
                </c:pt>
                <c:pt idx="162">
                  <c:v>0.130833</c:v>
                </c:pt>
                <c:pt idx="163">
                  <c:v>0.124167</c:v>
                </c:pt>
                <c:pt idx="164">
                  <c:v>0.14166699999999999</c:v>
                </c:pt>
                <c:pt idx="165">
                  <c:v>0.128333</c:v>
                </c:pt>
                <c:pt idx="166">
                  <c:v>0.14749999999999999</c:v>
                </c:pt>
                <c:pt idx="167">
                  <c:v>0.160833</c:v>
                </c:pt>
                <c:pt idx="168">
                  <c:v>0.21249999999999999</c:v>
                </c:pt>
                <c:pt idx="169">
                  <c:v>0.14833299999999999</c:v>
                </c:pt>
                <c:pt idx="170">
                  <c:v>0.20083300000000001</c:v>
                </c:pt>
                <c:pt idx="171">
                  <c:v>0.248333</c:v>
                </c:pt>
                <c:pt idx="172">
                  <c:v>0.23499999999999999</c:v>
                </c:pt>
                <c:pt idx="173">
                  <c:v>0.249167</c:v>
                </c:pt>
                <c:pt idx="174">
                  <c:v>0.215</c:v>
                </c:pt>
                <c:pt idx="175">
                  <c:v>0.17666699999999999</c:v>
                </c:pt>
                <c:pt idx="176">
                  <c:v>0.13833300000000001</c:v>
                </c:pt>
                <c:pt idx="177">
                  <c:v>9.0833300000000006E-2</c:v>
                </c:pt>
                <c:pt idx="178">
                  <c:v>6.7500000000000004E-2</c:v>
                </c:pt>
                <c:pt idx="179">
                  <c:v>9.5833299999999996E-2</c:v>
                </c:pt>
                <c:pt idx="180">
                  <c:v>9.8333299999999998E-2</c:v>
                </c:pt>
                <c:pt idx="181">
                  <c:v>9.5833299999999996E-2</c:v>
                </c:pt>
                <c:pt idx="182">
                  <c:v>5.9166700000000003E-2</c:v>
                </c:pt>
                <c:pt idx="183">
                  <c:v>4.1666699999999999E-3</c:v>
                </c:pt>
                <c:pt idx="184">
                  <c:v>0.01</c:v>
                </c:pt>
                <c:pt idx="185">
                  <c:v>-1.16667E-2</c:v>
                </c:pt>
                <c:pt idx="186">
                  <c:v>-8.3333299999999999E-3</c:v>
                </c:pt>
                <c:pt idx="187">
                  <c:v>2.5000000000000001E-3</c:v>
                </c:pt>
                <c:pt idx="188">
                  <c:v>1.4999999999999999E-2</c:v>
                </c:pt>
                <c:pt idx="189">
                  <c:v>7.16667E-2</c:v>
                </c:pt>
                <c:pt idx="190">
                  <c:v>0.110833</c:v>
                </c:pt>
                <c:pt idx="191">
                  <c:v>5.8333299999999998E-2</c:v>
                </c:pt>
                <c:pt idx="192">
                  <c:v>3.0833300000000001E-2</c:v>
                </c:pt>
                <c:pt idx="193">
                  <c:v>5.33333E-2</c:v>
                </c:pt>
                <c:pt idx="194">
                  <c:v>0.06</c:v>
                </c:pt>
                <c:pt idx="195">
                  <c:v>0.106667</c:v>
                </c:pt>
                <c:pt idx="196">
                  <c:v>6.25E-2</c:v>
                </c:pt>
                <c:pt idx="197">
                  <c:v>5.9166700000000003E-2</c:v>
                </c:pt>
                <c:pt idx="198">
                  <c:v>9.6666699999999994E-2</c:v>
                </c:pt>
                <c:pt idx="199">
                  <c:v>9.5833299999999996E-2</c:v>
                </c:pt>
                <c:pt idx="200">
                  <c:v>8.2500000000000004E-2</c:v>
                </c:pt>
                <c:pt idx="201">
                  <c:v>9.0833300000000006E-2</c:v>
                </c:pt>
                <c:pt idx="202">
                  <c:v>8.1666699999999995E-2</c:v>
                </c:pt>
                <c:pt idx="203">
                  <c:v>0.111667</c:v>
                </c:pt>
                <c:pt idx="204">
                  <c:v>0.13416700000000001</c:v>
                </c:pt>
                <c:pt idx="205">
                  <c:v>0.124167</c:v>
                </c:pt>
                <c:pt idx="206">
                  <c:v>7.2499999999999995E-2</c:v>
                </c:pt>
                <c:pt idx="207">
                  <c:v>5.5E-2</c:v>
                </c:pt>
                <c:pt idx="208">
                  <c:v>0.10083300000000001</c:v>
                </c:pt>
                <c:pt idx="209">
                  <c:v>6.3333299999999995E-2</c:v>
                </c:pt>
                <c:pt idx="210">
                  <c:v>3.2500000000000001E-2</c:v>
                </c:pt>
                <c:pt idx="211">
                  <c:v>3.4166700000000001E-2</c:v>
                </c:pt>
                <c:pt idx="212">
                  <c:v>7.0833300000000002E-2</c:v>
                </c:pt>
                <c:pt idx="213">
                  <c:v>8.8333300000000003E-2</c:v>
                </c:pt>
                <c:pt idx="214">
                  <c:v>8.5833300000000001E-2</c:v>
                </c:pt>
                <c:pt idx="215">
                  <c:v>0.04</c:v>
                </c:pt>
                <c:pt idx="216">
                  <c:v>0.125833</c:v>
                </c:pt>
                <c:pt idx="217">
                  <c:v>0.104167</c:v>
                </c:pt>
                <c:pt idx="218">
                  <c:v>0.17</c:v>
                </c:pt>
                <c:pt idx="219">
                  <c:v>0.17</c:v>
                </c:pt>
                <c:pt idx="220">
                  <c:v>0.153333</c:v>
                </c:pt>
                <c:pt idx="221">
                  <c:v>0.1575</c:v>
                </c:pt>
                <c:pt idx="222">
                  <c:v>0.185833</c:v>
                </c:pt>
                <c:pt idx="223">
                  <c:v>0.20333300000000001</c:v>
                </c:pt>
                <c:pt idx="224">
                  <c:v>0.18083299999999999</c:v>
                </c:pt>
                <c:pt idx="225">
                  <c:v>0.151667</c:v>
                </c:pt>
                <c:pt idx="226">
                  <c:v>0.20083300000000001</c:v>
                </c:pt>
                <c:pt idx="227">
                  <c:v>0.16916700000000001</c:v>
                </c:pt>
                <c:pt idx="228">
                  <c:v>0.13666700000000001</c:v>
                </c:pt>
                <c:pt idx="229">
                  <c:v>0.14499999999999999</c:v>
                </c:pt>
                <c:pt idx="230">
                  <c:v>9.8333299999999998E-2</c:v>
                </c:pt>
                <c:pt idx="231">
                  <c:v>0.156667</c:v>
                </c:pt>
                <c:pt idx="232">
                  <c:v>0.14083300000000001</c:v>
                </c:pt>
                <c:pt idx="233">
                  <c:v>0.153333</c:v>
                </c:pt>
                <c:pt idx="234">
                  <c:v>9.5000000000000001E-2</c:v>
                </c:pt>
                <c:pt idx="235">
                  <c:v>0.1</c:v>
                </c:pt>
                <c:pt idx="236">
                  <c:v>0.11749999999999999</c:v>
                </c:pt>
                <c:pt idx="237">
                  <c:v>0.113333</c:v>
                </c:pt>
                <c:pt idx="238">
                  <c:v>9.2499999999999999E-2</c:v>
                </c:pt>
                <c:pt idx="239">
                  <c:v>0.11583300000000001</c:v>
                </c:pt>
                <c:pt idx="240">
                  <c:v>0.126667</c:v>
                </c:pt>
                <c:pt idx="241">
                  <c:v>9.7500000000000003E-2</c:v>
                </c:pt>
                <c:pt idx="242">
                  <c:v>8.3333299999999999E-2</c:v>
                </c:pt>
                <c:pt idx="243">
                  <c:v>0.10166699999999999</c:v>
                </c:pt>
                <c:pt idx="244">
                  <c:v>9.3333299999999994E-2</c:v>
                </c:pt>
                <c:pt idx="245">
                  <c:v>9.9166699999999997E-2</c:v>
                </c:pt>
                <c:pt idx="246">
                  <c:v>0.13333300000000001</c:v>
                </c:pt>
                <c:pt idx="247">
                  <c:v>0.14249999999999999</c:v>
                </c:pt>
                <c:pt idx="248">
                  <c:v>0.125</c:v>
                </c:pt>
                <c:pt idx="249">
                  <c:v>0.16250000000000001</c:v>
                </c:pt>
                <c:pt idx="250">
                  <c:v>0.13250000000000001</c:v>
                </c:pt>
                <c:pt idx="251">
                  <c:v>0.13583300000000001</c:v>
                </c:pt>
                <c:pt idx="252">
                  <c:v>0.159167</c:v>
                </c:pt>
                <c:pt idx="253">
                  <c:v>0.16</c:v>
                </c:pt>
                <c:pt idx="254">
                  <c:v>0.20583299999999999</c:v>
                </c:pt>
                <c:pt idx="255">
                  <c:v>0.17166699999999999</c:v>
                </c:pt>
                <c:pt idx="256">
                  <c:v>0.14499999999999999</c:v>
                </c:pt>
                <c:pt idx="257">
                  <c:v>0.1575</c:v>
                </c:pt>
                <c:pt idx="258">
                  <c:v>0.18083299999999999</c:v>
                </c:pt>
                <c:pt idx="259">
                  <c:v>0.160833</c:v>
                </c:pt>
                <c:pt idx="260">
                  <c:v>0.16250000000000001</c:v>
                </c:pt>
                <c:pt idx="261">
                  <c:v>0.125833</c:v>
                </c:pt>
                <c:pt idx="262">
                  <c:v>0.13</c:v>
                </c:pt>
                <c:pt idx="263">
                  <c:v>0.185833</c:v>
                </c:pt>
                <c:pt idx="264">
                  <c:v>0.1275</c:v>
                </c:pt>
                <c:pt idx="265">
                  <c:v>0.14166699999999999</c:v>
                </c:pt>
                <c:pt idx="266">
                  <c:v>0.128333</c:v>
                </c:pt>
                <c:pt idx="267">
                  <c:v>0.10249999999999999</c:v>
                </c:pt>
                <c:pt idx="268">
                  <c:v>0.111667</c:v>
                </c:pt>
                <c:pt idx="269">
                  <c:v>8.6666699999999999E-2</c:v>
                </c:pt>
                <c:pt idx="270">
                  <c:v>6.83333E-2</c:v>
                </c:pt>
                <c:pt idx="271">
                  <c:v>8.9166700000000002E-2</c:v>
                </c:pt>
                <c:pt idx="272">
                  <c:v>0.115</c:v>
                </c:pt>
                <c:pt idx="273">
                  <c:v>0.13416700000000001</c:v>
                </c:pt>
                <c:pt idx="274">
                  <c:v>0.13</c:v>
                </c:pt>
                <c:pt idx="275">
                  <c:v>9.8333299999999998E-2</c:v>
                </c:pt>
                <c:pt idx="276">
                  <c:v>0.106667</c:v>
                </c:pt>
                <c:pt idx="277">
                  <c:v>0.113333</c:v>
                </c:pt>
                <c:pt idx="278">
                  <c:v>0.13833300000000001</c:v>
                </c:pt>
                <c:pt idx="279">
                  <c:v>0.1075</c:v>
                </c:pt>
                <c:pt idx="280">
                  <c:v>0.129167</c:v>
                </c:pt>
                <c:pt idx="281">
                  <c:v>0.13500000000000001</c:v>
                </c:pt>
                <c:pt idx="282">
                  <c:v>0.11666700000000001</c:v>
                </c:pt>
                <c:pt idx="283">
                  <c:v>0.105833</c:v>
                </c:pt>
                <c:pt idx="284">
                  <c:v>7.4166700000000002E-2</c:v>
                </c:pt>
                <c:pt idx="285">
                  <c:v>8.1666699999999995E-2</c:v>
                </c:pt>
                <c:pt idx="286">
                  <c:v>0.06</c:v>
                </c:pt>
                <c:pt idx="287">
                  <c:v>9.8333299999999998E-2</c:v>
                </c:pt>
                <c:pt idx="288">
                  <c:v>6.1666699999999998E-2</c:v>
                </c:pt>
                <c:pt idx="289">
                  <c:v>0.110833</c:v>
                </c:pt>
                <c:pt idx="290">
                  <c:v>0.1075</c:v>
                </c:pt>
                <c:pt idx="291">
                  <c:v>0.14499999999999999</c:v>
                </c:pt>
                <c:pt idx="292">
                  <c:v>0.16</c:v>
                </c:pt>
                <c:pt idx="293">
                  <c:v>0.17833299999999999</c:v>
                </c:pt>
                <c:pt idx="294">
                  <c:v>0.154167</c:v>
                </c:pt>
                <c:pt idx="295">
                  <c:v>0.159167</c:v>
                </c:pt>
                <c:pt idx="296">
                  <c:v>0.17083300000000001</c:v>
                </c:pt>
                <c:pt idx="297">
                  <c:v>0.1825</c:v>
                </c:pt>
                <c:pt idx="298">
                  <c:v>0.20083300000000001</c:v>
                </c:pt>
                <c:pt idx="299">
                  <c:v>0.158333</c:v>
                </c:pt>
                <c:pt idx="300">
                  <c:v>0.155833</c:v>
                </c:pt>
                <c:pt idx="301">
                  <c:v>0.126667</c:v>
                </c:pt>
                <c:pt idx="302">
                  <c:v>0.13250000000000001</c:v>
                </c:pt>
                <c:pt idx="303">
                  <c:v>0.121667</c:v>
                </c:pt>
                <c:pt idx="304">
                  <c:v>0.11666700000000001</c:v>
                </c:pt>
                <c:pt idx="305">
                  <c:v>7.9166700000000007E-2</c:v>
                </c:pt>
                <c:pt idx="306">
                  <c:v>9.8333299999999998E-2</c:v>
                </c:pt>
                <c:pt idx="307">
                  <c:v>0.115</c:v>
                </c:pt>
                <c:pt idx="308">
                  <c:v>0.1275</c:v>
                </c:pt>
                <c:pt idx="309">
                  <c:v>0.123333</c:v>
                </c:pt>
                <c:pt idx="310">
                  <c:v>0.1</c:v>
                </c:pt>
                <c:pt idx="311">
                  <c:v>0.1075</c:v>
                </c:pt>
                <c:pt idx="312">
                  <c:v>0.183333</c:v>
                </c:pt>
                <c:pt idx="313">
                  <c:v>0.119167</c:v>
                </c:pt>
                <c:pt idx="314">
                  <c:v>0.114167</c:v>
                </c:pt>
                <c:pt idx="315">
                  <c:v>0.11833299999999999</c:v>
                </c:pt>
                <c:pt idx="316">
                  <c:v>9.2499999999999999E-2</c:v>
                </c:pt>
                <c:pt idx="317">
                  <c:v>0.13750000000000001</c:v>
                </c:pt>
                <c:pt idx="318">
                  <c:v>0.154167</c:v>
                </c:pt>
                <c:pt idx="319">
                  <c:v>0.11666700000000001</c:v>
                </c:pt>
                <c:pt idx="320">
                  <c:v>0.111667</c:v>
                </c:pt>
                <c:pt idx="321">
                  <c:v>0.105833</c:v>
                </c:pt>
                <c:pt idx="322">
                  <c:v>0.1075</c:v>
                </c:pt>
                <c:pt idx="323">
                  <c:v>8.9166700000000002E-2</c:v>
                </c:pt>
                <c:pt idx="324">
                  <c:v>3.2500000000000001E-2</c:v>
                </c:pt>
                <c:pt idx="325">
                  <c:v>0.130833</c:v>
                </c:pt>
                <c:pt idx="326">
                  <c:v>0.13416700000000001</c:v>
                </c:pt>
                <c:pt idx="327">
                  <c:v>0.125</c:v>
                </c:pt>
                <c:pt idx="328">
                  <c:v>0.120833</c:v>
                </c:pt>
                <c:pt idx="329">
                  <c:v>0.10333299999999999</c:v>
                </c:pt>
                <c:pt idx="330">
                  <c:v>0.15083299999999999</c:v>
                </c:pt>
                <c:pt idx="331">
                  <c:v>0.11583300000000001</c:v>
                </c:pt>
                <c:pt idx="332">
                  <c:v>0.121667</c:v>
                </c:pt>
                <c:pt idx="333">
                  <c:v>0.110833</c:v>
                </c:pt>
                <c:pt idx="334">
                  <c:v>0.153333</c:v>
                </c:pt>
                <c:pt idx="335">
                  <c:v>0.130833</c:v>
                </c:pt>
                <c:pt idx="336">
                  <c:v>0.13916700000000001</c:v>
                </c:pt>
                <c:pt idx="337">
                  <c:v>0.129167</c:v>
                </c:pt>
                <c:pt idx="338">
                  <c:v>0.13416700000000001</c:v>
                </c:pt>
                <c:pt idx="339">
                  <c:v>0.14249999999999999</c:v>
                </c:pt>
                <c:pt idx="340">
                  <c:v>0.15</c:v>
                </c:pt>
                <c:pt idx="341">
                  <c:v>0.14583299999999999</c:v>
                </c:pt>
                <c:pt idx="342">
                  <c:v>0.125833</c:v>
                </c:pt>
                <c:pt idx="343">
                  <c:v>0.181667</c:v>
                </c:pt>
                <c:pt idx="344">
                  <c:v>0.17416699999999999</c:v>
                </c:pt>
                <c:pt idx="345">
                  <c:v>0.16916700000000001</c:v>
                </c:pt>
                <c:pt idx="346">
                  <c:v>0.16666700000000001</c:v>
                </c:pt>
                <c:pt idx="347">
                  <c:v>0.248333</c:v>
                </c:pt>
                <c:pt idx="348">
                  <c:v>0.21</c:v>
                </c:pt>
                <c:pt idx="349">
                  <c:v>0.19500000000000001</c:v>
                </c:pt>
                <c:pt idx="350">
                  <c:v>0.17</c:v>
                </c:pt>
                <c:pt idx="351">
                  <c:v>0.17249999999999999</c:v>
                </c:pt>
                <c:pt idx="352">
                  <c:v>0.2225</c:v>
                </c:pt>
                <c:pt idx="353">
                  <c:v>0.23499999999999999</c:v>
                </c:pt>
                <c:pt idx="354">
                  <c:v>0.20916699999999999</c:v>
                </c:pt>
                <c:pt idx="355">
                  <c:v>0.20250000000000001</c:v>
                </c:pt>
                <c:pt idx="356">
                  <c:v>0.183333</c:v>
                </c:pt>
                <c:pt idx="357">
                  <c:v>0.188333</c:v>
                </c:pt>
                <c:pt idx="358">
                  <c:v>0.20916699999999999</c:v>
                </c:pt>
                <c:pt idx="359">
                  <c:v>0.13</c:v>
                </c:pt>
                <c:pt idx="360">
                  <c:v>0.13</c:v>
                </c:pt>
                <c:pt idx="361">
                  <c:v>0.160833</c:v>
                </c:pt>
                <c:pt idx="362">
                  <c:v>0.14249999999999999</c:v>
                </c:pt>
                <c:pt idx="363">
                  <c:v>0.13500000000000001</c:v>
                </c:pt>
                <c:pt idx="364">
                  <c:v>0.11666700000000001</c:v>
                </c:pt>
                <c:pt idx="365">
                  <c:v>7.2499999999999995E-2</c:v>
                </c:pt>
                <c:pt idx="366">
                  <c:v>8.2500000000000004E-2</c:v>
                </c:pt>
                <c:pt idx="367">
                  <c:v>0.10083300000000001</c:v>
                </c:pt>
                <c:pt idx="368">
                  <c:v>0.1075</c:v>
                </c:pt>
                <c:pt idx="369">
                  <c:v>0.11666700000000001</c:v>
                </c:pt>
                <c:pt idx="370">
                  <c:v>7.4999999999999997E-2</c:v>
                </c:pt>
                <c:pt idx="371">
                  <c:v>0.13666700000000001</c:v>
                </c:pt>
                <c:pt idx="372">
                  <c:v>0.154167</c:v>
                </c:pt>
                <c:pt idx="373">
                  <c:v>5.7500000000000002E-2</c:v>
                </c:pt>
                <c:pt idx="374">
                  <c:v>0.11666700000000001</c:v>
                </c:pt>
                <c:pt idx="375">
                  <c:v>8.5000000000000006E-2</c:v>
                </c:pt>
                <c:pt idx="376">
                  <c:v>7.5833300000000006E-2</c:v>
                </c:pt>
                <c:pt idx="377">
                  <c:v>0.113333</c:v>
                </c:pt>
                <c:pt idx="378">
                  <c:v>0.105</c:v>
                </c:pt>
                <c:pt idx="379">
                  <c:v>0.108333</c:v>
                </c:pt>
                <c:pt idx="380">
                  <c:v>0.13416700000000001</c:v>
                </c:pt>
                <c:pt idx="381">
                  <c:v>0.119167</c:v>
                </c:pt>
                <c:pt idx="382">
                  <c:v>0.09</c:v>
                </c:pt>
                <c:pt idx="383">
                  <c:v>6.6666699999999995E-2</c:v>
                </c:pt>
                <c:pt idx="384">
                  <c:v>0.11749999999999999</c:v>
                </c:pt>
                <c:pt idx="385">
                  <c:v>0.185833</c:v>
                </c:pt>
                <c:pt idx="386">
                  <c:v>0.15</c:v>
                </c:pt>
                <c:pt idx="387">
                  <c:v>0.14833299999999999</c:v>
                </c:pt>
                <c:pt idx="388">
                  <c:v>0.10249999999999999</c:v>
                </c:pt>
                <c:pt idx="389">
                  <c:v>8.3333299999999999E-2</c:v>
                </c:pt>
                <c:pt idx="390">
                  <c:v>8.5000000000000006E-2</c:v>
                </c:pt>
                <c:pt idx="391">
                  <c:v>6.08333E-2</c:v>
                </c:pt>
                <c:pt idx="392">
                  <c:v>6.1666699999999998E-2</c:v>
                </c:pt>
                <c:pt idx="393">
                  <c:v>6.6666699999999995E-2</c:v>
                </c:pt>
                <c:pt idx="394">
                  <c:v>0.108333</c:v>
                </c:pt>
                <c:pt idx="395">
                  <c:v>0.104167</c:v>
                </c:pt>
                <c:pt idx="396">
                  <c:v>6.3333299999999995E-2</c:v>
                </c:pt>
                <c:pt idx="397">
                  <c:v>4.0833300000000003E-2</c:v>
                </c:pt>
                <c:pt idx="398">
                  <c:v>3.8333300000000001E-2</c:v>
                </c:pt>
                <c:pt idx="399">
                  <c:v>0.10166699999999999</c:v>
                </c:pt>
                <c:pt idx="400">
                  <c:v>6.08333E-2</c:v>
                </c:pt>
                <c:pt idx="401">
                  <c:v>8.5000000000000006E-2</c:v>
                </c:pt>
                <c:pt idx="402">
                  <c:v>5.2499999999999998E-2</c:v>
                </c:pt>
                <c:pt idx="403">
                  <c:v>8.2500000000000004E-2</c:v>
                </c:pt>
                <c:pt idx="404">
                  <c:v>0.04</c:v>
                </c:pt>
                <c:pt idx="405">
                  <c:v>3.8333300000000001E-2</c:v>
                </c:pt>
                <c:pt idx="406">
                  <c:v>5.7500000000000002E-2</c:v>
                </c:pt>
                <c:pt idx="407">
                  <c:v>2.8333299999999999E-2</c:v>
                </c:pt>
                <c:pt idx="408">
                  <c:v>4.4999999999999998E-2</c:v>
                </c:pt>
                <c:pt idx="409">
                  <c:v>2.2499999999999999E-2</c:v>
                </c:pt>
                <c:pt idx="410">
                  <c:v>5.33333E-2</c:v>
                </c:pt>
                <c:pt idx="411">
                  <c:v>1.66667E-2</c:v>
                </c:pt>
                <c:pt idx="412">
                  <c:v>4.7500000000000001E-2</c:v>
                </c:pt>
                <c:pt idx="413">
                  <c:v>4.58333E-2</c:v>
                </c:pt>
                <c:pt idx="414">
                  <c:v>9.7500000000000003E-2</c:v>
                </c:pt>
                <c:pt idx="415">
                  <c:v>6.7500000000000004E-2</c:v>
                </c:pt>
                <c:pt idx="416">
                  <c:v>9.4166700000000006E-2</c:v>
                </c:pt>
                <c:pt idx="417">
                  <c:v>0.109167</c:v>
                </c:pt>
                <c:pt idx="418">
                  <c:v>0.113333</c:v>
                </c:pt>
                <c:pt idx="419">
                  <c:v>0.14249999999999999</c:v>
                </c:pt>
                <c:pt idx="420">
                  <c:v>0.129167</c:v>
                </c:pt>
                <c:pt idx="421">
                  <c:v>0.17083300000000001</c:v>
                </c:pt>
                <c:pt idx="422">
                  <c:v>0.124167</c:v>
                </c:pt>
                <c:pt idx="423">
                  <c:v>0.106667</c:v>
                </c:pt>
                <c:pt idx="424">
                  <c:v>0.16416700000000001</c:v>
                </c:pt>
                <c:pt idx="425">
                  <c:v>0.16333300000000001</c:v>
                </c:pt>
                <c:pt idx="426">
                  <c:v>0.1275</c:v>
                </c:pt>
                <c:pt idx="427">
                  <c:v>0.16416700000000001</c:v>
                </c:pt>
                <c:pt idx="428">
                  <c:v>0.18</c:v>
                </c:pt>
                <c:pt idx="429">
                  <c:v>0.16916700000000001</c:v>
                </c:pt>
                <c:pt idx="430">
                  <c:v>0.13750000000000001</c:v>
                </c:pt>
                <c:pt idx="431">
                  <c:v>0.15083299999999999</c:v>
                </c:pt>
                <c:pt idx="432">
                  <c:v>0.155</c:v>
                </c:pt>
                <c:pt idx="433">
                  <c:v>0.159167</c:v>
                </c:pt>
                <c:pt idx="434">
                  <c:v>0.17416699999999999</c:v>
                </c:pt>
                <c:pt idx="435">
                  <c:v>0.20166700000000001</c:v>
                </c:pt>
                <c:pt idx="436">
                  <c:v>0.1925</c:v>
                </c:pt>
                <c:pt idx="437">
                  <c:v>0.14083300000000001</c:v>
                </c:pt>
                <c:pt idx="438">
                  <c:v>0.20666699999999999</c:v>
                </c:pt>
                <c:pt idx="439">
                  <c:v>0.156667</c:v>
                </c:pt>
                <c:pt idx="440">
                  <c:v>0.153333</c:v>
                </c:pt>
                <c:pt idx="441">
                  <c:v>0.14499999999999999</c:v>
                </c:pt>
                <c:pt idx="442">
                  <c:v>0.18083299999999999</c:v>
                </c:pt>
                <c:pt idx="443">
                  <c:v>0.19833300000000001</c:v>
                </c:pt>
                <c:pt idx="444">
                  <c:v>0.2</c:v>
                </c:pt>
                <c:pt idx="445">
                  <c:v>0.106667</c:v>
                </c:pt>
                <c:pt idx="446">
                  <c:v>0.11583300000000001</c:v>
                </c:pt>
                <c:pt idx="447">
                  <c:v>0.14249999999999999</c:v>
                </c:pt>
                <c:pt idx="448">
                  <c:v>0.1525</c:v>
                </c:pt>
                <c:pt idx="449">
                  <c:v>0.189167</c:v>
                </c:pt>
                <c:pt idx="450">
                  <c:v>0.124167</c:v>
                </c:pt>
                <c:pt idx="451">
                  <c:v>0.130833</c:v>
                </c:pt>
                <c:pt idx="452">
                  <c:v>0.12</c:v>
                </c:pt>
                <c:pt idx="453">
                  <c:v>0.130833</c:v>
                </c:pt>
                <c:pt idx="454">
                  <c:v>8.3333299999999999E-2</c:v>
                </c:pt>
                <c:pt idx="455">
                  <c:v>7.6666700000000004E-2</c:v>
                </c:pt>
                <c:pt idx="456">
                  <c:v>2.5000000000000001E-2</c:v>
                </c:pt>
                <c:pt idx="457">
                  <c:v>0.14499999999999999</c:v>
                </c:pt>
                <c:pt idx="458">
                  <c:v>0.1275</c:v>
                </c:pt>
                <c:pt idx="459">
                  <c:v>5.5E-2</c:v>
                </c:pt>
                <c:pt idx="460">
                  <c:v>6.7500000000000004E-2</c:v>
                </c:pt>
                <c:pt idx="461">
                  <c:v>6.83333E-2</c:v>
                </c:pt>
                <c:pt idx="462">
                  <c:v>5.9166700000000003E-2</c:v>
                </c:pt>
                <c:pt idx="463">
                  <c:v>9.7500000000000003E-2</c:v>
                </c:pt>
                <c:pt idx="464">
                  <c:v>0.13333300000000001</c:v>
                </c:pt>
                <c:pt idx="465">
                  <c:v>0.17916699999999999</c:v>
                </c:pt>
                <c:pt idx="466">
                  <c:v>0.17833299999999999</c:v>
                </c:pt>
                <c:pt idx="467">
                  <c:v>0.1575</c:v>
                </c:pt>
                <c:pt idx="468">
                  <c:v>0.221667</c:v>
                </c:pt>
                <c:pt idx="469">
                  <c:v>0.19666700000000001</c:v>
                </c:pt>
                <c:pt idx="470">
                  <c:v>0.23333300000000001</c:v>
                </c:pt>
                <c:pt idx="471">
                  <c:v>0.28000000000000003</c:v>
                </c:pt>
                <c:pt idx="472">
                  <c:v>0.283333</c:v>
                </c:pt>
                <c:pt idx="473">
                  <c:v>0.29916700000000002</c:v>
                </c:pt>
                <c:pt idx="474">
                  <c:v>0.30833300000000002</c:v>
                </c:pt>
                <c:pt idx="475">
                  <c:v>0.30333300000000002</c:v>
                </c:pt>
                <c:pt idx="476">
                  <c:v>0.25666699999999998</c:v>
                </c:pt>
                <c:pt idx="477">
                  <c:v>0.22916700000000001</c:v>
                </c:pt>
                <c:pt idx="478">
                  <c:v>0.245</c:v>
                </c:pt>
                <c:pt idx="479">
                  <c:v>0.25</c:v>
                </c:pt>
                <c:pt idx="480">
                  <c:v>0.20583299999999999</c:v>
                </c:pt>
                <c:pt idx="481">
                  <c:v>0.19583300000000001</c:v>
                </c:pt>
                <c:pt idx="482">
                  <c:v>0.106667</c:v>
                </c:pt>
                <c:pt idx="483">
                  <c:v>0.115</c:v>
                </c:pt>
                <c:pt idx="484">
                  <c:v>0.128333</c:v>
                </c:pt>
                <c:pt idx="485">
                  <c:v>8.9166700000000002E-2</c:v>
                </c:pt>
                <c:pt idx="486">
                  <c:v>7.7499999999999999E-2</c:v>
                </c:pt>
                <c:pt idx="487">
                  <c:v>8.3333299999999999E-2</c:v>
                </c:pt>
                <c:pt idx="488">
                  <c:v>9.6666699999999994E-2</c:v>
                </c:pt>
                <c:pt idx="489">
                  <c:v>0.08</c:v>
                </c:pt>
                <c:pt idx="490">
                  <c:v>9.4166700000000006E-2</c:v>
                </c:pt>
                <c:pt idx="491">
                  <c:v>4.3333299999999998E-2</c:v>
                </c:pt>
                <c:pt idx="492">
                  <c:v>0.08</c:v>
                </c:pt>
                <c:pt idx="493">
                  <c:v>7.16667E-2</c:v>
                </c:pt>
                <c:pt idx="494">
                  <c:v>6.1666699999999998E-2</c:v>
                </c:pt>
                <c:pt idx="495">
                  <c:v>0.115</c:v>
                </c:pt>
                <c:pt idx="496">
                  <c:v>4.7500000000000001E-2</c:v>
                </c:pt>
                <c:pt idx="497">
                  <c:v>0.111667</c:v>
                </c:pt>
                <c:pt idx="498">
                  <c:v>0.16416700000000001</c:v>
                </c:pt>
                <c:pt idx="499">
                  <c:v>0.13666700000000001</c:v>
                </c:pt>
                <c:pt idx="500">
                  <c:v>0.13750000000000001</c:v>
                </c:pt>
                <c:pt idx="501">
                  <c:v>0.13583300000000001</c:v>
                </c:pt>
                <c:pt idx="502">
                  <c:v>0.105833</c:v>
                </c:pt>
                <c:pt idx="503">
                  <c:v>0.16583300000000001</c:v>
                </c:pt>
                <c:pt idx="504">
                  <c:v>0.16416700000000001</c:v>
                </c:pt>
                <c:pt idx="505">
                  <c:v>0.129167</c:v>
                </c:pt>
                <c:pt idx="506">
                  <c:v>0.1925</c:v>
                </c:pt>
                <c:pt idx="507">
                  <c:v>0.1225</c:v>
                </c:pt>
                <c:pt idx="508">
                  <c:v>0.14333299999999999</c:v>
                </c:pt>
                <c:pt idx="509">
                  <c:v>0.119167</c:v>
                </c:pt>
                <c:pt idx="510">
                  <c:v>0.104167</c:v>
                </c:pt>
                <c:pt idx="511">
                  <c:v>0.119167</c:v>
                </c:pt>
                <c:pt idx="512">
                  <c:v>0.113333</c:v>
                </c:pt>
                <c:pt idx="513">
                  <c:v>0.125833</c:v>
                </c:pt>
                <c:pt idx="514">
                  <c:v>0.160833</c:v>
                </c:pt>
                <c:pt idx="515">
                  <c:v>0.13750000000000001</c:v>
                </c:pt>
                <c:pt idx="516">
                  <c:v>0.11666700000000001</c:v>
                </c:pt>
                <c:pt idx="517">
                  <c:v>0.13583300000000001</c:v>
                </c:pt>
                <c:pt idx="518">
                  <c:v>0.1525</c:v>
                </c:pt>
                <c:pt idx="519">
                  <c:v>0.193333</c:v>
                </c:pt>
                <c:pt idx="520">
                  <c:v>0.20250000000000001</c:v>
                </c:pt>
                <c:pt idx="521">
                  <c:v>0.183333</c:v>
                </c:pt>
                <c:pt idx="522">
                  <c:v>0.20833299999999999</c:v>
                </c:pt>
                <c:pt idx="523">
                  <c:v>0.17416699999999999</c:v>
                </c:pt>
                <c:pt idx="524">
                  <c:v>0.20916699999999999</c:v>
                </c:pt>
                <c:pt idx="525">
                  <c:v>0.21083299999999999</c:v>
                </c:pt>
                <c:pt idx="526">
                  <c:v>0.20166700000000001</c:v>
                </c:pt>
                <c:pt idx="527">
                  <c:v>0.20666699999999999</c:v>
                </c:pt>
                <c:pt idx="528">
                  <c:v>0.21249999999999999</c:v>
                </c:pt>
                <c:pt idx="529">
                  <c:v>0.22833300000000001</c:v>
                </c:pt>
                <c:pt idx="530">
                  <c:v>0.23749999999999999</c:v>
                </c:pt>
                <c:pt idx="531">
                  <c:v>0.223333</c:v>
                </c:pt>
                <c:pt idx="532">
                  <c:v>0.22666700000000001</c:v>
                </c:pt>
                <c:pt idx="533">
                  <c:v>0.20666699999999999</c:v>
                </c:pt>
                <c:pt idx="534">
                  <c:v>0.21166699999999999</c:v>
                </c:pt>
                <c:pt idx="535">
                  <c:v>0.215833</c:v>
                </c:pt>
                <c:pt idx="536">
                  <c:v>0.20333300000000001</c:v>
                </c:pt>
                <c:pt idx="537">
                  <c:v>0.185</c:v>
                </c:pt>
                <c:pt idx="538">
                  <c:v>0.17749999999999999</c:v>
                </c:pt>
                <c:pt idx="539">
                  <c:v>0.1875</c:v>
                </c:pt>
                <c:pt idx="540">
                  <c:v>0.1875</c:v>
                </c:pt>
                <c:pt idx="541">
                  <c:v>0.2225</c:v>
                </c:pt>
                <c:pt idx="542">
                  <c:v>0.17749999999999999</c:v>
                </c:pt>
                <c:pt idx="543">
                  <c:v>0.115</c:v>
                </c:pt>
                <c:pt idx="544">
                  <c:v>7.4166700000000002E-2</c:v>
                </c:pt>
                <c:pt idx="545">
                  <c:v>0.153333</c:v>
                </c:pt>
                <c:pt idx="546">
                  <c:v>7.5833300000000006E-2</c:v>
                </c:pt>
                <c:pt idx="547">
                  <c:v>0.111667</c:v>
                </c:pt>
                <c:pt idx="548">
                  <c:v>0.1075</c:v>
                </c:pt>
                <c:pt idx="549">
                  <c:v>0.126667</c:v>
                </c:pt>
                <c:pt idx="550">
                  <c:v>0.1225</c:v>
                </c:pt>
                <c:pt idx="551">
                  <c:v>0.1575</c:v>
                </c:pt>
                <c:pt idx="552">
                  <c:v>0.20083300000000001</c:v>
                </c:pt>
                <c:pt idx="553">
                  <c:v>0.14916699999999999</c:v>
                </c:pt>
                <c:pt idx="554">
                  <c:v>0.153333</c:v>
                </c:pt>
                <c:pt idx="555">
                  <c:v>0.22</c:v>
                </c:pt>
                <c:pt idx="556">
                  <c:v>0.26416699999999999</c:v>
                </c:pt>
                <c:pt idx="557">
                  <c:v>0.215</c:v>
                </c:pt>
                <c:pt idx="558">
                  <c:v>0.21249999999999999</c:v>
                </c:pt>
                <c:pt idx="559">
                  <c:v>0.21166699999999999</c:v>
                </c:pt>
                <c:pt idx="560">
                  <c:v>0.19666700000000001</c:v>
                </c:pt>
                <c:pt idx="561">
                  <c:v>0.20583299999999999</c:v>
                </c:pt>
                <c:pt idx="562">
                  <c:v>0.24</c:v>
                </c:pt>
                <c:pt idx="563">
                  <c:v>0.2</c:v>
                </c:pt>
                <c:pt idx="564">
                  <c:v>0.126667</c:v>
                </c:pt>
                <c:pt idx="565">
                  <c:v>0.21083299999999999</c:v>
                </c:pt>
                <c:pt idx="566">
                  <c:v>0.20916699999999999</c:v>
                </c:pt>
                <c:pt idx="567">
                  <c:v>0.1575</c:v>
                </c:pt>
                <c:pt idx="568">
                  <c:v>0.13333300000000001</c:v>
                </c:pt>
                <c:pt idx="569">
                  <c:v>0.14333299999999999</c:v>
                </c:pt>
                <c:pt idx="570">
                  <c:v>0.188333</c:v>
                </c:pt>
                <c:pt idx="571">
                  <c:v>0.181667</c:v>
                </c:pt>
                <c:pt idx="572">
                  <c:v>0.1575</c:v>
                </c:pt>
                <c:pt idx="573">
                  <c:v>0.155833</c:v>
                </c:pt>
                <c:pt idx="574">
                  <c:v>0.13166700000000001</c:v>
                </c:pt>
                <c:pt idx="575">
                  <c:v>0.13750000000000001</c:v>
                </c:pt>
                <c:pt idx="576">
                  <c:v>0.158333</c:v>
                </c:pt>
                <c:pt idx="577">
                  <c:v>0.13916700000000001</c:v>
                </c:pt>
                <c:pt idx="578">
                  <c:v>0.13333300000000001</c:v>
                </c:pt>
                <c:pt idx="579">
                  <c:v>0.16333300000000001</c:v>
                </c:pt>
                <c:pt idx="580">
                  <c:v>0.17583299999999999</c:v>
                </c:pt>
                <c:pt idx="581">
                  <c:v>0.129167</c:v>
                </c:pt>
                <c:pt idx="582">
                  <c:v>0.16500000000000001</c:v>
                </c:pt>
                <c:pt idx="583">
                  <c:v>0.16500000000000001</c:v>
                </c:pt>
                <c:pt idx="584">
                  <c:v>0.186667</c:v>
                </c:pt>
                <c:pt idx="585">
                  <c:v>0.17499999999999999</c:v>
                </c:pt>
                <c:pt idx="586">
                  <c:v>0.20916699999999999</c:v>
                </c:pt>
                <c:pt idx="587">
                  <c:v>0.16</c:v>
                </c:pt>
                <c:pt idx="588">
                  <c:v>0.11749999999999999</c:v>
                </c:pt>
                <c:pt idx="589">
                  <c:v>6.3333299999999995E-2</c:v>
                </c:pt>
                <c:pt idx="590">
                  <c:v>0.16</c:v>
                </c:pt>
                <c:pt idx="591">
                  <c:v>0.1525</c:v>
                </c:pt>
                <c:pt idx="592">
                  <c:v>0.160833</c:v>
                </c:pt>
                <c:pt idx="593">
                  <c:v>0.17916699999999999</c:v>
                </c:pt>
                <c:pt idx="594">
                  <c:v>0.1825</c:v>
                </c:pt>
                <c:pt idx="595">
                  <c:v>0.154167</c:v>
                </c:pt>
                <c:pt idx="596">
                  <c:v>0.14249999999999999</c:v>
                </c:pt>
                <c:pt idx="597">
                  <c:v>0.13916700000000001</c:v>
                </c:pt>
                <c:pt idx="598">
                  <c:v>0.125</c:v>
                </c:pt>
                <c:pt idx="599">
                  <c:v>0.14083300000000001</c:v>
                </c:pt>
                <c:pt idx="600">
                  <c:v>0.23333300000000001</c:v>
                </c:pt>
                <c:pt idx="601">
                  <c:v>0.19</c:v>
                </c:pt>
                <c:pt idx="602">
                  <c:v>0.14083300000000001</c:v>
                </c:pt>
                <c:pt idx="603">
                  <c:v>0.130833</c:v>
                </c:pt>
                <c:pt idx="604">
                  <c:v>0.113333</c:v>
                </c:pt>
                <c:pt idx="605">
                  <c:v>0.14749999999999999</c:v>
                </c:pt>
                <c:pt idx="606">
                  <c:v>0.14166699999999999</c:v>
                </c:pt>
                <c:pt idx="607">
                  <c:v>0.11666700000000001</c:v>
                </c:pt>
                <c:pt idx="608">
                  <c:v>0.155833</c:v>
                </c:pt>
                <c:pt idx="609">
                  <c:v>0.14583299999999999</c:v>
                </c:pt>
                <c:pt idx="610">
                  <c:v>0.13</c:v>
                </c:pt>
                <c:pt idx="611">
                  <c:v>0.21</c:v>
                </c:pt>
                <c:pt idx="612">
                  <c:v>0.193333</c:v>
                </c:pt>
                <c:pt idx="613">
                  <c:v>0.25666699999999998</c:v>
                </c:pt>
                <c:pt idx="614">
                  <c:v>0.23749999999999999</c:v>
                </c:pt>
                <c:pt idx="615">
                  <c:v>0.22500000000000001</c:v>
                </c:pt>
                <c:pt idx="616">
                  <c:v>0.20333300000000001</c:v>
                </c:pt>
                <c:pt idx="617">
                  <c:v>0.19500000000000001</c:v>
                </c:pt>
                <c:pt idx="618">
                  <c:v>0.17</c:v>
                </c:pt>
                <c:pt idx="619">
                  <c:v>0.23416699999999999</c:v>
                </c:pt>
                <c:pt idx="620">
                  <c:v>0.220833</c:v>
                </c:pt>
                <c:pt idx="621">
                  <c:v>0.20166700000000001</c:v>
                </c:pt>
                <c:pt idx="622">
                  <c:v>0.22916700000000001</c:v>
                </c:pt>
                <c:pt idx="623">
                  <c:v>0.156667</c:v>
                </c:pt>
                <c:pt idx="624">
                  <c:v>0.11666700000000001</c:v>
                </c:pt>
                <c:pt idx="625">
                  <c:v>6.83333E-2</c:v>
                </c:pt>
                <c:pt idx="626">
                  <c:v>9.7500000000000003E-2</c:v>
                </c:pt>
                <c:pt idx="627">
                  <c:v>0.130833</c:v>
                </c:pt>
                <c:pt idx="628">
                  <c:v>0.183333</c:v>
                </c:pt>
                <c:pt idx="629">
                  <c:v>0.160833</c:v>
                </c:pt>
                <c:pt idx="630">
                  <c:v>0.184167</c:v>
                </c:pt>
                <c:pt idx="631">
                  <c:v>0.14666699999999999</c:v>
                </c:pt>
                <c:pt idx="632">
                  <c:v>0.13250000000000001</c:v>
                </c:pt>
                <c:pt idx="633">
                  <c:v>0.17499999999999999</c:v>
                </c:pt>
                <c:pt idx="634">
                  <c:v>0.155833</c:v>
                </c:pt>
                <c:pt idx="635">
                  <c:v>0.14833299999999999</c:v>
                </c:pt>
                <c:pt idx="636">
                  <c:v>0.16333300000000001</c:v>
                </c:pt>
                <c:pt idx="637">
                  <c:v>0.23666699999999999</c:v>
                </c:pt>
                <c:pt idx="638">
                  <c:v>0.214167</c:v>
                </c:pt>
                <c:pt idx="639">
                  <c:v>0.17583299999999999</c:v>
                </c:pt>
                <c:pt idx="640">
                  <c:v>0.156667</c:v>
                </c:pt>
                <c:pt idx="641">
                  <c:v>0.185</c:v>
                </c:pt>
                <c:pt idx="642">
                  <c:v>0.16833300000000001</c:v>
                </c:pt>
                <c:pt idx="643">
                  <c:v>0.17083300000000001</c:v>
                </c:pt>
                <c:pt idx="644">
                  <c:v>0.214167</c:v>
                </c:pt>
                <c:pt idx="645">
                  <c:v>0.20416699999999999</c:v>
                </c:pt>
                <c:pt idx="646">
                  <c:v>0.2</c:v>
                </c:pt>
                <c:pt idx="647">
                  <c:v>0.26583299999999999</c:v>
                </c:pt>
                <c:pt idx="648">
                  <c:v>0.23916699999999999</c:v>
                </c:pt>
                <c:pt idx="649">
                  <c:v>0.183333</c:v>
                </c:pt>
                <c:pt idx="650">
                  <c:v>0.248333</c:v>
                </c:pt>
                <c:pt idx="651">
                  <c:v>0.22916700000000001</c:v>
                </c:pt>
                <c:pt idx="652">
                  <c:v>0.24333299999999999</c:v>
                </c:pt>
                <c:pt idx="653">
                  <c:v>0.22833300000000001</c:v>
                </c:pt>
                <c:pt idx="654">
                  <c:v>0.20416699999999999</c:v>
                </c:pt>
                <c:pt idx="655">
                  <c:v>0.220833</c:v>
                </c:pt>
              </c:numCache>
            </c:numRef>
          </c:yVal>
        </c:ser>
        <c:ser>
          <c:idx val="4"/>
          <c:order val="2"/>
          <c:tx>
            <c:strRef>
              <c:f>HadCRUT4!$X$17</c:f>
              <c:strCache>
                <c:ptCount val="1"/>
                <c:pt idx="0">
                  <c:v>emiss-deriv</c:v>
                </c:pt>
              </c:strCache>
            </c:strRef>
          </c:tx>
          <c:marker>
            <c:symbol val="none"/>
          </c:marker>
          <c:xVal>
            <c:numRef>
              <c:f>HadCRUT4!$B$19:$B$666</c:f>
              <c:numCache>
                <c:formatCode>0.00</c:formatCode>
                <c:ptCount val="648"/>
                <c:pt idx="0">
                  <c:v>1958.58</c:v>
                </c:pt>
                <c:pt idx="1">
                  <c:v>1958.67</c:v>
                </c:pt>
                <c:pt idx="2">
                  <c:v>1958.75</c:v>
                </c:pt>
                <c:pt idx="3">
                  <c:v>1958.83</c:v>
                </c:pt>
                <c:pt idx="4">
                  <c:v>1958.92</c:v>
                </c:pt>
                <c:pt idx="5">
                  <c:v>1959</c:v>
                </c:pt>
                <c:pt idx="6">
                  <c:v>1959.08</c:v>
                </c:pt>
                <c:pt idx="7">
                  <c:v>1959.17</c:v>
                </c:pt>
                <c:pt idx="8">
                  <c:v>1959.25</c:v>
                </c:pt>
                <c:pt idx="9">
                  <c:v>1959.33</c:v>
                </c:pt>
                <c:pt idx="10">
                  <c:v>1959.42</c:v>
                </c:pt>
                <c:pt idx="11">
                  <c:v>1959.5</c:v>
                </c:pt>
                <c:pt idx="12">
                  <c:v>1959.58</c:v>
                </c:pt>
                <c:pt idx="13">
                  <c:v>1959.67</c:v>
                </c:pt>
                <c:pt idx="14">
                  <c:v>1959.75</c:v>
                </c:pt>
                <c:pt idx="15">
                  <c:v>1959.83</c:v>
                </c:pt>
                <c:pt idx="16">
                  <c:v>1959.92</c:v>
                </c:pt>
                <c:pt idx="17">
                  <c:v>1960</c:v>
                </c:pt>
                <c:pt idx="18">
                  <c:v>1960.08</c:v>
                </c:pt>
                <c:pt idx="19">
                  <c:v>1960.17</c:v>
                </c:pt>
                <c:pt idx="20">
                  <c:v>1960.25</c:v>
                </c:pt>
                <c:pt idx="21">
                  <c:v>1960.33</c:v>
                </c:pt>
                <c:pt idx="22">
                  <c:v>1960.42</c:v>
                </c:pt>
                <c:pt idx="23">
                  <c:v>1960.5</c:v>
                </c:pt>
                <c:pt idx="24">
                  <c:v>1960.58</c:v>
                </c:pt>
                <c:pt idx="25">
                  <c:v>1960.67</c:v>
                </c:pt>
                <c:pt idx="26">
                  <c:v>1960.75</c:v>
                </c:pt>
                <c:pt idx="27">
                  <c:v>1960.83</c:v>
                </c:pt>
                <c:pt idx="28">
                  <c:v>1960.92</c:v>
                </c:pt>
                <c:pt idx="29">
                  <c:v>1961</c:v>
                </c:pt>
                <c:pt idx="30">
                  <c:v>1961.08</c:v>
                </c:pt>
                <c:pt idx="31">
                  <c:v>1961.17</c:v>
                </c:pt>
                <c:pt idx="32">
                  <c:v>1961.25</c:v>
                </c:pt>
                <c:pt idx="33">
                  <c:v>1961.33</c:v>
                </c:pt>
                <c:pt idx="34">
                  <c:v>1961.42</c:v>
                </c:pt>
                <c:pt idx="35">
                  <c:v>1961.5</c:v>
                </c:pt>
                <c:pt idx="36">
                  <c:v>1961.58</c:v>
                </c:pt>
                <c:pt idx="37">
                  <c:v>1961.67</c:v>
                </c:pt>
                <c:pt idx="38">
                  <c:v>1961.75</c:v>
                </c:pt>
                <c:pt idx="39">
                  <c:v>1961.83</c:v>
                </c:pt>
                <c:pt idx="40">
                  <c:v>1961.92</c:v>
                </c:pt>
                <c:pt idx="41">
                  <c:v>1962</c:v>
                </c:pt>
                <c:pt idx="42">
                  <c:v>1962.08</c:v>
                </c:pt>
                <c:pt idx="43">
                  <c:v>1962.17</c:v>
                </c:pt>
                <c:pt idx="44">
                  <c:v>1962.25</c:v>
                </c:pt>
                <c:pt idx="45">
                  <c:v>1962.33</c:v>
                </c:pt>
                <c:pt idx="46">
                  <c:v>1962.42</c:v>
                </c:pt>
                <c:pt idx="47">
                  <c:v>1962.5</c:v>
                </c:pt>
                <c:pt idx="48">
                  <c:v>1962.58</c:v>
                </c:pt>
                <c:pt idx="49">
                  <c:v>1962.67</c:v>
                </c:pt>
                <c:pt idx="50">
                  <c:v>1962.75</c:v>
                </c:pt>
                <c:pt idx="51">
                  <c:v>1962.83</c:v>
                </c:pt>
                <c:pt idx="52">
                  <c:v>1962.92</c:v>
                </c:pt>
                <c:pt idx="53">
                  <c:v>1963</c:v>
                </c:pt>
                <c:pt idx="54">
                  <c:v>1963.08</c:v>
                </c:pt>
                <c:pt idx="55">
                  <c:v>1963.17</c:v>
                </c:pt>
                <c:pt idx="56">
                  <c:v>1963.25</c:v>
                </c:pt>
                <c:pt idx="57">
                  <c:v>1963.33</c:v>
                </c:pt>
                <c:pt idx="58">
                  <c:v>1963.42</c:v>
                </c:pt>
                <c:pt idx="59">
                  <c:v>1963.5</c:v>
                </c:pt>
                <c:pt idx="60">
                  <c:v>1963.58</c:v>
                </c:pt>
                <c:pt idx="61">
                  <c:v>1963.67</c:v>
                </c:pt>
                <c:pt idx="62">
                  <c:v>1963.75</c:v>
                </c:pt>
                <c:pt idx="63">
                  <c:v>1963.83</c:v>
                </c:pt>
                <c:pt idx="64">
                  <c:v>1963.92</c:v>
                </c:pt>
                <c:pt idx="65">
                  <c:v>1964</c:v>
                </c:pt>
                <c:pt idx="66">
                  <c:v>1964.08</c:v>
                </c:pt>
                <c:pt idx="67">
                  <c:v>1964.17</c:v>
                </c:pt>
                <c:pt idx="68">
                  <c:v>1964.25</c:v>
                </c:pt>
                <c:pt idx="69">
                  <c:v>1964.33</c:v>
                </c:pt>
                <c:pt idx="70">
                  <c:v>1964.42</c:v>
                </c:pt>
                <c:pt idx="71">
                  <c:v>1964.5</c:v>
                </c:pt>
                <c:pt idx="72">
                  <c:v>1964.58</c:v>
                </c:pt>
                <c:pt idx="73">
                  <c:v>1964.67</c:v>
                </c:pt>
                <c:pt idx="74">
                  <c:v>1964.75</c:v>
                </c:pt>
                <c:pt idx="75">
                  <c:v>1964.83</c:v>
                </c:pt>
                <c:pt idx="76">
                  <c:v>1964.92</c:v>
                </c:pt>
                <c:pt idx="77">
                  <c:v>1965</c:v>
                </c:pt>
                <c:pt idx="78">
                  <c:v>1965.08</c:v>
                </c:pt>
                <c:pt idx="79">
                  <c:v>1965.17</c:v>
                </c:pt>
                <c:pt idx="80">
                  <c:v>1965.25</c:v>
                </c:pt>
                <c:pt idx="81">
                  <c:v>1965.33</c:v>
                </c:pt>
                <c:pt idx="82">
                  <c:v>1965.42</c:v>
                </c:pt>
                <c:pt idx="83">
                  <c:v>1965.5</c:v>
                </c:pt>
                <c:pt idx="84">
                  <c:v>1965.58</c:v>
                </c:pt>
                <c:pt idx="85">
                  <c:v>1965.67</c:v>
                </c:pt>
                <c:pt idx="86">
                  <c:v>1965.75</c:v>
                </c:pt>
                <c:pt idx="87">
                  <c:v>1965.83</c:v>
                </c:pt>
                <c:pt idx="88">
                  <c:v>1965.92</c:v>
                </c:pt>
                <c:pt idx="89">
                  <c:v>1966</c:v>
                </c:pt>
                <c:pt idx="90">
                  <c:v>1966.08</c:v>
                </c:pt>
                <c:pt idx="91">
                  <c:v>1966.17</c:v>
                </c:pt>
                <c:pt idx="92">
                  <c:v>1966.25</c:v>
                </c:pt>
                <c:pt idx="93">
                  <c:v>1966.33</c:v>
                </c:pt>
                <c:pt idx="94">
                  <c:v>1966.42</c:v>
                </c:pt>
                <c:pt idx="95">
                  <c:v>1966.5</c:v>
                </c:pt>
                <c:pt idx="96">
                  <c:v>1966.58</c:v>
                </c:pt>
                <c:pt idx="97">
                  <c:v>1966.67</c:v>
                </c:pt>
                <c:pt idx="98">
                  <c:v>1966.75</c:v>
                </c:pt>
                <c:pt idx="99">
                  <c:v>1966.83</c:v>
                </c:pt>
                <c:pt idx="100">
                  <c:v>1966.92</c:v>
                </c:pt>
                <c:pt idx="101">
                  <c:v>1967</c:v>
                </c:pt>
                <c:pt idx="102">
                  <c:v>1967.08</c:v>
                </c:pt>
                <c:pt idx="103">
                  <c:v>1967.17</c:v>
                </c:pt>
                <c:pt idx="104">
                  <c:v>1967.25</c:v>
                </c:pt>
                <c:pt idx="105">
                  <c:v>1967.33</c:v>
                </c:pt>
                <c:pt idx="106">
                  <c:v>1967.42</c:v>
                </c:pt>
                <c:pt idx="107">
                  <c:v>1967.5</c:v>
                </c:pt>
                <c:pt idx="108">
                  <c:v>1967.58</c:v>
                </c:pt>
                <c:pt idx="109">
                  <c:v>1967.67</c:v>
                </c:pt>
                <c:pt idx="110">
                  <c:v>1967.75</c:v>
                </c:pt>
                <c:pt idx="111">
                  <c:v>1967.83</c:v>
                </c:pt>
                <c:pt idx="112">
                  <c:v>1967.92</c:v>
                </c:pt>
                <c:pt idx="113">
                  <c:v>1968</c:v>
                </c:pt>
                <c:pt idx="114">
                  <c:v>1968.08</c:v>
                </c:pt>
                <c:pt idx="115">
                  <c:v>1968.17</c:v>
                </c:pt>
                <c:pt idx="116">
                  <c:v>1968.25</c:v>
                </c:pt>
                <c:pt idx="117">
                  <c:v>1968.33</c:v>
                </c:pt>
                <c:pt idx="118">
                  <c:v>1968.42</c:v>
                </c:pt>
                <c:pt idx="119">
                  <c:v>1968.5</c:v>
                </c:pt>
                <c:pt idx="120">
                  <c:v>1968.58</c:v>
                </c:pt>
                <c:pt idx="121">
                  <c:v>1968.67</c:v>
                </c:pt>
                <c:pt idx="122">
                  <c:v>1968.75</c:v>
                </c:pt>
                <c:pt idx="123">
                  <c:v>1968.83</c:v>
                </c:pt>
                <c:pt idx="124">
                  <c:v>1968.92</c:v>
                </c:pt>
                <c:pt idx="125">
                  <c:v>1969</c:v>
                </c:pt>
                <c:pt idx="126">
                  <c:v>1969.08</c:v>
                </c:pt>
                <c:pt idx="127">
                  <c:v>1969.17</c:v>
                </c:pt>
                <c:pt idx="128">
                  <c:v>1969.25</c:v>
                </c:pt>
                <c:pt idx="129">
                  <c:v>1969.33</c:v>
                </c:pt>
                <c:pt idx="130">
                  <c:v>1969.42</c:v>
                </c:pt>
                <c:pt idx="131">
                  <c:v>1969.5</c:v>
                </c:pt>
                <c:pt idx="132">
                  <c:v>1969.58</c:v>
                </c:pt>
                <c:pt idx="133">
                  <c:v>1969.67</c:v>
                </c:pt>
                <c:pt idx="134">
                  <c:v>1969.75</c:v>
                </c:pt>
                <c:pt idx="135">
                  <c:v>1969.83</c:v>
                </c:pt>
                <c:pt idx="136">
                  <c:v>1969.92</c:v>
                </c:pt>
                <c:pt idx="137">
                  <c:v>1970</c:v>
                </c:pt>
                <c:pt idx="138">
                  <c:v>1970.08</c:v>
                </c:pt>
                <c:pt idx="139">
                  <c:v>1970.17</c:v>
                </c:pt>
                <c:pt idx="140">
                  <c:v>1970.25</c:v>
                </c:pt>
                <c:pt idx="141">
                  <c:v>1970.33</c:v>
                </c:pt>
                <c:pt idx="142">
                  <c:v>1970.42</c:v>
                </c:pt>
                <c:pt idx="143">
                  <c:v>1970.5</c:v>
                </c:pt>
                <c:pt idx="144">
                  <c:v>1970.58</c:v>
                </c:pt>
                <c:pt idx="145">
                  <c:v>1970.67</c:v>
                </c:pt>
                <c:pt idx="146">
                  <c:v>1970.75</c:v>
                </c:pt>
                <c:pt idx="147">
                  <c:v>1970.83</c:v>
                </c:pt>
                <c:pt idx="148">
                  <c:v>1970.92</c:v>
                </c:pt>
                <c:pt idx="149">
                  <c:v>1971</c:v>
                </c:pt>
                <c:pt idx="150">
                  <c:v>1971.08</c:v>
                </c:pt>
                <c:pt idx="151">
                  <c:v>1971.17</c:v>
                </c:pt>
                <c:pt idx="152">
                  <c:v>1971.25</c:v>
                </c:pt>
                <c:pt idx="153">
                  <c:v>1971.33</c:v>
                </c:pt>
                <c:pt idx="154">
                  <c:v>1971.42</c:v>
                </c:pt>
                <c:pt idx="155">
                  <c:v>1971.5</c:v>
                </c:pt>
                <c:pt idx="156">
                  <c:v>1971.58</c:v>
                </c:pt>
                <c:pt idx="157">
                  <c:v>1971.67</c:v>
                </c:pt>
                <c:pt idx="158">
                  <c:v>1971.75</c:v>
                </c:pt>
                <c:pt idx="159">
                  <c:v>1971.83</c:v>
                </c:pt>
                <c:pt idx="160">
                  <c:v>1971.92</c:v>
                </c:pt>
                <c:pt idx="161">
                  <c:v>1972</c:v>
                </c:pt>
                <c:pt idx="162">
                  <c:v>1972.08</c:v>
                </c:pt>
                <c:pt idx="163">
                  <c:v>1972.17</c:v>
                </c:pt>
                <c:pt idx="164">
                  <c:v>1972.25</c:v>
                </c:pt>
                <c:pt idx="165">
                  <c:v>1972.33</c:v>
                </c:pt>
                <c:pt idx="166">
                  <c:v>1972.42</c:v>
                </c:pt>
                <c:pt idx="167">
                  <c:v>1972.5</c:v>
                </c:pt>
                <c:pt idx="168">
                  <c:v>1972.58</c:v>
                </c:pt>
                <c:pt idx="169">
                  <c:v>1972.67</c:v>
                </c:pt>
                <c:pt idx="170">
                  <c:v>1972.75</c:v>
                </c:pt>
                <c:pt idx="171">
                  <c:v>1972.83</c:v>
                </c:pt>
                <c:pt idx="172">
                  <c:v>1972.92</c:v>
                </c:pt>
                <c:pt idx="173">
                  <c:v>1973</c:v>
                </c:pt>
                <c:pt idx="174">
                  <c:v>1973.08</c:v>
                </c:pt>
                <c:pt idx="175">
                  <c:v>1973.17</c:v>
                </c:pt>
                <c:pt idx="176">
                  <c:v>1973.25</c:v>
                </c:pt>
                <c:pt idx="177">
                  <c:v>1973.33</c:v>
                </c:pt>
                <c:pt idx="178">
                  <c:v>1973.42</c:v>
                </c:pt>
                <c:pt idx="179">
                  <c:v>1973.5</c:v>
                </c:pt>
                <c:pt idx="180">
                  <c:v>1973.58</c:v>
                </c:pt>
                <c:pt idx="181">
                  <c:v>1973.67</c:v>
                </c:pt>
                <c:pt idx="182">
                  <c:v>1973.75</c:v>
                </c:pt>
                <c:pt idx="183">
                  <c:v>1973.83</c:v>
                </c:pt>
                <c:pt idx="184">
                  <c:v>1973.92</c:v>
                </c:pt>
                <c:pt idx="185">
                  <c:v>1974</c:v>
                </c:pt>
                <c:pt idx="186">
                  <c:v>1974.08</c:v>
                </c:pt>
                <c:pt idx="187">
                  <c:v>1974.17</c:v>
                </c:pt>
                <c:pt idx="188">
                  <c:v>1974.25</c:v>
                </c:pt>
                <c:pt idx="189">
                  <c:v>1974.33</c:v>
                </c:pt>
                <c:pt idx="190">
                  <c:v>1974.42</c:v>
                </c:pt>
                <c:pt idx="191">
                  <c:v>1974.5</c:v>
                </c:pt>
                <c:pt idx="192">
                  <c:v>1974.58</c:v>
                </c:pt>
                <c:pt idx="193">
                  <c:v>1974.67</c:v>
                </c:pt>
                <c:pt idx="194">
                  <c:v>1974.75</c:v>
                </c:pt>
                <c:pt idx="195">
                  <c:v>1974.83</c:v>
                </c:pt>
                <c:pt idx="196">
                  <c:v>1974.92</c:v>
                </c:pt>
                <c:pt idx="197">
                  <c:v>1975</c:v>
                </c:pt>
                <c:pt idx="198">
                  <c:v>1975.08</c:v>
                </c:pt>
                <c:pt idx="199">
                  <c:v>1975.17</c:v>
                </c:pt>
                <c:pt idx="200">
                  <c:v>1975.25</c:v>
                </c:pt>
                <c:pt idx="201">
                  <c:v>1975.33</c:v>
                </c:pt>
                <c:pt idx="202">
                  <c:v>1975.42</c:v>
                </c:pt>
                <c:pt idx="203">
                  <c:v>1975.5</c:v>
                </c:pt>
                <c:pt idx="204">
                  <c:v>1975.58</c:v>
                </c:pt>
                <c:pt idx="205">
                  <c:v>1975.67</c:v>
                </c:pt>
                <c:pt idx="206">
                  <c:v>1975.75</c:v>
                </c:pt>
                <c:pt idx="207">
                  <c:v>1975.83</c:v>
                </c:pt>
                <c:pt idx="208">
                  <c:v>1975.92</c:v>
                </c:pt>
                <c:pt idx="209">
                  <c:v>1976</c:v>
                </c:pt>
                <c:pt idx="210">
                  <c:v>1976.08</c:v>
                </c:pt>
                <c:pt idx="211">
                  <c:v>1976.17</c:v>
                </c:pt>
                <c:pt idx="212">
                  <c:v>1976.25</c:v>
                </c:pt>
                <c:pt idx="213">
                  <c:v>1976.33</c:v>
                </c:pt>
                <c:pt idx="214">
                  <c:v>1976.42</c:v>
                </c:pt>
                <c:pt idx="215">
                  <c:v>1976.5</c:v>
                </c:pt>
                <c:pt idx="216">
                  <c:v>1976.58</c:v>
                </c:pt>
                <c:pt idx="217">
                  <c:v>1976.67</c:v>
                </c:pt>
                <c:pt idx="218">
                  <c:v>1976.75</c:v>
                </c:pt>
                <c:pt idx="219">
                  <c:v>1976.83</c:v>
                </c:pt>
                <c:pt idx="220">
                  <c:v>1976.92</c:v>
                </c:pt>
                <c:pt idx="221">
                  <c:v>1977</c:v>
                </c:pt>
                <c:pt idx="222">
                  <c:v>1977.08</c:v>
                </c:pt>
                <c:pt idx="223">
                  <c:v>1977.17</c:v>
                </c:pt>
                <c:pt idx="224">
                  <c:v>1977.25</c:v>
                </c:pt>
                <c:pt idx="225">
                  <c:v>1977.33</c:v>
                </c:pt>
                <c:pt idx="226">
                  <c:v>1977.42</c:v>
                </c:pt>
                <c:pt idx="227">
                  <c:v>1977.5</c:v>
                </c:pt>
                <c:pt idx="228">
                  <c:v>1977.58</c:v>
                </c:pt>
                <c:pt idx="229">
                  <c:v>1977.67</c:v>
                </c:pt>
                <c:pt idx="230">
                  <c:v>1977.75</c:v>
                </c:pt>
                <c:pt idx="231">
                  <c:v>1977.83</c:v>
                </c:pt>
                <c:pt idx="232">
                  <c:v>1977.92</c:v>
                </c:pt>
                <c:pt idx="233">
                  <c:v>1978</c:v>
                </c:pt>
                <c:pt idx="234">
                  <c:v>1978.08</c:v>
                </c:pt>
                <c:pt idx="235">
                  <c:v>1978.17</c:v>
                </c:pt>
                <c:pt idx="236">
                  <c:v>1978.25</c:v>
                </c:pt>
                <c:pt idx="237">
                  <c:v>1978.33</c:v>
                </c:pt>
                <c:pt idx="238">
                  <c:v>1978.42</c:v>
                </c:pt>
                <c:pt idx="239">
                  <c:v>1978.5</c:v>
                </c:pt>
                <c:pt idx="240">
                  <c:v>1978.58</c:v>
                </c:pt>
                <c:pt idx="241">
                  <c:v>1978.67</c:v>
                </c:pt>
                <c:pt idx="242">
                  <c:v>1978.75</c:v>
                </c:pt>
                <c:pt idx="243">
                  <c:v>1978.83</c:v>
                </c:pt>
                <c:pt idx="244">
                  <c:v>1978.92</c:v>
                </c:pt>
                <c:pt idx="245">
                  <c:v>1979</c:v>
                </c:pt>
                <c:pt idx="246">
                  <c:v>1979.08</c:v>
                </c:pt>
                <c:pt idx="247">
                  <c:v>1979.17</c:v>
                </c:pt>
                <c:pt idx="248">
                  <c:v>1979.25</c:v>
                </c:pt>
                <c:pt idx="249">
                  <c:v>1979.33</c:v>
                </c:pt>
                <c:pt idx="250">
                  <c:v>1979.42</c:v>
                </c:pt>
                <c:pt idx="251">
                  <c:v>1979.5</c:v>
                </c:pt>
                <c:pt idx="252">
                  <c:v>1979.58</c:v>
                </c:pt>
                <c:pt idx="253">
                  <c:v>1979.67</c:v>
                </c:pt>
                <c:pt idx="254">
                  <c:v>1979.75</c:v>
                </c:pt>
                <c:pt idx="255">
                  <c:v>1979.83</c:v>
                </c:pt>
                <c:pt idx="256">
                  <c:v>1979.92</c:v>
                </c:pt>
                <c:pt idx="257">
                  <c:v>1980</c:v>
                </c:pt>
                <c:pt idx="258">
                  <c:v>1980.08</c:v>
                </c:pt>
                <c:pt idx="259">
                  <c:v>1980.17</c:v>
                </c:pt>
                <c:pt idx="260">
                  <c:v>1980.25</c:v>
                </c:pt>
                <c:pt idx="261">
                  <c:v>1980.33</c:v>
                </c:pt>
                <c:pt idx="262">
                  <c:v>1980.42</c:v>
                </c:pt>
                <c:pt idx="263">
                  <c:v>1980.5</c:v>
                </c:pt>
                <c:pt idx="264">
                  <c:v>1980.58</c:v>
                </c:pt>
                <c:pt idx="265">
                  <c:v>1980.67</c:v>
                </c:pt>
                <c:pt idx="266">
                  <c:v>1980.75</c:v>
                </c:pt>
                <c:pt idx="267">
                  <c:v>1980.83</c:v>
                </c:pt>
                <c:pt idx="268">
                  <c:v>1980.92</c:v>
                </c:pt>
                <c:pt idx="269">
                  <c:v>1981</c:v>
                </c:pt>
                <c:pt idx="270">
                  <c:v>1981.08</c:v>
                </c:pt>
                <c:pt idx="271">
                  <c:v>1981.17</c:v>
                </c:pt>
                <c:pt idx="272">
                  <c:v>1981.25</c:v>
                </c:pt>
                <c:pt idx="273">
                  <c:v>1981.33</c:v>
                </c:pt>
                <c:pt idx="274">
                  <c:v>1981.42</c:v>
                </c:pt>
                <c:pt idx="275">
                  <c:v>1981.5</c:v>
                </c:pt>
                <c:pt idx="276">
                  <c:v>1981.58</c:v>
                </c:pt>
                <c:pt idx="277">
                  <c:v>1981.67</c:v>
                </c:pt>
                <c:pt idx="278">
                  <c:v>1981.75</c:v>
                </c:pt>
                <c:pt idx="279">
                  <c:v>1981.83</c:v>
                </c:pt>
                <c:pt idx="280">
                  <c:v>1981.92</c:v>
                </c:pt>
                <c:pt idx="281">
                  <c:v>1982</c:v>
                </c:pt>
                <c:pt idx="282">
                  <c:v>1982.08</c:v>
                </c:pt>
                <c:pt idx="283">
                  <c:v>1982.17</c:v>
                </c:pt>
                <c:pt idx="284">
                  <c:v>1982.25</c:v>
                </c:pt>
                <c:pt idx="285">
                  <c:v>1982.33</c:v>
                </c:pt>
                <c:pt idx="286">
                  <c:v>1982.42</c:v>
                </c:pt>
                <c:pt idx="287">
                  <c:v>1982.5</c:v>
                </c:pt>
                <c:pt idx="288">
                  <c:v>1982.58</c:v>
                </c:pt>
                <c:pt idx="289">
                  <c:v>1982.67</c:v>
                </c:pt>
                <c:pt idx="290">
                  <c:v>1982.75</c:v>
                </c:pt>
                <c:pt idx="291">
                  <c:v>1982.83</c:v>
                </c:pt>
                <c:pt idx="292">
                  <c:v>1982.92</c:v>
                </c:pt>
                <c:pt idx="293">
                  <c:v>1983</c:v>
                </c:pt>
                <c:pt idx="294">
                  <c:v>1983.08</c:v>
                </c:pt>
                <c:pt idx="295">
                  <c:v>1983.17</c:v>
                </c:pt>
                <c:pt idx="296">
                  <c:v>1983.25</c:v>
                </c:pt>
                <c:pt idx="297">
                  <c:v>1983.33</c:v>
                </c:pt>
                <c:pt idx="298">
                  <c:v>1983.42</c:v>
                </c:pt>
                <c:pt idx="299">
                  <c:v>1983.5</c:v>
                </c:pt>
                <c:pt idx="300">
                  <c:v>1983.58</c:v>
                </c:pt>
                <c:pt idx="301">
                  <c:v>1983.67</c:v>
                </c:pt>
                <c:pt idx="302">
                  <c:v>1983.75</c:v>
                </c:pt>
                <c:pt idx="303">
                  <c:v>1983.83</c:v>
                </c:pt>
                <c:pt idx="304">
                  <c:v>1983.92</c:v>
                </c:pt>
                <c:pt idx="305">
                  <c:v>1984</c:v>
                </c:pt>
                <c:pt idx="306">
                  <c:v>1984.08</c:v>
                </c:pt>
                <c:pt idx="307">
                  <c:v>1984.17</c:v>
                </c:pt>
                <c:pt idx="308">
                  <c:v>1984.25</c:v>
                </c:pt>
                <c:pt idx="309">
                  <c:v>1984.33</c:v>
                </c:pt>
                <c:pt idx="310">
                  <c:v>1984.42</c:v>
                </c:pt>
                <c:pt idx="311">
                  <c:v>1984.5</c:v>
                </c:pt>
                <c:pt idx="312">
                  <c:v>1984.58</c:v>
                </c:pt>
                <c:pt idx="313">
                  <c:v>1984.67</c:v>
                </c:pt>
                <c:pt idx="314">
                  <c:v>1984.75</c:v>
                </c:pt>
                <c:pt idx="315">
                  <c:v>1984.83</c:v>
                </c:pt>
                <c:pt idx="316">
                  <c:v>1984.92</c:v>
                </c:pt>
                <c:pt idx="317">
                  <c:v>1985</c:v>
                </c:pt>
                <c:pt idx="318">
                  <c:v>1985.08</c:v>
                </c:pt>
                <c:pt idx="319">
                  <c:v>1985.17</c:v>
                </c:pt>
                <c:pt idx="320">
                  <c:v>1985.25</c:v>
                </c:pt>
                <c:pt idx="321">
                  <c:v>1985.33</c:v>
                </c:pt>
                <c:pt idx="322">
                  <c:v>1985.42</c:v>
                </c:pt>
                <c:pt idx="323">
                  <c:v>1985.5</c:v>
                </c:pt>
                <c:pt idx="324">
                  <c:v>1985.58</c:v>
                </c:pt>
                <c:pt idx="325">
                  <c:v>1985.67</c:v>
                </c:pt>
                <c:pt idx="326">
                  <c:v>1985.75</c:v>
                </c:pt>
                <c:pt idx="327">
                  <c:v>1985.83</c:v>
                </c:pt>
                <c:pt idx="328">
                  <c:v>1985.92</c:v>
                </c:pt>
                <c:pt idx="329">
                  <c:v>1986</c:v>
                </c:pt>
                <c:pt idx="330">
                  <c:v>1986.08</c:v>
                </c:pt>
                <c:pt idx="331">
                  <c:v>1986.17</c:v>
                </c:pt>
                <c:pt idx="332">
                  <c:v>1986.25</c:v>
                </c:pt>
                <c:pt idx="333">
                  <c:v>1986.33</c:v>
                </c:pt>
                <c:pt idx="334">
                  <c:v>1986.42</c:v>
                </c:pt>
                <c:pt idx="335">
                  <c:v>1986.5</c:v>
                </c:pt>
                <c:pt idx="336">
                  <c:v>1986.58</c:v>
                </c:pt>
                <c:pt idx="337">
                  <c:v>1986.67</c:v>
                </c:pt>
                <c:pt idx="338">
                  <c:v>1986.75</c:v>
                </c:pt>
                <c:pt idx="339">
                  <c:v>1986.83</c:v>
                </c:pt>
                <c:pt idx="340">
                  <c:v>1986.92</c:v>
                </c:pt>
                <c:pt idx="341">
                  <c:v>1987</c:v>
                </c:pt>
                <c:pt idx="342">
                  <c:v>1987.08</c:v>
                </c:pt>
                <c:pt idx="343">
                  <c:v>1987.17</c:v>
                </c:pt>
                <c:pt idx="344">
                  <c:v>1987.25</c:v>
                </c:pt>
                <c:pt idx="345">
                  <c:v>1987.33</c:v>
                </c:pt>
                <c:pt idx="346">
                  <c:v>1987.42</c:v>
                </c:pt>
                <c:pt idx="347">
                  <c:v>1987.5</c:v>
                </c:pt>
                <c:pt idx="348">
                  <c:v>1987.58</c:v>
                </c:pt>
                <c:pt idx="349">
                  <c:v>1987.67</c:v>
                </c:pt>
                <c:pt idx="350">
                  <c:v>1987.75</c:v>
                </c:pt>
                <c:pt idx="351">
                  <c:v>1987.83</c:v>
                </c:pt>
                <c:pt idx="352">
                  <c:v>1987.92</c:v>
                </c:pt>
                <c:pt idx="353">
                  <c:v>1988</c:v>
                </c:pt>
                <c:pt idx="354">
                  <c:v>1988.08</c:v>
                </c:pt>
                <c:pt idx="355">
                  <c:v>1988.17</c:v>
                </c:pt>
                <c:pt idx="356">
                  <c:v>1988.25</c:v>
                </c:pt>
                <c:pt idx="357">
                  <c:v>1988.33</c:v>
                </c:pt>
                <c:pt idx="358">
                  <c:v>1988.42</c:v>
                </c:pt>
                <c:pt idx="359">
                  <c:v>1988.5</c:v>
                </c:pt>
                <c:pt idx="360">
                  <c:v>1988.58</c:v>
                </c:pt>
                <c:pt idx="361">
                  <c:v>1988.67</c:v>
                </c:pt>
                <c:pt idx="362">
                  <c:v>1988.75</c:v>
                </c:pt>
                <c:pt idx="363">
                  <c:v>1988.83</c:v>
                </c:pt>
                <c:pt idx="364">
                  <c:v>1988.92</c:v>
                </c:pt>
                <c:pt idx="365">
                  <c:v>1989</c:v>
                </c:pt>
                <c:pt idx="366">
                  <c:v>1989.08</c:v>
                </c:pt>
                <c:pt idx="367">
                  <c:v>1989.17</c:v>
                </c:pt>
                <c:pt idx="368">
                  <c:v>1989.25</c:v>
                </c:pt>
                <c:pt idx="369">
                  <c:v>1989.33</c:v>
                </c:pt>
                <c:pt idx="370">
                  <c:v>1989.42</c:v>
                </c:pt>
                <c:pt idx="371">
                  <c:v>1989.5</c:v>
                </c:pt>
                <c:pt idx="372">
                  <c:v>1989.58</c:v>
                </c:pt>
                <c:pt idx="373">
                  <c:v>1989.67</c:v>
                </c:pt>
                <c:pt idx="374">
                  <c:v>1989.75</c:v>
                </c:pt>
                <c:pt idx="375">
                  <c:v>1989.83</c:v>
                </c:pt>
                <c:pt idx="376">
                  <c:v>1989.92</c:v>
                </c:pt>
                <c:pt idx="377">
                  <c:v>1990</c:v>
                </c:pt>
                <c:pt idx="378">
                  <c:v>1990.08</c:v>
                </c:pt>
                <c:pt idx="379">
                  <c:v>1990.17</c:v>
                </c:pt>
                <c:pt idx="380">
                  <c:v>1990.25</c:v>
                </c:pt>
                <c:pt idx="381">
                  <c:v>1990.33</c:v>
                </c:pt>
                <c:pt idx="382">
                  <c:v>1990.42</c:v>
                </c:pt>
                <c:pt idx="383">
                  <c:v>1990.5</c:v>
                </c:pt>
                <c:pt idx="384">
                  <c:v>1990.58</c:v>
                </c:pt>
                <c:pt idx="385">
                  <c:v>1990.67</c:v>
                </c:pt>
                <c:pt idx="386">
                  <c:v>1990.75</c:v>
                </c:pt>
                <c:pt idx="387">
                  <c:v>1990.83</c:v>
                </c:pt>
                <c:pt idx="388">
                  <c:v>1990.92</c:v>
                </c:pt>
                <c:pt idx="389">
                  <c:v>1991</c:v>
                </c:pt>
                <c:pt idx="390">
                  <c:v>1991.08</c:v>
                </c:pt>
                <c:pt idx="391">
                  <c:v>1991.17</c:v>
                </c:pt>
                <c:pt idx="392">
                  <c:v>1991.25</c:v>
                </c:pt>
                <c:pt idx="393">
                  <c:v>1991.33</c:v>
                </c:pt>
                <c:pt idx="394">
                  <c:v>1991.42</c:v>
                </c:pt>
                <c:pt idx="395">
                  <c:v>1991.5</c:v>
                </c:pt>
                <c:pt idx="396">
                  <c:v>1991.58</c:v>
                </c:pt>
                <c:pt idx="397">
                  <c:v>1991.67</c:v>
                </c:pt>
                <c:pt idx="398">
                  <c:v>1991.75</c:v>
                </c:pt>
                <c:pt idx="399">
                  <c:v>1991.83</c:v>
                </c:pt>
                <c:pt idx="400">
                  <c:v>1991.92</c:v>
                </c:pt>
                <c:pt idx="401">
                  <c:v>1992</c:v>
                </c:pt>
                <c:pt idx="402">
                  <c:v>1992.08</c:v>
                </c:pt>
                <c:pt idx="403">
                  <c:v>1992.17</c:v>
                </c:pt>
                <c:pt idx="404">
                  <c:v>1992.25</c:v>
                </c:pt>
                <c:pt idx="405">
                  <c:v>1992.33</c:v>
                </c:pt>
                <c:pt idx="406">
                  <c:v>1992.42</c:v>
                </c:pt>
                <c:pt idx="407">
                  <c:v>1992.5</c:v>
                </c:pt>
                <c:pt idx="408">
                  <c:v>1992.58</c:v>
                </c:pt>
                <c:pt idx="409">
                  <c:v>1992.67</c:v>
                </c:pt>
                <c:pt idx="410">
                  <c:v>1992.75</c:v>
                </c:pt>
                <c:pt idx="411">
                  <c:v>1992.83</c:v>
                </c:pt>
                <c:pt idx="412">
                  <c:v>1992.92</c:v>
                </c:pt>
                <c:pt idx="413">
                  <c:v>1993</c:v>
                </c:pt>
                <c:pt idx="414">
                  <c:v>1993.08</c:v>
                </c:pt>
                <c:pt idx="415">
                  <c:v>1993.17</c:v>
                </c:pt>
                <c:pt idx="416">
                  <c:v>1993.25</c:v>
                </c:pt>
                <c:pt idx="417">
                  <c:v>1993.33</c:v>
                </c:pt>
                <c:pt idx="418">
                  <c:v>1993.42</c:v>
                </c:pt>
                <c:pt idx="419">
                  <c:v>1993.5</c:v>
                </c:pt>
                <c:pt idx="420">
                  <c:v>1993.58</c:v>
                </c:pt>
                <c:pt idx="421">
                  <c:v>1993.67</c:v>
                </c:pt>
                <c:pt idx="422">
                  <c:v>1993.75</c:v>
                </c:pt>
                <c:pt idx="423">
                  <c:v>1993.83</c:v>
                </c:pt>
                <c:pt idx="424">
                  <c:v>1993.92</c:v>
                </c:pt>
                <c:pt idx="425">
                  <c:v>1994</c:v>
                </c:pt>
                <c:pt idx="426">
                  <c:v>1994.08</c:v>
                </c:pt>
                <c:pt idx="427">
                  <c:v>1994.17</c:v>
                </c:pt>
                <c:pt idx="428">
                  <c:v>1994.25</c:v>
                </c:pt>
                <c:pt idx="429">
                  <c:v>1994.33</c:v>
                </c:pt>
                <c:pt idx="430">
                  <c:v>1994.42</c:v>
                </c:pt>
                <c:pt idx="431">
                  <c:v>1994.5</c:v>
                </c:pt>
                <c:pt idx="432">
                  <c:v>1994.58</c:v>
                </c:pt>
                <c:pt idx="433">
                  <c:v>1994.67</c:v>
                </c:pt>
                <c:pt idx="434">
                  <c:v>1994.75</c:v>
                </c:pt>
                <c:pt idx="435">
                  <c:v>1994.83</c:v>
                </c:pt>
                <c:pt idx="436">
                  <c:v>1994.92</c:v>
                </c:pt>
                <c:pt idx="437">
                  <c:v>1995</c:v>
                </c:pt>
                <c:pt idx="438">
                  <c:v>1995.08</c:v>
                </c:pt>
                <c:pt idx="439">
                  <c:v>1995.17</c:v>
                </c:pt>
                <c:pt idx="440">
                  <c:v>1995.25</c:v>
                </c:pt>
                <c:pt idx="441">
                  <c:v>1995.33</c:v>
                </c:pt>
                <c:pt idx="442">
                  <c:v>1995.42</c:v>
                </c:pt>
                <c:pt idx="443">
                  <c:v>1995.5</c:v>
                </c:pt>
                <c:pt idx="444">
                  <c:v>1995.58</c:v>
                </c:pt>
                <c:pt idx="445">
                  <c:v>1995.67</c:v>
                </c:pt>
                <c:pt idx="446">
                  <c:v>1995.75</c:v>
                </c:pt>
                <c:pt idx="447">
                  <c:v>1995.83</c:v>
                </c:pt>
                <c:pt idx="448">
                  <c:v>1995.92</c:v>
                </c:pt>
                <c:pt idx="449">
                  <c:v>1996</c:v>
                </c:pt>
                <c:pt idx="450">
                  <c:v>1996.08</c:v>
                </c:pt>
                <c:pt idx="451">
                  <c:v>1996.17</c:v>
                </c:pt>
                <c:pt idx="452">
                  <c:v>1996.25</c:v>
                </c:pt>
                <c:pt idx="453">
                  <c:v>1996.33</c:v>
                </c:pt>
                <c:pt idx="454">
                  <c:v>1996.42</c:v>
                </c:pt>
                <c:pt idx="455">
                  <c:v>1996.5</c:v>
                </c:pt>
                <c:pt idx="456">
                  <c:v>1996.58</c:v>
                </c:pt>
                <c:pt idx="457">
                  <c:v>1996.67</c:v>
                </c:pt>
                <c:pt idx="458">
                  <c:v>1996.75</c:v>
                </c:pt>
                <c:pt idx="459">
                  <c:v>1996.83</c:v>
                </c:pt>
                <c:pt idx="460">
                  <c:v>1996.92</c:v>
                </c:pt>
                <c:pt idx="461">
                  <c:v>1997</c:v>
                </c:pt>
                <c:pt idx="462">
                  <c:v>1997.08</c:v>
                </c:pt>
                <c:pt idx="463">
                  <c:v>1997.17</c:v>
                </c:pt>
                <c:pt idx="464">
                  <c:v>1997.25</c:v>
                </c:pt>
                <c:pt idx="465">
                  <c:v>1997.33</c:v>
                </c:pt>
                <c:pt idx="466">
                  <c:v>1997.42</c:v>
                </c:pt>
                <c:pt idx="467">
                  <c:v>1997.5</c:v>
                </c:pt>
                <c:pt idx="468">
                  <c:v>1997.58</c:v>
                </c:pt>
                <c:pt idx="469">
                  <c:v>1997.67</c:v>
                </c:pt>
                <c:pt idx="470">
                  <c:v>1997.75</c:v>
                </c:pt>
                <c:pt idx="471">
                  <c:v>1997.83</c:v>
                </c:pt>
                <c:pt idx="472">
                  <c:v>1997.92</c:v>
                </c:pt>
                <c:pt idx="473">
                  <c:v>1998</c:v>
                </c:pt>
                <c:pt idx="474">
                  <c:v>1998.08</c:v>
                </c:pt>
                <c:pt idx="475">
                  <c:v>1998.17</c:v>
                </c:pt>
                <c:pt idx="476">
                  <c:v>1998.25</c:v>
                </c:pt>
                <c:pt idx="477">
                  <c:v>1998.33</c:v>
                </c:pt>
                <c:pt idx="478">
                  <c:v>1998.42</c:v>
                </c:pt>
                <c:pt idx="479">
                  <c:v>1998.5</c:v>
                </c:pt>
                <c:pt idx="480">
                  <c:v>1998.58</c:v>
                </c:pt>
                <c:pt idx="481">
                  <c:v>1998.67</c:v>
                </c:pt>
                <c:pt idx="482">
                  <c:v>1998.75</c:v>
                </c:pt>
                <c:pt idx="483">
                  <c:v>1998.83</c:v>
                </c:pt>
                <c:pt idx="484">
                  <c:v>1998.92</c:v>
                </c:pt>
                <c:pt idx="485">
                  <c:v>1999</c:v>
                </c:pt>
                <c:pt idx="486">
                  <c:v>1999.08</c:v>
                </c:pt>
                <c:pt idx="487">
                  <c:v>1999.17</c:v>
                </c:pt>
                <c:pt idx="488">
                  <c:v>1999.25</c:v>
                </c:pt>
                <c:pt idx="489">
                  <c:v>1999.33</c:v>
                </c:pt>
                <c:pt idx="490">
                  <c:v>1999.42</c:v>
                </c:pt>
                <c:pt idx="491">
                  <c:v>1999.5</c:v>
                </c:pt>
                <c:pt idx="492">
                  <c:v>1999.58</c:v>
                </c:pt>
                <c:pt idx="493">
                  <c:v>1999.67</c:v>
                </c:pt>
                <c:pt idx="494">
                  <c:v>1999.75</c:v>
                </c:pt>
                <c:pt idx="495">
                  <c:v>1999.83</c:v>
                </c:pt>
                <c:pt idx="496">
                  <c:v>1999.92</c:v>
                </c:pt>
                <c:pt idx="497">
                  <c:v>2000</c:v>
                </c:pt>
                <c:pt idx="498">
                  <c:v>2000.08</c:v>
                </c:pt>
                <c:pt idx="499">
                  <c:v>2000.17</c:v>
                </c:pt>
                <c:pt idx="500">
                  <c:v>2000.25</c:v>
                </c:pt>
                <c:pt idx="501">
                  <c:v>2000.33</c:v>
                </c:pt>
                <c:pt idx="502">
                  <c:v>2000.42</c:v>
                </c:pt>
                <c:pt idx="503">
                  <c:v>2000.5</c:v>
                </c:pt>
                <c:pt idx="504">
                  <c:v>2000.58</c:v>
                </c:pt>
                <c:pt idx="505">
                  <c:v>2000.67</c:v>
                </c:pt>
                <c:pt idx="506">
                  <c:v>2000.75</c:v>
                </c:pt>
                <c:pt idx="507">
                  <c:v>2000.83</c:v>
                </c:pt>
                <c:pt idx="508">
                  <c:v>2000.92</c:v>
                </c:pt>
                <c:pt idx="509">
                  <c:v>2001</c:v>
                </c:pt>
                <c:pt idx="510">
                  <c:v>2001.08</c:v>
                </c:pt>
                <c:pt idx="511">
                  <c:v>2001.17</c:v>
                </c:pt>
                <c:pt idx="512">
                  <c:v>2001.25</c:v>
                </c:pt>
                <c:pt idx="513">
                  <c:v>2001.33</c:v>
                </c:pt>
                <c:pt idx="514">
                  <c:v>2001.42</c:v>
                </c:pt>
                <c:pt idx="515">
                  <c:v>2001.5</c:v>
                </c:pt>
                <c:pt idx="516">
                  <c:v>2001.58</c:v>
                </c:pt>
                <c:pt idx="517">
                  <c:v>2001.67</c:v>
                </c:pt>
                <c:pt idx="518">
                  <c:v>2001.75</c:v>
                </c:pt>
                <c:pt idx="519">
                  <c:v>2001.83</c:v>
                </c:pt>
                <c:pt idx="520">
                  <c:v>2001.92</c:v>
                </c:pt>
                <c:pt idx="521">
                  <c:v>2002</c:v>
                </c:pt>
                <c:pt idx="522">
                  <c:v>2002.08</c:v>
                </c:pt>
                <c:pt idx="523">
                  <c:v>2002.17</c:v>
                </c:pt>
                <c:pt idx="524">
                  <c:v>2002.25</c:v>
                </c:pt>
                <c:pt idx="525">
                  <c:v>2002.33</c:v>
                </c:pt>
                <c:pt idx="526">
                  <c:v>2002.42</c:v>
                </c:pt>
                <c:pt idx="527">
                  <c:v>2002.5</c:v>
                </c:pt>
                <c:pt idx="528">
                  <c:v>2002.58</c:v>
                </c:pt>
                <c:pt idx="529">
                  <c:v>2002.67</c:v>
                </c:pt>
                <c:pt idx="530">
                  <c:v>2002.75</c:v>
                </c:pt>
                <c:pt idx="531">
                  <c:v>2002.83</c:v>
                </c:pt>
                <c:pt idx="532">
                  <c:v>2002.92</c:v>
                </c:pt>
                <c:pt idx="533">
                  <c:v>2003</c:v>
                </c:pt>
                <c:pt idx="534">
                  <c:v>2003.08</c:v>
                </c:pt>
                <c:pt idx="535">
                  <c:v>2003.17</c:v>
                </c:pt>
                <c:pt idx="536">
                  <c:v>2003.25</c:v>
                </c:pt>
                <c:pt idx="537">
                  <c:v>2003.33</c:v>
                </c:pt>
                <c:pt idx="538">
                  <c:v>2003.42</c:v>
                </c:pt>
                <c:pt idx="539">
                  <c:v>2003.5</c:v>
                </c:pt>
                <c:pt idx="540">
                  <c:v>2003.58</c:v>
                </c:pt>
                <c:pt idx="541">
                  <c:v>2003.67</c:v>
                </c:pt>
                <c:pt idx="542">
                  <c:v>2003.75</c:v>
                </c:pt>
                <c:pt idx="543">
                  <c:v>2003.83</c:v>
                </c:pt>
                <c:pt idx="544">
                  <c:v>2003.92</c:v>
                </c:pt>
                <c:pt idx="545">
                  <c:v>2004</c:v>
                </c:pt>
                <c:pt idx="546">
                  <c:v>2004.08</c:v>
                </c:pt>
                <c:pt idx="547">
                  <c:v>2004.17</c:v>
                </c:pt>
                <c:pt idx="548">
                  <c:v>2004.25</c:v>
                </c:pt>
                <c:pt idx="549">
                  <c:v>2004.33</c:v>
                </c:pt>
                <c:pt idx="550">
                  <c:v>2004.42</c:v>
                </c:pt>
                <c:pt idx="551">
                  <c:v>2004.5</c:v>
                </c:pt>
                <c:pt idx="552">
                  <c:v>2004.58</c:v>
                </c:pt>
                <c:pt idx="553">
                  <c:v>2004.67</c:v>
                </c:pt>
                <c:pt idx="554">
                  <c:v>2004.75</c:v>
                </c:pt>
                <c:pt idx="555">
                  <c:v>2004.83</c:v>
                </c:pt>
                <c:pt idx="556">
                  <c:v>2004.92</c:v>
                </c:pt>
                <c:pt idx="557">
                  <c:v>2005</c:v>
                </c:pt>
                <c:pt idx="558">
                  <c:v>2005.08</c:v>
                </c:pt>
                <c:pt idx="559">
                  <c:v>2005.17</c:v>
                </c:pt>
                <c:pt idx="560">
                  <c:v>2005.25</c:v>
                </c:pt>
                <c:pt idx="561">
                  <c:v>2005.33</c:v>
                </c:pt>
                <c:pt idx="562">
                  <c:v>2005.42</c:v>
                </c:pt>
                <c:pt idx="563">
                  <c:v>2005.5</c:v>
                </c:pt>
                <c:pt idx="564">
                  <c:v>2005.58</c:v>
                </c:pt>
                <c:pt idx="565">
                  <c:v>2005.67</c:v>
                </c:pt>
                <c:pt idx="566">
                  <c:v>2005.75</c:v>
                </c:pt>
                <c:pt idx="567">
                  <c:v>2005.83</c:v>
                </c:pt>
                <c:pt idx="568">
                  <c:v>2005.92</c:v>
                </c:pt>
                <c:pt idx="569">
                  <c:v>2006</c:v>
                </c:pt>
                <c:pt idx="570">
                  <c:v>2006.08</c:v>
                </c:pt>
                <c:pt idx="571">
                  <c:v>2006.17</c:v>
                </c:pt>
                <c:pt idx="572">
                  <c:v>2006.25</c:v>
                </c:pt>
                <c:pt idx="573">
                  <c:v>2006.33</c:v>
                </c:pt>
                <c:pt idx="574">
                  <c:v>2006.42</c:v>
                </c:pt>
                <c:pt idx="575">
                  <c:v>2006.5</c:v>
                </c:pt>
                <c:pt idx="576">
                  <c:v>2006.58</c:v>
                </c:pt>
                <c:pt idx="577">
                  <c:v>2006.67</c:v>
                </c:pt>
                <c:pt idx="578">
                  <c:v>2006.75</c:v>
                </c:pt>
                <c:pt idx="579">
                  <c:v>2006.83</c:v>
                </c:pt>
                <c:pt idx="580">
                  <c:v>2006.92</c:v>
                </c:pt>
                <c:pt idx="581">
                  <c:v>2007</c:v>
                </c:pt>
                <c:pt idx="582">
                  <c:v>2007.08</c:v>
                </c:pt>
                <c:pt idx="583">
                  <c:v>2007.17</c:v>
                </c:pt>
                <c:pt idx="584">
                  <c:v>2007.25</c:v>
                </c:pt>
                <c:pt idx="585">
                  <c:v>2007.33</c:v>
                </c:pt>
                <c:pt idx="586">
                  <c:v>2007.42</c:v>
                </c:pt>
                <c:pt idx="587">
                  <c:v>2007.5</c:v>
                </c:pt>
                <c:pt idx="588">
                  <c:v>2007.58</c:v>
                </c:pt>
                <c:pt idx="589">
                  <c:v>2007.67</c:v>
                </c:pt>
                <c:pt idx="590">
                  <c:v>2007.75</c:v>
                </c:pt>
                <c:pt idx="591">
                  <c:v>2007.83</c:v>
                </c:pt>
                <c:pt idx="592">
                  <c:v>2007.92</c:v>
                </c:pt>
                <c:pt idx="593">
                  <c:v>2008</c:v>
                </c:pt>
                <c:pt idx="594">
                  <c:v>2008.08</c:v>
                </c:pt>
                <c:pt idx="595">
                  <c:v>2008.17</c:v>
                </c:pt>
                <c:pt idx="596">
                  <c:v>2008.25</c:v>
                </c:pt>
                <c:pt idx="597">
                  <c:v>2008.33</c:v>
                </c:pt>
                <c:pt idx="598">
                  <c:v>2008.42</c:v>
                </c:pt>
                <c:pt idx="599">
                  <c:v>2008.5</c:v>
                </c:pt>
                <c:pt idx="600">
                  <c:v>2008.58</c:v>
                </c:pt>
                <c:pt idx="601">
                  <c:v>2008.67</c:v>
                </c:pt>
                <c:pt idx="602">
                  <c:v>2008.75</c:v>
                </c:pt>
                <c:pt idx="603">
                  <c:v>2008.83</c:v>
                </c:pt>
                <c:pt idx="604">
                  <c:v>2008.92</c:v>
                </c:pt>
                <c:pt idx="605">
                  <c:v>2009</c:v>
                </c:pt>
                <c:pt idx="606">
                  <c:v>2009.08</c:v>
                </c:pt>
                <c:pt idx="607">
                  <c:v>2009.17</c:v>
                </c:pt>
                <c:pt idx="608">
                  <c:v>2009.25</c:v>
                </c:pt>
                <c:pt idx="609">
                  <c:v>2009.33</c:v>
                </c:pt>
                <c:pt idx="610">
                  <c:v>2009.42</c:v>
                </c:pt>
                <c:pt idx="611">
                  <c:v>2009.5</c:v>
                </c:pt>
                <c:pt idx="612">
                  <c:v>2009.58</c:v>
                </c:pt>
                <c:pt idx="613">
                  <c:v>2009.67</c:v>
                </c:pt>
                <c:pt idx="614">
                  <c:v>2009.75</c:v>
                </c:pt>
                <c:pt idx="615">
                  <c:v>2009.83</c:v>
                </c:pt>
                <c:pt idx="616">
                  <c:v>2009.92</c:v>
                </c:pt>
                <c:pt idx="617">
                  <c:v>2010</c:v>
                </c:pt>
                <c:pt idx="618">
                  <c:v>2010.08</c:v>
                </c:pt>
                <c:pt idx="619">
                  <c:v>2010.17</c:v>
                </c:pt>
                <c:pt idx="620">
                  <c:v>2010.25</c:v>
                </c:pt>
                <c:pt idx="621">
                  <c:v>2010.33</c:v>
                </c:pt>
                <c:pt idx="622">
                  <c:v>2010.42</c:v>
                </c:pt>
                <c:pt idx="623">
                  <c:v>2010.5</c:v>
                </c:pt>
                <c:pt idx="624">
                  <c:v>2010.58</c:v>
                </c:pt>
                <c:pt idx="625">
                  <c:v>2010.67</c:v>
                </c:pt>
                <c:pt idx="626">
                  <c:v>2010.75</c:v>
                </c:pt>
                <c:pt idx="627">
                  <c:v>2010.83</c:v>
                </c:pt>
                <c:pt idx="628">
                  <c:v>2010.92</c:v>
                </c:pt>
                <c:pt idx="629">
                  <c:v>2011</c:v>
                </c:pt>
                <c:pt idx="630">
                  <c:v>2011.08</c:v>
                </c:pt>
                <c:pt idx="631">
                  <c:v>2011.17</c:v>
                </c:pt>
                <c:pt idx="632">
                  <c:v>2011.25</c:v>
                </c:pt>
                <c:pt idx="633">
                  <c:v>2011.33</c:v>
                </c:pt>
                <c:pt idx="634">
                  <c:v>2011.42</c:v>
                </c:pt>
                <c:pt idx="635">
                  <c:v>2011.5</c:v>
                </c:pt>
                <c:pt idx="636">
                  <c:v>2011.58</c:v>
                </c:pt>
                <c:pt idx="637">
                  <c:v>2011.67</c:v>
                </c:pt>
                <c:pt idx="638">
                  <c:v>2011.75</c:v>
                </c:pt>
                <c:pt idx="639">
                  <c:v>2011.83</c:v>
                </c:pt>
                <c:pt idx="640">
                  <c:v>2011.92</c:v>
                </c:pt>
                <c:pt idx="641">
                  <c:v>2012</c:v>
                </c:pt>
                <c:pt idx="642">
                  <c:v>2012.08</c:v>
                </c:pt>
                <c:pt idx="643">
                  <c:v>2012.17</c:v>
                </c:pt>
                <c:pt idx="644">
                  <c:v>2012.25</c:v>
                </c:pt>
                <c:pt idx="645">
                  <c:v>2012.33</c:v>
                </c:pt>
                <c:pt idx="646">
                  <c:v>2012.42</c:v>
                </c:pt>
                <c:pt idx="647">
                  <c:v>2012.5</c:v>
                </c:pt>
              </c:numCache>
            </c:numRef>
          </c:xVal>
          <c:yVal>
            <c:numRef>
              <c:f>HadCRUT4!$X$19:$X$666</c:f>
              <c:numCache>
                <c:formatCode>0.00</c:formatCode>
                <c:ptCount val="648"/>
                <c:pt idx="0">
                  <c:v>9.1588419405320823E-2</c:v>
                </c:pt>
                <c:pt idx="1">
                  <c:v>9.2018779342722984E-2</c:v>
                </c:pt>
                <c:pt idx="2">
                  <c:v>9.2449139280125214E-2</c:v>
                </c:pt>
                <c:pt idx="3">
                  <c:v>9.2879499217527417E-2</c:v>
                </c:pt>
                <c:pt idx="4">
                  <c:v>9.3309859154929564E-2</c:v>
                </c:pt>
                <c:pt idx="5">
                  <c:v>9.3740219092331767E-2</c:v>
                </c:pt>
                <c:pt idx="6">
                  <c:v>9.4170579029733914E-2</c:v>
                </c:pt>
                <c:pt idx="7">
                  <c:v>9.4600938967136172E-2</c:v>
                </c:pt>
                <c:pt idx="8">
                  <c:v>9.5031298904538319E-2</c:v>
                </c:pt>
                <c:pt idx="9">
                  <c:v>9.5461658841940467E-2</c:v>
                </c:pt>
                <c:pt idx="10">
                  <c:v>9.5892018779342836E-2</c:v>
                </c:pt>
                <c:pt idx="11">
                  <c:v>9.6322378716744872E-2</c:v>
                </c:pt>
                <c:pt idx="12">
                  <c:v>9.6697313510693883E-2</c:v>
                </c:pt>
                <c:pt idx="13">
                  <c:v>9.7072248304642672E-2</c:v>
                </c:pt>
                <c:pt idx="14">
                  <c:v>9.7447183098591683E-2</c:v>
                </c:pt>
                <c:pt idx="15">
                  <c:v>9.7822117892540472E-2</c:v>
                </c:pt>
                <c:pt idx="16">
                  <c:v>9.8197052686489261E-2</c:v>
                </c:pt>
                <c:pt idx="17">
                  <c:v>9.8571987480438272E-2</c:v>
                </c:pt>
                <c:pt idx="18">
                  <c:v>9.8946922274387061E-2</c:v>
                </c:pt>
                <c:pt idx="19">
                  <c:v>9.9321857068336072E-2</c:v>
                </c:pt>
                <c:pt idx="20">
                  <c:v>9.9696791862284861E-2</c:v>
                </c:pt>
                <c:pt idx="21">
                  <c:v>0.10007172665623365</c:v>
                </c:pt>
                <c:pt idx="22">
                  <c:v>0.10044666145018244</c:v>
                </c:pt>
                <c:pt idx="23">
                  <c:v>0.10082159624413123</c:v>
                </c:pt>
                <c:pt idx="24">
                  <c:v>0.1008770213875847</c:v>
                </c:pt>
                <c:pt idx="25">
                  <c:v>0.10093244653103817</c:v>
                </c:pt>
                <c:pt idx="26">
                  <c:v>0.10098787167449119</c:v>
                </c:pt>
                <c:pt idx="27">
                  <c:v>0.10104329681794466</c:v>
                </c:pt>
                <c:pt idx="28">
                  <c:v>0.10109872196139813</c:v>
                </c:pt>
                <c:pt idx="29">
                  <c:v>0.10115414710485116</c:v>
                </c:pt>
                <c:pt idx="30">
                  <c:v>0.10120957224830462</c:v>
                </c:pt>
                <c:pt idx="31">
                  <c:v>0.10126499739175809</c:v>
                </c:pt>
                <c:pt idx="32">
                  <c:v>0.10132042253521112</c:v>
                </c:pt>
                <c:pt idx="33">
                  <c:v>0.10137584767866459</c:v>
                </c:pt>
                <c:pt idx="34">
                  <c:v>0.10143127282211806</c:v>
                </c:pt>
                <c:pt idx="35">
                  <c:v>0.10148669796557108</c:v>
                </c:pt>
                <c:pt idx="36">
                  <c:v>0.10183229003651562</c:v>
                </c:pt>
                <c:pt idx="37">
                  <c:v>0.10217788210745971</c:v>
                </c:pt>
                <c:pt idx="38">
                  <c:v>0.1025234741784038</c:v>
                </c:pt>
                <c:pt idx="39">
                  <c:v>0.10286906624934788</c:v>
                </c:pt>
                <c:pt idx="40">
                  <c:v>0.10321465832029197</c:v>
                </c:pt>
                <c:pt idx="41">
                  <c:v>0.10356025039123651</c:v>
                </c:pt>
                <c:pt idx="42">
                  <c:v>0.10390584246218015</c:v>
                </c:pt>
                <c:pt idx="43">
                  <c:v>0.10425143453312469</c:v>
                </c:pt>
                <c:pt idx="44">
                  <c:v>0.10459702660406922</c:v>
                </c:pt>
                <c:pt idx="45">
                  <c:v>0.10494261867501287</c:v>
                </c:pt>
                <c:pt idx="46">
                  <c:v>0.1052882107459574</c:v>
                </c:pt>
                <c:pt idx="47">
                  <c:v>0.10563380281690105</c:v>
                </c:pt>
                <c:pt idx="48">
                  <c:v>0.10611306729264491</c:v>
                </c:pt>
                <c:pt idx="49">
                  <c:v>0.10659233176838789</c:v>
                </c:pt>
                <c:pt idx="50">
                  <c:v>0.10707159624413176</c:v>
                </c:pt>
                <c:pt idx="51">
                  <c:v>0.10755086071987474</c:v>
                </c:pt>
                <c:pt idx="52">
                  <c:v>0.10803012519561861</c:v>
                </c:pt>
                <c:pt idx="53">
                  <c:v>0.10850938967136159</c:v>
                </c:pt>
                <c:pt idx="54">
                  <c:v>0.10898865414710457</c:v>
                </c:pt>
                <c:pt idx="55">
                  <c:v>0.10946791862284844</c:v>
                </c:pt>
                <c:pt idx="56">
                  <c:v>0.10994718309859142</c:v>
                </c:pt>
                <c:pt idx="57">
                  <c:v>0.11042644757433528</c:v>
                </c:pt>
                <c:pt idx="58">
                  <c:v>0.11090571205007826</c:v>
                </c:pt>
                <c:pt idx="59">
                  <c:v>0.11138497652582124</c:v>
                </c:pt>
                <c:pt idx="60">
                  <c:v>0.1119098852373499</c:v>
                </c:pt>
                <c:pt idx="61">
                  <c:v>0.11243479394887856</c:v>
                </c:pt>
                <c:pt idx="62">
                  <c:v>0.11295970266040722</c:v>
                </c:pt>
                <c:pt idx="63">
                  <c:v>0.113484611371935</c:v>
                </c:pt>
                <c:pt idx="64">
                  <c:v>0.11400952008346366</c:v>
                </c:pt>
                <c:pt idx="65">
                  <c:v>0.11453442879499232</c:v>
                </c:pt>
                <c:pt idx="66">
                  <c:v>0.11505933750652098</c:v>
                </c:pt>
                <c:pt idx="67">
                  <c:v>0.11558424621804875</c:v>
                </c:pt>
                <c:pt idx="68">
                  <c:v>0.11610915492957741</c:v>
                </c:pt>
                <c:pt idx="69">
                  <c:v>0.11663406364110607</c:v>
                </c:pt>
                <c:pt idx="70">
                  <c:v>0.11715897235263473</c:v>
                </c:pt>
                <c:pt idx="71">
                  <c:v>0.1176838810641625</c:v>
                </c:pt>
                <c:pt idx="72">
                  <c:v>0.11813054251434529</c:v>
                </c:pt>
                <c:pt idx="73">
                  <c:v>0.11857720396452809</c:v>
                </c:pt>
                <c:pt idx="74">
                  <c:v>0.11902386541471088</c:v>
                </c:pt>
                <c:pt idx="75">
                  <c:v>0.11947052686489279</c:v>
                </c:pt>
                <c:pt idx="76">
                  <c:v>0.11991718831507647</c:v>
                </c:pt>
                <c:pt idx="77">
                  <c:v>0.12036384976525838</c:v>
                </c:pt>
                <c:pt idx="78">
                  <c:v>0.12081051121544029</c:v>
                </c:pt>
                <c:pt idx="79">
                  <c:v>0.12125717266562397</c:v>
                </c:pt>
                <c:pt idx="80">
                  <c:v>0.12170383411580588</c:v>
                </c:pt>
                <c:pt idx="81">
                  <c:v>0.12215049556598778</c:v>
                </c:pt>
                <c:pt idx="82">
                  <c:v>0.12259715701617147</c:v>
                </c:pt>
                <c:pt idx="83">
                  <c:v>0.12304381846635337</c:v>
                </c:pt>
                <c:pt idx="84">
                  <c:v>0.12356546687532521</c:v>
                </c:pt>
                <c:pt idx="85">
                  <c:v>0.12408711528429883</c:v>
                </c:pt>
                <c:pt idx="86">
                  <c:v>0.12460876369327067</c:v>
                </c:pt>
                <c:pt idx="87">
                  <c:v>0.12513041210224252</c:v>
                </c:pt>
                <c:pt idx="88">
                  <c:v>0.12565206051121613</c:v>
                </c:pt>
                <c:pt idx="89">
                  <c:v>0.12617370892018798</c:v>
                </c:pt>
                <c:pt idx="90">
                  <c:v>0.12669535732915982</c:v>
                </c:pt>
                <c:pt idx="91">
                  <c:v>0.12721700573813166</c:v>
                </c:pt>
                <c:pt idx="92">
                  <c:v>0.12773865414710528</c:v>
                </c:pt>
                <c:pt idx="93">
                  <c:v>0.12826030255607712</c:v>
                </c:pt>
                <c:pt idx="94">
                  <c:v>0.12878195096504896</c:v>
                </c:pt>
                <c:pt idx="95">
                  <c:v>0.12930359937402258</c:v>
                </c:pt>
                <c:pt idx="96">
                  <c:v>0.12964919144496534</c:v>
                </c:pt>
                <c:pt idx="97">
                  <c:v>0.12999478351590987</c:v>
                </c:pt>
                <c:pt idx="98">
                  <c:v>0.13034037558685441</c:v>
                </c:pt>
                <c:pt idx="99">
                  <c:v>0.13068596765779894</c:v>
                </c:pt>
                <c:pt idx="100">
                  <c:v>0.13103155972874347</c:v>
                </c:pt>
                <c:pt idx="101">
                  <c:v>0.13137715179968623</c:v>
                </c:pt>
                <c:pt idx="102">
                  <c:v>0.13172274387063077</c:v>
                </c:pt>
                <c:pt idx="103">
                  <c:v>0.1320683359415753</c:v>
                </c:pt>
                <c:pt idx="104">
                  <c:v>0.13241392801251983</c:v>
                </c:pt>
                <c:pt idx="105">
                  <c:v>0.13275952008346437</c:v>
                </c:pt>
                <c:pt idx="106">
                  <c:v>0.13310511215440712</c:v>
                </c:pt>
                <c:pt idx="107">
                  <c:v>0.13345070422535166</c:v>
                </c:pt>
                <c:pt idx="108">
                  <c:v>0.13403103808033379</c:v>
                </c:pt>
                <c:pt idx="109">
                  <c:v>0.13461137193531592</c:v>
                </c:pt>
                <c:pt idx="110">
                  <c:v>0.13519170579029804</c:v>
                </c:pt>
                <c:pt idx="111">
                  <c:v>0.1357720396452784</c:v>
                </c:pt>
                <c:pt idx="112">
                  <c:v>0.13635237350026053</c:v>
                </c:pt>
                <c:pt idx="113">
                  <c:v>0.13693270735524266</c:v>
                </c:pt>
                <c:pt idx="114">
                  <c:v>0.13751304121022478</c:v>
                </c:pt>
                <c:pt idx="115">
                  <c:v>0.13809337506520691</c:v>
                </c:pt>
                <c:pt idx="116">
                  <c:v>0.13867370892018727</c:v>
                </c:pt>
                <c:pt idx="117">
                  <c:v>0.1392540427751694</c:v>
                </c:pt>
                <c:pt idx="118">
                  <c:v>0.13983437663015152</c:v>
                </c:pt>
                <c:pt idx="119">
                  <c:v>0.14041471048513365</c:v>
                </c:pt>
                <c:pt idx="120">
                  <c:v>0.14110589462702094</c:v>
                </c:pt>
                <c:pt idx="121">
                  <c:v>0.14179707876891001</c:v>
                </c:pt>
                <c:pt idx="122">
                  <c:v>0.1424882629107973</c:v>
                </c:pt>
                <c:pt idx="123">
                  <c:v>0.14317944705268637</c:v>
                </c:pt>
                <c:pt idx="124">
                  <c:v>0.14387063119457544</c:v>
                </c:pt>
                <c:pt idx="125">
                  <c:v>0.14456181533646273</c:v>
                </c:pt>
                <c:pt idx="126">
                  <c:v>0.1452529994783518</c:v>
                </c:pt>
                <c:pt idx="127">
                  <c:v>0.14594418362023909</c:v>
                </c:pt>
                <c:pt idx="128">
                  <c:v>0.14663536776212815</c:v>
                </c:pt>
                <c:pt idx="129">
                  <c:v>0.14732655190401722</c:v>
                </c:pt>
                <c:pt idx="130">
                  <c:v>0.14801773604590451</c:v>
                </c:pt>
                <c:pt idx="131">
                  <c:v>0.14870892018779358</c:v>
                </c:pt>
                <c:pt idx="132">
                  <c:v>0.1496055033907151</c:v>
                </c:pt>
                <c:pt idx="133">
                  <c:v>0.15050208659363662</c:v>
                </c:pt>
                <c:pt idx="134">
                  <c:v>0.15139866979655636</c:v>
                </c:pt>
                <c:pt idx="135">
                  <c:v>0.15229525299947966</c:v>
                </c:pt>
                <c:pt idx="136">
                  <c:v>0.1531918362023994</c:v>
                </c:pt>
                <c:pt idx="137">
                  <c:v>0.15408841940531914</c:v>
                </c:pt>
                <c:pt idx="138">
                  <c:v>0.15498500260824244</c:v>
                </c:pt>
                <c:pt idx="139">
                  <c:v>0.15588158581116218</c:v>
                </c:pt>
                <c:pt idx="140">
                  <c:v>0.15677816901408548</c:v>
                </c:pt>
                <c:pt idx="141">
                  <c:v>0.15767475221700522</c:v>
                </c:pt>
                <c:pt idx="142">
                  <c:v>0.15857133541992852</c:v>
                </c:pt>
                <c:pt idx="143">
                  <c:v>0.15946791862284826</c:v>
                </c:pt>
                <c:pt idx="144">
                  <c:v>0.15997326551903868</c:v>
                </c:pt>
                <c:pt idx="145">
                  <c:v>0.16047861241523265</c:v>
                </c:pt>
                <c:pt idx="146">
                  <c:v>0.16098395931142306</c:v>
                </c:pt>
                <c:pt idx="147">
                  <c:v>0.16148930620761703</c:v>
                </c:pt>
                <c:pt idx="148">
                  <c:v>0.16199465310380745</c:v>
                </c:pt>
                <c:pt idx="149">
                  <c:v>0.16250000000000142</c:v>
                </c:pt>
                <c:pt idx="150">
                  <c:v>0.16300534689619184</c:v>
                </c:pt>
                <c:pt idx="151">
                  <c:v>0.16351069379238226</c:v>
                </c:pt>
                <c:pt idx="152">
                  <c:v>0.16401604068857623</c:v>
                </c:pt>
                <c:pt idx="153">
                  <c:v>0.16452138758476664</c:v>
                </c:pt>
                <c:pt idx="154">
                  <c:v>0.16502673448096061</c:v>
                </c:pt>
                <c:pt idx="155">
                  <c:v>0.16553208137715103</c:v>
                </c:pt>
                <c:pt idx="156">
                  <c:v>0.16607981220657209</c:v>
                </c:pt>
                <c:pt idx="157">
                  <c:v>0.16662754303599314</c:v>
                </c:pt>
                <c:pt idx="158">
                  <c:v>0.1671752738654142</c:v>
                </c:pt>
                <c:pt idx="159">
                  <c:v>0.16772300469483525</c:v>
                </c:pt>
                <c:pt idx="160">
                  <c:v>0.16827073552425631</c:v>
                </c:pt>
                <c:pt idx="161">
                  <c:v>0.16881846635367737</c:v>
                </c:pt>
                <c:pt idx="162">
                  <c:v>0.16936619718309842</c:v>
                </c:pt>
                <c:pt idx="163">
                  <c:v>0.16991392801251948</c:v>
                </c:pt>
                <c:pt idx="164">
                  <c:v>0.17046165884194053</c:v>
                </c:pt>
                <c:pt idx="165">
                  <c:v>0.17100938967136159</c:v>
                </c:pt>
                <c:pt idx="166">
                  <c:v>0.17155712050078264</c:v>
                </c:pt>
                <c:pt idx="167">
                  <c:v>0.1721048513302037</c:v>
                </c:pt>
                <c:pt idx="168">
                  <c:v>0.17287428273343863</c:v>
                </c:pt>
                <c:pt idx="169">
                  <c:v>0.17364371413667357</c:v>
                </c:pt>
                <c:pt idx="170">
                  <c:v>0.17441314553990495</c:v>
                </c:pt>
                <c:pt idx="171">
                  <c:v>0.17518257694313988</c:v>
                </c:pt>
                <c:pt idx="172">
                  <c:v>0.17595200834637481</c:v>
                </c:pt>
                <c:pt idx="173">
                  <c:v>0.17672143974960974</c:v>
                </c:pt>
                <c:pt idx="174">
                  <c:v>0.17749087115284468</c:v>
                </c:pt>
                <c:pt idx="175">
                  <c:v>0.17826030255607606</c:v>
                </c:pt>
                <c:pt idx="176">
                  <c:v>0.17902973395931099</c:v>
                </c:pt>
                <c:pt idx="177">
                  <c:v>0.17979916536254592</c:v>
                </c:pt>
                <c:pt idx="178">
                  <c:v>0.18056859676578085</c:v>
                </c:pt>
                <c:pt idx="179">
                  <c:v>0.18133802816901579</c:v>
                </c:pt>
                <c:pt idx="180">
                  <c:v>0.18136737089201915</c:v>
                </c:pt>
                <c:pt idx="181">
                  <c:v>0.18139671361502252</c:v>
                </c:pt>
                <c:pt idx="182">
                  <c:v>0.18142605633802944</c:v>
                </c:pt>
                <c:pt idx="183">
                  <c:v>0.18145539906103281</c:v>
                </c:pt>
                <c:pt idx="184">
                  <c:v>0.18148474178403617</c:v>
                </c:pt>
                <c:pt idx="185">
                  <c:v>0.18151408450704309</c:v>
                </c:pt>
                <c:pt idx="186">
                  <c:v>0.18154342723004646</c:v>
                </c:pt>
                <c:pt idx="187">
                  <c:v>0.18157276995305338</c:v>
                </c:pt>
                <c:pt idx="188">
                  <c:v>0.18160211267605675</c:v>
                </c:pt>
                <c:pt idx="189">
                  <c:v>0.18163145539906012</c:v>
                </c:pt>
                <c:pt idx="190">
                  <c:v>0.18166079812206704</c:v>
                </c:pt>
                <c:pt idx="191">
                  <c:v>0.1816901408450704</c:v>
                </c:pt>
                <c:pt idx="192">
                  <c:v>0.18159559207094489</c:v>
                </c:pt>
                <c:pt idx="193">
                  <c:v>0.18150104329681938</c:v>
                </c:pt>
                <c:pt idx="194">
                  <c:v>0.18140649452269031</c:v>
                </c:pt>
                <c:pt idx="195">
                  <c:v>0.1813119457485648</c:v>
                </c:pt>
                <c:pt idx="196">
                  <c:v>0.18121739697443928</c:v>
                </c:pt>
                <c:pt idx="197">
                  <c:v>0.18112284820031377</c:v>
                </c:pt>
                <c:pt idx="198">
                  <c:v>0.18102829942618825</c:v>
                </c:pt>
                <c:pt idx="199">
                  <c:v>0.18093375065205919</c:v>
                </c:pt>
                <c:pt idx="200">
                  <c:v>0.18083920187793368</c:v>
                </c:pt>
                <c:pt idx="201">
                  <c:v>0.18074465310380816</c:v>
                </c:pt>
                <c:pt idx="202">
                  <c:v>0.18065010432968265</c:v>
                </c:pt>
                <c:pt idx="203">
                  <c:v>0.18055555555555713</c:v>
                </c:pt>
                <c:pt idx="204">
                  <c:v>0.18142931664058537</c:v>
                </c:pt>
                <c:pt idx="205">
                  <c:v>0.1823030777256136</c:v>
                </c:pt>
                <c:pt idx="206">
                  <c:v>0.18317683881064184</c:v>
                </c:pt>
                <c:pt idx="207">
                  <c:v>0.18405059989567008</c:v>
                </c:pt>
                <c:pt idx="208">
                  <c:v>0.18492436098069831</c:v>
                </c:pt>
                <c:pt idx="209">
                  <c:v>0.18579812206572655</c:v>
                </c:pt>
                <c:pt idx="210">
                  <c:v>0.18667188315075478</c:v>
                </c:pt>
                <c:pt idx="211">
                  <c:v>0.18754564423578657</c:v>
                </c:pt>
                <c:pt idx="212">
                  <c:v>0.1884194053208148</c:v>
                </c:pt>
                <c:pt idx="213">
                  <c:v>0.18929316640584304</c:v>
                </c:pt>
                <c:pt idx="214">
                  <c:v>0.19016692749087127</c:v>
                </c:pt>
                <c:pt idx="215">
                  <c:v>0.19104068857589951</c:v>
                </c:pt>
                <c:pt idx="216">
                  <c:v>0.19151669274908656</c:v>
                </c:pt>
                <c:pt idx="217">
                  <c:v>0.19199269692227361</c:v>
                </c:pt>
                <c:pt idx="218">
                  <c:v>0.19246870109546066</c:v>
                </c:pt>
                <c:pt idx="219">
                  <c:v>0.19294470526864771</c:v>
                </c:pt>
                <c:pt idx="220">
                  <c:v>0.19342070944183476</c:v>
                </c:pt>
                <c:pt idx="221">
                  <c:v>0.19389671361502181</c:v>
                </c:pt>
                <c:pt idx="222">
                  <c:v>0.19437271778821241</c:v>
                </c:pt>
                <c:pt idx="223">
                  <c:v>0.19484872196139946</c:v>
                </c:pt>
                <c:pt idx="224">
                  <c:v>0.19532472613458651</c:v>
                </c:pt>
                <c:pt idx="225">
                  <c:v>0.19580073030777356</c:v>
                </c:pt>
                <c:pt idx="226">
                  <c:v>0.19627673448095706</c:v>
                </c:pt>
                <c:pt idx="227">
                  <c:v>0.19675273865414766</c:v>
                </c:pt>
                <c:pt idx="228">
                  <c:v>0.19697443922795799</c:v>
                </c:pt>
                <c:pt idx="229">
                  <c:v>0.19719613980177542</c:v>
                </c:pt>
                <c:pt idx="230">
                  <c:v>0.19741784037558574</c:v>
                </c:pt>
                <c:pt idx="231">
                  <c:v>0.19763954094940317</c:v>
                </c:pt>
                <c:pt idx="232">
                  <c:v>0.19786124152321349</c:v>
                </c:pt>
                <c:pt idx="233">
                  <c:v>0.19808294209702382</c:v>
                </c:pt>
                <c:pt idx="234">
                  <c:v>0.19830464267084125</c:v>
                </c:pt>
                <c:pt idx="235">
                  <c:v>0.19852634324465157</c:v>
                </c:pt>
                <c:pt idx="236">
                  <c:v>0.198748043818469</c:v>
                </c:pt>
                <c:pt idx="237">
                  <c:v>0.19896974439227932</c:v>
                </c:pt>
                <c:pt idx="238">
                  <c:v>0.19919144496608965</c:v>
                </c:pt>
                <c:pt idx="239">
                  <c:v>0.19941314553990708</c:v>
                </c:pt>
                <c:pt idx="240">
                  <c:v>0.20036515388628118</c:v>
                </c:pt>
                <c:pt idx="241">
                  <c:v>0.20131716223265528</c:v>
                </c:pt>
                <c:pt idx="242">
                  <c:v>0.20226917057902938</c:v>
                </c:pt>
                <c:pt idx="243">
                  <c:v>0.20322117892540348</c:v>
                </c:pt>
                <c:pt idx="244">
                  <c:v>0.20417318727177758</c:v>
                </c:pt>
                <c:pt idx="245">
                  <c:v>0.20512519561815168</c:v>
                </c:pt>
                <c:pt idx="246">
                  <c:v>0.20607720396452578</c:v>
                </c:pt>
                <c:pt idx="247">
                  <c:v>0.20702921231089988</c:v>
                </c:pt>
                <c:pt idx="248">
                  <c:v>0.20798122065727398</c:v>
                </c:pt>
                <c:pt idx="249">
                  <c:v>0.20893322900364808</c:v>
                </c:pt>
                <c:pt idx="250">
                  <c:v>0.20988523735002929</c:v>
                </c:pt>
                <c:pt idx="251">
                  <c:v>0.21083724569640339</c:v>
                </c:pt>
                <c:pt idx="252">
                  <c:v>0.21064488784558932</c:v>
                </c:pt>
                <c:pt idx="253">
                  <c:v>0.21045252999478237</c:v>
                </c:pt>
                <c:pt idx="254">
                  <c:v>0.21026017214397541</c:v>
                </c:pt>
                <c:pt idx="255">
                  <c:v>0.21006781429316845</c:v>
                </c:pt>
                <c:pt idx="256">
                  <c:v>0.20987545644235439</c:v>
                </c:pt>
                <c:pt idx="257">
                  <c:v>0.20968309859154743</c:v>
                </c:pt>
                <c:pt idx="258">
                  <c:v>0.20949074074074048</c:v>
                </c:pt>
                <c:pt idx="259">
                  <c:v>0.20929838288993352</c:v>
                </c:pt>
                <c:pt idx="260">
                  <c:v>0.20910602503912656</c:v>
                </c:pt>
                <c:pt idx="261">
                  <c:v>0.2089136671883125</c:v>
                </c:pt>
                <c:pt idx="262">
                  <c:v>0.20872130933750555</c:v>
                </c:pt>
                <c:pt idx="263">
                  <c:v>0.20852895148669859</c:v>
                </c:pt>
                <c:pt idx="264">
                  <c:v>0.20798774126238584</c:v>
                </c:pt>
                <c:pt idx="265">
                  <c:v>0.2074465310380802</c:v>
                </c:pt>
                <c:pt idx="266">
                  <c:v>0.20690532081377455</c:v>
                </c:pt>
                <c:pt idx="267">
                  <c:v>0.2063641105894618</c:v>
                </c:pt>
                <c:pt idx="268">
                  <c:v>0.20582290036515616</c:v>
                </c:pt>
                <c:pt idx="269">
                  <c:v>0.20528169014084341</c:v>
                </c:pt>
                <c:pt idx="270">
                  <c:v>0.20474047991653777</c:v>
                </c:pt>
                <c:pt idx="271">
                  <c:v>0.20419926969222502</c:v>
                </c:pt>
                <c:pt idx="272">
                  <c:v>0.20365805946791937</c:v>
                </c:pt>
                <c:pt idx="273">
                  <c:v>0.20311684924360662</c:v>
                </c:pt>
                <c:pt idx="274">
                  <c:v>0.20257563901930098</c:v>
                </c:pt>
                <c:pt idx="275">
                  <c:v>0.20203442879499534</c:v>
                </c:pt>
                <c:pt idx="276">
                  <c:v>0.20188445487741546</c:v>
                </c:pt>
                <c:pt idx="277">
                  <c:v>0.20173448095983559</c:v>
                </c:pt>
                <c:pt idx="278">
                  <c:v>0.20158450704225572</c:v>
                </c:pt>
                <c:pt idx="279">
                  <c:v>0.20143453312467585</c:v>
                </c:pt>
                <c:pt idx="280">
                  <c:v>0.20128455920709598</c:v>
                </c:pt>
                <c:pt idx="281">
                  <c:v>0.20113458528951611</c:v>
                </c:pt>
                <c:pt idx="282">
                  <c:v>0.20098461137193624</c:v>
                </c:pt>
                <c:pt idx="283">
                  <c:v>0.20083463745435637</c:v>
                </c:pt>
                <c:pt idx="284">
                  <c:v>0.2006846635367765</c:v>
                </c:pt>
                <c:pt idx="285">
                  <c:v>0.20053468961919663</c:v>
                </c:pt>
                <c:pt idx="286">
                  <c:v>0.20038471570161676</c:v>
                </c:pt>
                <c:pt idx="287">
                  <c:v>0.20023474178403688</c:v>
                </c:pt>
                <c:pt idx="288">
                  <c:v>0.20017931664058608</c:v>
                </c:pt>
                <c:pt idx="289">
                  <c:v>0.20012389149712817</c:v>
                </c:pt>
                <c:pt idx="290">
                  <c:v>0.20006846635367737</c:v>
                </c:pt>
                <c:pt idx="291">
                  <c:v>0.20001304121022656</c:v>
                </c:pt>
                <c:pt idx="292">
                  <c:v>0.19995761606676865</c:v>
                </c:pt>
                <c:pt idx="293">
                  <c:v>0.19990219092331785</c:v>
                </c:pt>
                <c:pt idx="294">
                  <c:v>0.19984676577986704</c:v>
                </c:pt>
                <c:pt idx="295">
                  <c:v>0.19979134063640913</c:v>
                </c:pt>
                <c:pt idx="296">
                  <c:v>0.19973591549295833</c:v>
                </c:pt>
                <c:pt idx="297">
                  <c:v>0.19968049034950752</c:v>
                </c:pt>
                <c:pt idx="298">
                  <c:v>0.19962506520604961</c:v>
                </c:pt>
                <c:pt idx="299">
                  <c:v>0.19956964006259881</c:v>
                </c:pt>
                <c:pt idx="300">
                  <c:v>0.20015649452269457</c:v>
                </c:pt>
                <c:pt idx="301">
                  <c:v>0.20074334898278323</c:v>
                </c:pt>
                <c:pt idx="302">
                  <c:v>0.201330203442879</c:v>
                </c:pt>
                <c:pt idx="303">
                  <c:v>0.20191705790297476</c:v>
                </c:pt>
                <c:pt idx="304">
                  <c:v>0.20250391236307053</c:v>
                </c:pt>
                <c:pt idx="305">
                  <c:v>0.20309076682315919</c:v>
                </c:pt>
                <c:pt idx="306">
                  <c:v>0.20367762128325495</c:v>
                </c:pt>
                <c:pt idx="307">
                  <c:v>0.20426447574335072</c:v>
                </c:pt>
                <c:pt idx="308">
                  <c:v>0.20485133020343937</c:v>
                </c:pt>
                <c:pt idx="309">
                  <c:v>0.20543818466353514</c:v>
                </c:pt>
                <c:pt idx="310">
                  <c:v>0.2060250391236309</c:v>
                </c:pt>
                <c:pt idx="311">
                  <c:v>0.20661189358372667</c:v>
                </c:pt>
                <c:pt idx="312">
                  <c:v>0.20711724047991709</c:v>
                </c:pt>
                <c:pt idx="313">
                  <c:v>0.2076225873761075</c:v>
                </c:pt>
                <c:pt idx="314">
                  <c:v>0.20812793427229792</c:v>
                </c:pt>
                <c:pt idx="315">
                  <c:v>0.20863328116849544</c:v>
                </c:pt>
                <c:pt idx="316">
                  <c:v>0.20913862806468586</c:v>
                </c:pt>
                <c:pt idx="317">
                  <c:v>0.20964397496087628</c:v>
                </c:pt>
                <c:pt idx="318">
                  <c:v>0.2101493218570667</c:v>
                </c:pt>
                <c:pt idx="319">
                  <c:v>0.21065466875325711</c:v>
                </c:pt>
                <c:pt idx="320">
                  <c:v>0.21116001564945464</c:v>
                </c:pt>
                <c:pt idx="321">
                  <c:v>0.21166536254564505</c:v>
                </c:pt>
                <c:pt idx="322">
                  <c:v>0.21217070944183547</c:v>
                </c:pt>
                <c:pt idx="323">
                  <c:v>0.21267605633802589</c:v>
                </c:pt>
                <c:pt idx="324">
                  <c:v>0.21321074595722678</c:v>
                </c:pt>
                <c:pt idx="325">
                  <c:v>0.21374543557642056</c:v>
                </c:pt>
                <c:pt idx="326">
                  <c:v>0.21428012519562145</c:v>
                </c:pt>
                <c:pt idx="327">
                  <c:v>0.21481481481481524</c:v>
                </c:pt>
                <c:pt idx="328">
                  <c:v>0.21534950443400902</c:v>
                </c:pt>
                <c:pt idx="329">
                  <c:v>0.21588419405320991</c:v>
                </c:pt>
                <c:pt idx="330">
                  <c:v>0.21641888367240369</c:v>
                </c:pt>
                <c:pt idx="331">
                  <c:v>0.21695357329160458</c:v>
                </c:pt>
                <c:pt idx="332">
                  <c:v>0.21748826291079837</c:v>
                </c:pt>
                <c:pt idx="333">
                  <c:v>0.21802295252999215</c:v>
                </c:pt>
                <c:pt idx="334">
                  <c:v>0.21855764214919304</c:v>
                </c:pt>
                <c:pt idx="335">
                  <c:v>0.21909233176838683</c:v>
                </c:pt>
                <c:pt idx="336">
                  <c:v>0.21951943140323493</c:v>
                </c:pt>
                <c:pt idx="337">
                  <c:v>0.21994653103808304</c:v>
                </c:pt>
                <c:pt idx="338">
                  <c:v>0.22037363067292404</c:v>
                </c:pt>
                <c:pt idx="339">
                  <c:v>0.22080073030777214</c:v>
                </c:pt>
                <c:pt idx="340">
                  <c:v>0.22122782994262025</c:v>
                </c:pt>
                <c:pt idx="341">
                  <c:v>0.22165492957746835</c:v>
                </c:pt>
                <c:pt idx="342">
                  <c:v>0.22208202921230935</c:v>
                </c:pt>
                <c:pt idx="343">
                  <c:v>0.22250912884715746</c:v>
                </c:pt>
                <c:pt idx="344">
                  <c:v>0.22293622848200556</c:v>
                </c:pt>
                <c:pt idx="345">
                  <c:v>0.22336332811684656</c:v>
                </c:pt>
                <c:pt idx="346">
                  <c:v>0.22379042775169466</c:v>
                </c:pt>
                <c:pt idx="347">
                  <c:v>0.22421752738654277</c:v>
                </c:pt>
                <c:pt idx="348">
                  <c:v>0.22495761606677434</c:v>
                </c:pt>
                <c:pt idx="349">
                  <c:v>0.2256977047469988</c:v>
                </c:pt>
                <c:pt idx="350">
                  <c:v>0.22643779342723036</c:v>
                </c:pt>
                <c:pt idx="351">
                  <c:v>0.22717788210746193</c:v>
                </c:pt>
                <c:pt idx="352">
                  <c:v>0.22791797078768639</c:v>
                </c:pt>
                <c:pt idx="353">
                  <c:v>0.22865805946791795</c:v>
                </c:pt>
                <c:pt idx="354">
                  <c:v>0.22939814814814952</c:v>
                </c:pt>
                <c:pt idx="355">
                  <c:v>0.23013823682838108</c:v>
                </c:pt>
                <c:pt idx="356">
                  <c:v>0.23087832550860554</c:v>
                </c:pt>
                <c:pt idx="357">
                  <c:v>0.23161841418883711</c:v>
                </c:pt>
                <c:pt idx="358">
                  <c:v>0.23235850286906867</c:v>
                </c:pt>
                <c:pt idx="359">
                  <c:v>0.23309859154929313</c:v>
                </c:pt>
                <c:pt idx="360">
                  <c:v>0.23347026604069043</c:v>
                </c:pt>
                <c:pt idx="361">
                  <c:v>0.23384194053208063</c:v>
                </c:pt>
                <c:pt idx="362">
                  <c:v>0.23421361502347082</c:v>
                </c:pt>
                <c:pt idx="363">
                  <c:v>0.23458528951486812</c:v>
                </c:pt>
                <c:pt idx="364">
                  <c:v>0.23495696400625832</c:v>
                </c:pt>
                <c:pt idx="365">
                  <c:v>0.23532863849765562</c:v>
                </c:pt>
                <c:pt idx="366">
                  <c:v>0.23570031298904581</c:v>
                </c:pt>
                <c:pt idx="367">
                  <c:v>0.23607198748043601</c:v>
                </c:pt>
                <c:pt idx="368">
                  <c:v>0.23644366197183331</c:v>
                </c:pt>
                <c:pt idx="369">
                  <c:v>0.2368153364632235</c:v>
                </c:pt>
                <c:pt idx="370">
                  <c:v>0.2371870109546137</c:v>
                </c:pt>
                <c:pt idx="371">
                  <c:v>0.237558685446011</c:v>
                </c:pt>
                <c:pt idx="372">
                  <c:v>0.23779016692748911</c:v>
                </c:pt>
                <c:pt idx="373">
                  <c:v>0.23802164840897433</c:v>
                </c:pt>
                <c:pt idx="374">
                  <c:v>0.23825312989045244</c:v>
                </c:pt>
                <c:pt idx="375">
                  <c:v>0.23848461137193766</c:v>
                </c:pt>
                <c:pt idx="376">
                  <c:v>0.23871609285341577</c:v>
                </c:pt>
                <c:pt idx="377">
                  <c:v>0.23894757433489389</c:v>
                </c:pt>
                <c:pt idx="378">
                  <c:v>0.2391790558163791</c:v>
                </c:pt>
                <c:pt idx="379">
                  <c:v>0.23941053729785722</c:v>
                </c:pt>
                <c:pt idx="380">
                  <c:v>0.23964201877934954</c:v>
                </c:pt>
                <c:pt idx="381">
                  <c:v>0.23987350026082765</c:v>
                </c:pt>
                <c:pt idx="382">
                  <c:v>0.24010498174230577</c:v>
                </c:pt>
                <c:pt idx="383">
                  <c:v>0.24033646322378388</c:v>
                </c:pt>
                <c:pt idx="384">
                  <c:v>0.24069183620240153</c:v>
                </c:pt>
                <c:pt idx="385">
                  <c:v>0.24104720918100497</c:v>
                </c:pt>
                <c:pt idx="386">
                  <c:v>0.24140258215962263</c:v>
                </c:pt>
                <c:pt idx="387">
                  <c:v>0.24175795513824028</c:v>
                </c:pt>
                <c:pt idx="388">
                  <c:v>0.24211332811684372</c:v>
                </c:pt>
                <c:pt idx="389">
                  <c:v>0.24246870109546137</c:v>
                </c:pt>
                <c:pt idx="390">
                  <c:v>0.24282407407407902</c:v>
                </c:pt>
                <c:pt idx="391">
                  <c:v>0.24317944705268246</c:v>
                </c:pt>
                <c:pt idx="392">
                  <c:v>0.24353482003130011</c:v>
                </c:pt>
                <c:pt idx="393">
                  <c:v>0.24389019300991777</c:v>
                </c:pt>
                <c:pt idx="394">
                  <c:v>0.24424556598852121</c:v>
                </c:pt>
                <c:pt idx="395">
                  <c:v>0.24460093896713886</c:v>
                </c:pt>
                <c:pt idx="396">
                  <c:v>0.24417383933229075</c:v>
                </c:pt>
                <c:pt idx="397">
                  <c:v>0.24374673969744265</c:v>
                </c:pt>
                <c:pt idx="398">
                  <c:v>0.24331964006259454</c:v>
                </c:pt>
                <c:pt idx="399">
                  <c:v>0.24289254042774644</c:v>
                </c:pt>
                <c:pt idx="400">
                  <c:v>0.24246544079291255</c:v>
                </c:pt>
                <c:pt idx="401">
                  <c:v>0.24203834115806444</c:v>
                </c:pt>
                <c:pt idx="402">
                  <c:v>0.24161124152321634</c:v>
                </c:pt>
                <c:pt idx="403">
                  <c:v>0.24118414188836823</c:v>
                </c:pt>
                <c:pt idx="404">
                  <c:v>0.24075704225352013</c:v>
                </c:pt>
                <c:pt idx="405">
                  <c:v>0.24032994261867202</c:v>
                </c:pt>
                <c:pt idx="406">
                  <c:v>0.23990284298382392</c:v>
                </c:pt>
                <c:pt idx="407">
                  <c:v>0.23947574334897581</c:v>
                </c:pt>
                <c:pt idx="408">
                  <c:v>0.23950182576943746</c:v>
                </c:pt>
                <c:pt idx="409">
                  <c:v>0.2395279081898849</c:v>
                </c:pt>
                <c:pt idx="410">
                  <c:v>0.23955399061033233</c:v>
                </c:pt>
                <c:pt idx="411">
                  <c:v>0.23958007303077977</c:v>
                </c:pt>
                <c:pt idx="412">
                  <c:v>0.23960615545122721</c:v>
                </c:pt>
                <c:pt idx="413">
                  <c:v>0.23963223787167465</c:v>
                </c:pt>
                <c:pt idx="414">
                  <c:v>0.23965832029212208</c:v>
                </c:pt>
                <c:pt idx="415">
                  <c:v>0.23968440271256952</c:v>
                </c:pt>
                <c:pt idx="416">
                  <c:v>0.23971048513301696</c:v>
                </c:pt>
                <c:pt idx="417">
                  <c:v>0.2397365675534644</c:v>
                </c:pt>
                <c:pt idx="418">
                  <c:v>0.23976264997391183</c:v>
                </c:pt>
                <c:pt idx="419">
                  <c:v>0.23978873239435927</c:v>
                </c:pt>
                <c:pt idx="420">
                  <c:v>0.24022235263431924</c:v>
                </c:pt>
                <c:pt idx="421">
                  <c:v>0.2406559728742792</c:v>
                </c:pt>
                <c:pt idx="422">
                  <c:v>0.24108959311423916</c:v>
                </c:pt>
                <c:pt idx="423">
                  <c:v>0.24152321335419913</c:v>
                </c:pt>
                <c:pt idx="424">
                  <c:v>0.24195683359415909</c:v>
                </c:pt>
                <c:pt idx="425">
                  <c:v>0.24239045383411906</c:v>
                </c:pt>
                <c:pt idx="426">
                  <c:v>0.24282407407407902</c:v>
                </c:pt>
                <c:pt idx="427">
                  <c:v>0.24325769431403899</c:v>
                </c:pt>
                <c:pt idx="428">
                  <c:v>0.24369131455398474</c:v>
                </c:pt>
                <c:pt idx="429">
                  <c:v>0.2441249347939447</c:v>
                </c:pt>
                <c:pt idx="430">
                  <c:v>0.24455855503390467</c:v>
                </c:pt>
                <c:pt idx="431">
                  <c:v>0.24499217527386463</c:v>
                </c:pt>
                <c:pt idx="432">
                  <c:v>0.24544861763172321</c:v>
                </c:pt>
                <c:pt idx="433">
                  <c:v>0.24590505998956758</c:v>
                </c:pt>
                <c:pt idx="434">
                  <c:v>0.24636150234741194</c:v>
                </c:pt>
                <c:pt idx="435">
                  <c:v>0.24681794470527052</c:v>
                </c:pt>
                <c:pt idx="436">
                  <c:v>0.24727438706311489</c:v>
                </c:pt>
                <c:pt idx="437">
                  <c:v>0.24773082942097346</c:v>
                </c:pt>
                <c:pt idx="438">
                  <c:v>0.24818727177881783</c:v>
                </c:pt>
                <c:pt idx="439">
                  <c:v>0.24864371413667641</c:v>
                </c:pt>
                <c:pt idx="440">
                  <c:v>0.24910015649452077</c:v>
                </c:pt>
                <c:pt idx="441">
                  <c:v>0.24955659885237935</c:v>
                </c:pt>
                <c:pt idx="442">
                  <c:v>0.25001304121022372</c:v>
                </c:pt>
                <c:pt idx="443">
                  <c:v>0.25046948356806809</c:v>
                </c:pt>
                <c:pt idx="444">
                  <c:v>0.2509846113719334</c:v>
                </c:pt>
                <c:pt idx="445">
                  <c:v>0.25149973917579871</c:v>
                </c:pt>
                <c:pt idx="446">
                  <c:v>0.25201486697964981</c:v>
                </c:pt>
                <c:pt idx="447">
                  <c:v>0.25252999478351512</c:v>
                </c:pt>
                <c:pt idx="448">
                  <c:v>0.25304512258738043</c:v>
                </c:pt>
                <c:pt idx="449">
                  <c:v>0.25356025039123153</c:v>
                </c:pt>
                <c:pt idx="450">
                  <c:v>0.25407537819509685</c:v>
                </c:pt>
                <c:pt idx="451">
                  <c:v>0.25459050599896216</c:v>
                </c:pt>
                <c:pt idx="452">
                  <c:v>0.25510563380281326</c:v>
                </c:pt>
                <c:pt idx="453">
                  <c:v>0.25562076160667857</c:v>
                </c:pt>
                <c:pt idx="454">
                  <c:v>0.25613588941054388</c:v>
                </c:pt>
                <c:pt idx="455">
                  <c:v>0.25665101721439498</c:v>
                </c:pt>
                <c:pt idx="456">
                  <c:v>0.25709441836202984</c:v>
                </c:pt>
                <c:pt idx="457">
                  <c:v>0.25753781950965049</c:v>
                </c:pt>
                <c:pt idx="458">
                  <c:v>0.25798122065727114</c:v>
                </c:pt>
                <c:pt idx="459">
                  <c:v>0.258424621804906</c:v>
                </c:pt>
                <c:pt idx="460">
                  <c:v>0.25886802295252664</c:v>
                </c:pt>
                <c:pt idx="461">
                  <c:v>0.2593114241001615</c:v>
                </c:pt>
                <c:pt idx="462">
                  <c:v>0.25975482524778215</c:v>
                </c:pt>
                <c:pt idx="463">
                  <c:v>0.2601982263954028</c:v>
                </c:pt>
                <c:pt idx="464">
                  <c:v>0.26064162754303766</c:v>
                </c:pt>
                <c:pt idx="465">
                  <c:v>0.26108502869065831</c:v>
                </c:pt>
                <c:pt idx="466">
                  <c:v>0.26152842983829316</c:v>
                </c:pt>
                <c:pt idx="467">
                  <c:v>0.26197183098591381</c:v>
                </c:pt>
                <c:pt idx="468">
                  <c:v>0.26184141888367662</c:v>
                </c:pt>
                <c:pt idx="469">
                  <c:v>0.26171100678142523</c:v>
                </c:pt>
                <c:pt idx="470">
                  <c:v>0.26158059467918804</c:v>
                </c:pt>
                <c:pt idx="471">
                  <c:v>0.26145018257693664</c:v>
                </c:pt>
                <c:pt idx="472">
                  <c:v>0.26131977047469945</c:v>
                </c:pt>
                <c:pt idx="473">
                  <c:v>0.26118935837246227</c:v>
                </c:pt>
                <c:pt idx="474">
                  <c:v>0.26105894627021087</c:v>
                </c:pt>
                <c:pt idx="475">
                  <c:v>0.26092853416797368</c:v>
                </c:pt>
                <c:pt idx="476">
                  <c:v>0.26079812206572228</c:v>
                </c:pt>
                <c:pt idx="477">
                  <c:v>0.26066770996348509</c:v>
                </c:pt>
                <c:pt idx="478">
                  <c:v>0.26053729786124791</c:v>
                </c:pt>
                <c:pt idx="479">
                  <c:v>0.26040688575899651</c:v>
                </c:pt>
                <c:pt idx="480">
                  <c:v>0.25997000521648772</c:v>
                </c:pt>
                <c:pt idx="481">
                  <c:v>0.25953312467396472</c:v>
                </c:pt>
                <c:pt idx="482">
                  <c:v>0.25909624413145593</c:v>
                </c:pt>
                <c:pt idx="483">
                  <c:v>0.25865936358894714</c:v>
                </c:pt>
                <c:pt idx="484">
                  <c:v>0.25822248304642414</c:v>
                </c:pt>
                <c:pt idx="485">
                  <c:v>0.25778560250391536</c:v>
                </c:pt>
                <c:pt idx="486">
                  <c:v>0.25734872196139236</c:v>
                </c:pt>
                <c:pt idx="487">
                  <c:v>0.25691184141888357</c:v>
                </c:pt>
                <c:pt idx="488">
                  <c:v>0.25647496087637478</c:v>
                </c:pt>
                <c:pt idx="489">
                  <c:v>0.25603808033385178</c:v>
                </c:pt>
                <c:pt idx="490">
                  <c:v>0.25560119979134299</c:v>
                </c:pt>
                <c:pt idx="491">
                  <c:v>0.25516431924881999</c:v>
                </c:pt>
                <c:pt idx="492">
                  <c:v>0.25565336463223787</c:v>
                </c:pt>
                <c:pt idx="493">
                  <c:v>0.25614241001565574</c:v>
                </c:pt>
                <c:pt idx="494">
                  <c:v>0.2566314553990594</c:v>
                </c:pt>
                <c:pt idx="495">
                  <c:v>0.25712050078247728</c:v>
                </c:pt>
                <c:pt idx="496">
                  <c:v>0.25760954616588094</c:v>
                </c:pt>
                <c:pt idx="497">
                  <c:v>0.25809859154929882</c:v>
                </c:pt>
                <c:pt idx="498">
                  <c:v>0.25858763693270248</c:v>
                </c:pt>
                <c:pt idx="499">
                  <c:v>0.25907668231612035</c:v>
                </c:pt>
                <c:pt idx="500">
                  <c:v>0.25956572769952402</c:v>
                </c:pt>
                <c:pt idx="501">
                  <c:v>0.26005477308294189</c:v>
                </c:pt>
                <c:pt idx="502">
                  <c:v>0.26054381846635977</c:v>
                </c:pt>
                <c:pt idx="503">
                  <c:v>0.26103286384976343</c:v>
                </c:pt>
                <c:pt idx="504">
                  <c:v>0.2615871152842999</c:v>
                </c:pt>
                <c:pt idx="505">
                  <c:v>0.26214136671883637</c:v>
                </c:pt>
                <c:pt idx="506">
                  <c:v>0.26269561815335862</c:v>
                </c:pt>
                <c:pt idx="507">
                  <c:v>0.26324986958789509</c:v>
                </c:pt>
                <c:pt idx="508">
                  <c:v>0.26380412102243156</c:v>
                </c:pt>
                <c:pt idx="509">
                  <c:v>0.26435837245696803</c:v>
                </c:pt>
                <c:pt idx="510">
                  <c:v>0.26491262389149028</c:v>
                </c:pt>
                <c:pt idx="511">
                  <c:v>0.26546687532602675</c:v>
                </c:pt>
                <c:pt idx="512">
                  <c:v>0.26602112676056322</c:v>
                </c:pt>
                <c:pt idx="513">
                  <c:v>0.26657537819509969</c:v>
                </c:pt>
                <c:pt idx="514">
                  <c:v>0.26712962962963616</c:v>
                </c:pt>
                <c:pt idx="515">
                  <c:v>0.26768388106415841</c:v>
                </c:pt>
                <c:pt idx="516">
                  <c:v>0.26814980793854204</c:v>
                </c:pt>
                <c:pt idx="517">
                  <c:v>0.26861573481291146</c:v>
                </c:pt>
                <c:pt idx="518">
                  <c:v>0.26908166168729508</c:v>
                </c:pt>
                <c:pt idx="519">
                  <c:v>0.26954758856167871</c:v>
                </c:pt>
                <c:pt idx="520">
                  <c:v>0.27001351543604812</c:v>
                </c:pt>
                <c:pt idx="521">
                  <c:v>0.27047944231043175</c:v>
                </c:pt>
                <c:pt idx="522">
                  <c:v>0.27094536918480117</c:v>
                </c:pt>
                <c:pt idx="523">
                  <c:v>0.27141129605918479</c:v>
                </c:pt>
                <c:pt idx="524">
                  <c:v>0.27187722293355421</c:v>
                </c:pt>
                <c:pt idx="525">
                  <c:v>0.27234314980793783</c:v>
                </c:pt>
                <c:pt idx="526">
                  <c:v>0.27280907668232146</c:v>
                </c:pt>
                <c:pt idx="527">
                  <c:v>0.27380221499939239</c:v>
                </c:pt>
                <c:pt idx="528">
                  <c:v>0.27479535331647753</c:v>
                </c:pt>
                <c:pt idx="529">
                  <c:v>0.27578849163356267</c:v>
                </c:pt>
                <c:pt idx="530">
                  <c:v>0.27678162995064781</c:v>
                </c:pt>
                <c:pt idx="531">
                  <c:v>0.27777476826773295</c:v>
                </c:pt>
                <c:pt idx="532">
                  <c:v>0.27876790658480388</c:v>
                </c:pt>
                <c:pt idx="533">
                  <c:v>0.27976104490188902</c:v>
                </c:pt>
                <c:pt idx="534">
                  <c:v>0.28075418321897416</c:v>
                </c:pt>
                <c:pt idx="535">
                  <c:v>0.2817473215360593</c:v>
                </c:pt>
                <c:pt idx="536">
                  <c:v>0.28274045985313023</c:v>
                </c:pt>
                <c:pt idx="537">
                  <c:v>0.28373359817021537</c:v>
                </c:pt>
                <c:pt idx="538">
                  <c:v>0.28472673648730051</c:v>
                </c:pt>
                <c:pt idx="539">
                  <c:v>0.28571987480438565</c:v>
                </c:pt>
                <c:pt idx="540">
                  <c:v>0.28608176838810095</c:v>
                </c:pt>
                <c:pt idx="541">
                  <c:v>0.28644366197183047</c:v>
                </c:pt>
                <c:pt idx="542">
                  <c:v>0.28680555555555998</c:v>
                </c:pt>
                <c:pt idx="543">
                  <c:v>0.28716744913927528</c:v>
                </c:pt>
                <c:pt idx="544">
                  <c:v>0.28752934272300479</c:v>
                </c:pt>
                <c:pt idx="545">
                  <c:v>0.2878912363067343</c:v>
                </c:pt>
                <c:pt idx="546">
                  <c:v>0.2882531298904496</c:v>
                </c:pt>
                <c:pt idx="547">
                  <c:v>0.28861502347417911</c:v>
                </c:pt>
                <c:pt idx="548">
                  <c:v>0.28897691705790862</c:v>
                </c:pt>
                <c:pt idx="549">
                  <c:v>0.28933881064162392</c:v>
                </c:pt>
                <c:pt idx="550">
                  <c:v>0.28970070422535343</c:v>
                </c:pt>
                <c:pt idx="551">
                  <c:v>0.29006259780908294</c:v>
                </c:pt>
                <c:pt idx="552">
                  <c:v>0.29095918101199914</c:v>
                </c:pt>
                <c:pt idx="553">
                  <c:v>0.29185576421491533</c:v>
                </c:pt>
                <c:pt idx="554">
                  <c:v>0.29275234741784573</c:v>
                </c:pt>
                <c:pt idx="555">
                  <c:v>0.29364893062076192</c:v>
                </c:pt>
                <c:pt idx="556">
                  <c:v>0.29454551382367811</c:v>
                </c:pt>
                <c:pt idx="557">
                  <c:v>0.29544209702660851</c:v>
                </c:pt>
                <c:pt idx="558">
                  <c:v>0.2963386802295247</c:v>
                </c:pt>
                <c:pt idx="559">
                  <c:v>0.29723526343244089</c:v>
                </c:pt>
                <c:pt idx="560">
                  <c:v>0.29813184663537129</c:v>
                </c:pt>
                <c:pt idx="561">
                  <c:v>0.29902842983828748</c:v>
                </c:pt>
                <c:pt idx="562">
                  <c:v>0.29992501304120367</c:v>
                </c:pt>
                <c:pt idx="563">
                  <c:v>0.30082159624413407</c:v>
                </c:pt>
                <c:pt idx="564">
                  <c:v>0.3017116588419384</c:v>
                </c:pt>
                <c:pt idx="565">
                  <c:v>0.30260172143974273</c:v>
                </c:pt>
                <c:pt idx="566">
                  <c:v>0.30349178403756127</c:v>
                </c:pt>
                <c:pt idx="567">
                  <c:v>0.3043818466353656</c:v>
                </c:pt>
                <c:pt idx="568">
                  <c:v>0.30527190923316994</c:v>
                </c:pt>
                <c:pt idx="569">
                  <c:v>0.30616197183098848</c:v>
                </c:pt>
                <c:pt idx="570">
                  <c:v>0.30705203442879281</c:v>
                </c:pt>
                <c:pt idx="571">
                  <c:v>0.30794209702659714</c:v>
                </c:pt>
                <c:pt idx="572">
                  <c:v>0.30883215962441568</c:v>
                </c:pt>
                <c:pt idx="573">
                  <c:v>0.30972222222222001</c:v>
                </c:pt>
                <c:pt idx="574">
                  <c:v>0.31061228482002434</c:v>
                </c:pt>
                <c:pt idx="575">
                  <c:v>0.31150234741784288</c:v>
                </c:pt>
                <c:pt idx="576">
                  <c:v>0.31156725707782584</c:v>
                </c:pt>
                <c:pt idx="577">
                  <c:v>0.31163216673779459</c:v>
                </c:pt>
                <c:pt idx="578">
                  <c:v>0.31169707639777755</c:v>
                </c:pt>
                <c:pt idx="579">
                  <c:v>0.31176198605776051</c:v>
                </c:pt>
                <c:pt idx="580">
                  <c:v>0.31182689571774347</c:v>
                </c:pt>
                <c:pt idx="581">
                  <c:v>0.31189180537772643</c:v>
                </c:pt>
                <c:pt idx="582">
                  <c:v>0.31195671503769518</c:v>
                </c:pt>
                <c:pt idx="583">
                  <c:v>0.31202162469767813</c:v>
                </c:pt>
                <c:pt idx="584">
                  <c:v>0.31208653435766109</c:v>
                </c:pt>
                <c:pt idx="585">
                  <c:v>0.31215144401764405</c:v>
                </c:pt>
                <c:pt idx="586">
                  <c:v>0.31221635367762701</c:v>
                </c:pt>
                <c:pt idx="587">
                  <c:v>0.31228126333759576</c:v>
                </c:pt>
                <c:pt idx="588">
                  <c:v>0.31261737089201347</c:v>
                </c:pt>
                <c:pt idx="589">
                  <c:v>0.31295347844643118</c:v>
                </c:pt>
                <c:pt idx="590">
                  <c:v>0.31328958600084889</c:v>
                </c:pt>
                <c:pt idx="591">
                  <c:v>0.31362569355526659</c:v>
                </c:pt>
                <c:pt idx="592">
                  <c:v>0.3139618011096843</c:v>
                </c:pt>
                <c:pt idx="593">
                  <c:v>0.31429790866410201</c:v>
                </c:pt>
                <c:pt idx="594">
                  <c:v>0.31463401621851972</c:v>
                </c:pt>
                <c:pt idx="595">
                  <c:v>0.31497012377293743</c:v>
                </c:pt>
                <c:pt idx="596">
                  <c:v>0.31530623132735514</c:v>
                </c:pt>
                <c:pt idx="597">
                  <c:v>0.31564233888177284</c:v>
                </c:pt>
                <c:pt idx="598">
                  <c:v>0.31597844643619055</c:v>
                </c:pt>
                <c:pt idx="599">
                  <c:v>0.31631455399060826</c:v>
                </c:pt>
                <c:pt idx="600">
                  <c:v>0.31612871674491316</c:v>
                </c:pt>
                <c:pt idx="601">
                  <c:v>0.31594287949921807</c:v>
                </c:pt>
                <c:pt idx="602">
                  <c:v>0.31575704225352297</c:v>
                </c:pt>
                <c:pt idx="603">
                  <c:v>0.31557120500782787</c:v>
                </c:pt>
                <c:pt idx="604">
                  <c:v>0.31538536776213277</c:v>
                </c:pt>
                <c:pt idx="605">
                  <c:v>0.31519953051643768</c:v>
                </c:pt>
                <c:pt idx="606">
                  <c:v>0.31501369327074258</c:v>
                </c:pt>
                <c:pt idx="607">
                  <c:v>0.31482785602503327</c:v>
                </c:pt>
                <c:pt idx="608">
                  <c:v>0.31464201877933817</c:v>
                </c:pt>
                <c:pt idx="609">
                  <c:v>0.31445618153364308</c:v>
                </c:pt>
                <c:pt idx="610">
                  <c:v>0.31427034428794798</c:v>
                </c:pt>
                <c:pt idx="611">
                  <c:v>0.31408450704225288</c:v>
                </c:pt>
                <c:pt idx="612">
                  <c:v>0.31561299615877658</c:v>
                </c:pt>
                <c:pt idx="613">
                  <c:v>0.31714148527528607</c:v>
                </c:pt>
                <c:pt idx="614">
                  <c:v>0.31866997439180977</c:v>
                </c:pt>
                <c:pt idx="615">
                  <c:v>0.32019846350831926</c:v>
                </c:pt>
                <c:pt idx="616">
                  <c:v>0.32172695262482875</c:v>
                </c:pt>
                <c:pt idx="617">
                  <c:v>0.32325544174136667</c:v>
                </c:pt>
                <c:pt idx="618">
                  <c:v>0.32478393085787616</c:v>
                </c:pt>
                <c:pt idx="619">
                  <c:v>0.32631241997438565</c:v>
                </c:pt>
                <c:pt idx="620">
                  <c:v>0.32784090909089514</c:v>
                </c:pt>
                <c:pt idx="621">
                  <c:v>0.32936939820743305</c:v>
                </c:pt>
                <c:pt idx="622">
                  <c:v>0.33089788732394254</c:v>
                </c:pt>
                <c:pt idx="623">
                  <c:v>0.33242637644045203</c:v>
                </c:pt>
                <c:pt idx="624">
                  <c:v>0.33331554986483525</c:v>
                </c:pt>
                <c:pt idx="625">
                  <c:v>0.33420472328921846</c:v>
                </c:pt>
                <c:pt idx="626">
                  <c:v>0.33509389671360168</c:v>
                </c:pt>
                <c:pt idx="627">
                  <c:v>0.33598307013801332</c:v>
                </c:pt>
                <c:pt idx="628">
                  <c:v>0.33687224356239653</c:v>
                </c:pt>
                <c:pt idx="629">
                  <c:v>0.33776141698677975</c:v>
                </c:pt>
                <c:pt idx="630">
                  <c:v>0.33865059041116297</c:v>
                </c:pt>
                <c:pt idx="631">
                  <c:v>0.33953976383554618</c:v>
                </c:pt>
                <c:pt idx="632">
                  <c:v>0.3404289372599294</c:v>
                </c:pt>
                <c:pt idx="633">
                  <c:v>0.34131811068431261</c:v>
                </c:pt>
                <c:pt idx="634">
                  <c:v>0.34220728410869583</c:v>
                </c:pt>
                <c:pt idx="635">
                  <c:v>0.34309645753307905</c:v>
                </c:pt>
                <c:pt idx="636">
                  <c:v>0.34323427941384921</c:v>
                </c:pt>
                <c:pt idx="637">
                  <c:v>0.34337210129464779</c:v>
                </c:pt>
                <c:pt idx="638">
                  <c:v>0.34350992317541795</c:v>
                </c:pt>
                <c:pt idx="639">
                  <c:v>0.34364774505618811</c:v>
                </c:pt>
                <c:pt idx="640">
                  <c:v>0.3437855669369867</c:v>
                </c:pt>
                <c:pt idx="641">
                  <c:v>0.34392338881775686</c:v>
                </c:pt>
                <c:pt idx="642">
                  <c:v>0.34406121069852702</c:v>
                </c:pt>
                <c:pt idx="643">
                  <c:v>0.3441990325793256</c:v>
                </c:pt>
                <c:pt idx="644">
                  <c:v>0.34433685446009576</c:v>
                </c:pt>
                <c:pt idx="645">
                  <c:v>0.34447467634086593</c:v>
                </c:pt>
                <c:pt idx="646">
                  <c:v>0.34461249822166451</c:v>
                </c:pt>
                <c:pt idx="647">
                  <c:v>0.34475032010243467</c:v>
                </c:pt>
              </c:numCache>
            </c:numRef>
          </c:yVal>
        </c:ser>
        <c:ser>
          <c:idx val="3"/>
          <c:order val="3"/>
          <c:tx>
            <c:strRef>
              <c:f>HadCRUT4!$V$17</c:f>
              <c:strCache>
                <c:ptCount val="1"/>
                <c:pt idx="0">
                  <c:v>emiss-CO2-deriv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HadCRUT4!$B$19:$B$694</c:f>
              <c:numCache>
                <c:formatCode>0.00</c:formatCode>
                <c:ptCount val="676"/>
                <c:pt idx="0">
                  <c:v>1958.58</c:v>
                </c:pt>
                <c:pt idx="1">
                  <c:v>1958.67</c:v>
                </c:pt>
                <c:pt idx="2">
                  <c:v>1958.75</c:v>
                </c:pt>
                <c:pt idx="3">
                  <c:v>1958.83</c:v>
                </c:pt>
                <c:pt idx="4">
                  <c:v>1958.92</c:v>
                </c:pt>
                <c:pt idx="5">
                  <c:v>1959</c:v>
                </c:pt>
                <c:pt idx="6">
                  <c:v>1959.08</c:v>
                </c:pt>
                <c:pt idx="7">
                  <c:v>1959.17</c:v>
                </c:pt>
                <c:pt idx="8">
                  <c:v>1959.25</c:v>
                </c:pt>
                <c:pt idx="9">
                  <c:v>1959.33</c:v>
                </c:pt>
                <c:pt idx="10">
                  <c:v>1959.42</c:v>
                </c:pt>
                <c:pt idx="11">
                  <c:v>1959.5</c:v>
                </c:pt>
                <c:pt idx="12">
                  <c:v>1959.58</c:v>
                </c:pt>
                <c:pt idx="13">
                  <c:v>1959.67</c:v>
                </c:pt>
                <c:pt idx="14">
                  <c:v>1959.75</c:v>
                </c:pt>
                <c:pt idx="15">
                  <c:v>1959.83</c:v>
                </c:pt>
                <c:pt idx="16">
                  <c:v>1959.92</c:v>
                </c:pt>
                <c:pt idx="17">
                  <c:v>1960</c:v>
                </c:pt>
                <c:pt idx="18">
                  <c:v>1960.08</c:v>
                </c:pt>
                <c:pt idx="19">
                  <c:v>1960.17</c:v>
                </c:pt>
                <c:pt idx="20">
                  <c:v>1960.25</c:v>
                </c:pt>
                <c:pt idx="21">
                  <c:v>1960.33</c:v>
                </c:pt>
                <c:pt idx="22">
                  <c:v>1960.42</c:v>
                </c:pt>
                <c:pt idx="23">
                  <c:v>1960.5</c:v>
                </c:pt>
                <c:pt idx="24">
                  <c:v>1960.58</c:v>
                </c:pt>
                <c:pt idx="25">
                  <c:v>1960.67</c:v>
                </c:pt>
                <c:pt idx="26">
                  <c:v>1960.75</c:v>
                </c:pt>
                <c:pt idx="27">
                  <c:v>1960.83</c:v>
                </c:pt>
                <c:pt idx="28">
                  <c:v>1960.92</c:v>
                </c:pt>
                <c:pt idx="29">
                  <c:v>1961</c:v>
                </c:pt>
                <c:pt idx="30">
                  <c:v>1961.08</c:v>
                </c:pt>
                <c:pt idx="31">
                  <c:v>1961.17</c:v>
                </c:pt>
                <c:pt idx="32">
                  <c:v>1961.25</c:v>
                </c:pt>
                <c:pt idx="33">
                  <c:v>1961.33</c:v>
                </c:pt>
                <c:pt idx="34">
                  <c:v>1961.42</c:v>
                </c:pt>
                <c:pt idx="35">
                  <c:v>1961.5</c:v>
                </c:pt>
                <c:pt idx="36">
                  <c:v>1961.58</c:v>
                </c:pt>
                <c:pt idx="37">
                  <c:v>1961.67</c:v>
                </c:pt>
                <c:pt idx="38">
                  <c:v>1961.75</c:v>
                </c:pt>
                <c:pt idx="39">
                  <c:v>1961.83</c:v>
                </c:pt>
                <c:pt idx="40">
                  <c:v>1961.92</c:v>
                </c:pt>
                <c:pt idx="41">
                  <c:v>1962</c:v>
                </c:pt>
                <c:pt idx="42">
                  <c:v>1962.08</c:v>
                </c:pt>
                <c:pt idx="43">
                  <c:v>1962.17</c:v>
                </c:pt>
                <c:pt idx="44">
                  <c:v>1962.25</c:v>
                </c:pt>
                <c:pt idx="45">
                  <c:v>1962.33</c:v>
                </c:pt>
                <c:pt idx="46">
                  <c:v>1962.42</c:v>
                </c:pt>
                <c:pt idx="47">
                  <c:v>1962.5</c:v>
                </c:pt>
                <c:pt idx="48">
                  <c:v>1962.58</c:v>
                </c:pt>
                <c:pt idx="49">
                  <c:v>1962.67</c:v>
                </c:pt>
                <c:pt idx="50">
                  <c:v>1962.75</c:v>
                </c:pt>
                <c:pt idx="51">
                  <c:v>1962.83</c:v>
                </c:pt>
                <c:pt idx="52">
                  <c:v>1962.92</c:v>
                </c:pt>
                <c:pt idx="53">
                  <c:v>1963</c:v>
                </c:pt>
                <c:pt idx="54">
                  <c:v>1963.08</c:v>
                </c:pt>
                <c:pt idx="55">
                  <c:v>1963.17</c:v>
                </c:pt>
                <c:pt idx="56">
                  <c:v>1963.25</c:v>
                </c:pt>
                <c:pt idx="57">
                  <c:v>1963.33</c:v>
                </c:pt>
                <c:pt idx="58">
                  <c:v>1963.42</c:v>
                </c:pt>
                <c:pt idx="59">
                  <c:v>1963.5</c:v>
                </c:pt>
                <c:pt idx="60">
                  <c:v>1963.58</c:v>
                </c:pt>
                <c:pt idx="61">
                  <c:v>1963.67</c:v>
                </c:pt>
                <c:pt idx="62">
                  <c:v>1963.75</c:v>
                </c:pt>
                <c:pt idx="63">
                  <c:v>1963.83</c:v>
                </c:pt>
                <c:pt idx="64">
                  <c:v>1963.92</c:v>
                </c:pt>
                <c:pt idx="65">
                  <c:v>1964</c:v>
                </c:pt>
                <c:pt idx="66">
                  <c:v>1964.08</c:v>
                </c:pt>
                <c:pt idx="67">
                  <c:v>1964.17</c:v>
                </c:pt>
                <c:pt idx="68">
                  <c:v>1964.25</c:v>
                </c:pt>
                <c:pt idx="69">
                  <c:v>1964.33</c:v>
                </c:pt>
                <c:pt idx="70">
                  <c:v>1964.42</c:v>
                </c:pt>
                <c:pt idx="71">
                  <c:v>1964.5</c:v>
                </c:pt>
                <c:pt idx="72">
                  <c:v>1964.58</c:v>
                </c:pt>
                <c:pt idx="73">
                  <c:v>1964.67</c:v>
                </c:pt>
                <c:pt idx="74">
                  <c:v>1964.75</c:v>
                </c:pt>
                <c:pt idx="75">
                  <c:v>1964.83</c:v>
                </c:pt>
                <c:pt idx="76">
                  <c:v>1964.92</c:v>
                </c:pt>
                <c:pt idx="77">
                  <c:v>1965</c:v>
                </c:pt>
                <c:pt idx="78">
                  <c:v>1965.08</c:v>
                </c:pt>
                <c:pt idx="79">
                  <c:v>1965.17</c:v>
                </c:pt>
                <c:pt idx="80">
                  <c:v>1965.25</c:v>
                </c:pt>
                <c:pt idx="81">
                  <c:v>1965.33</c:v>
                </c:pt>
                <c:pt idx="82">
                  <c:v>1965.42</c:v>
                </c:pt>
                <c:pt idx="83">
                  <c:v>1965.5</c:v>
                </c:pt>
                <c:pt idx="84">
                  <c:v>1965.58</c:v>
                </c:pt>
                <c:pt idx="85">
                  <c:v>1965.67</c:v>
                </c:pt>
                <c:pt idx="86">
                  <c:v>1965.75</c:v>
                </c:pt>
                <c:pt idx="87">
                  <c:v>1965.83</c:v>
                </c:pt>
                <c:pt idx="88">
                  <c:v>1965.92</c:v>
                </c:pt>
                <c:pt idx="89">
                  <c:v>1966</c:v>
                </c:pt>
                <c:pt idx="90">
                  <c:v>1966.08</c:v>
                </c:pt>
                <c:pt idx="91">
                  <c:v>1966.17</c:v>
                </c:pt>
                <c:pt idx="92">
                  <c:v>1966.25</c:v>
                </c:pt>
                <c:pt idx="93">
                  <c:v>1966.33</c:v>
                </c:pt>
                <c:pt idx="94">
                  <c:v>1966.42</c:v>
                </c:pt>
                <c:pt idx="95">
                  <c:v>1966.5</c:v>
                </c:pt>
                <c:pt idx="96">
                  <c:v>1966.58</c:v>
                </c:pt>
                <c:pt idx="97">
                  <c:v>1966.67</c:v>
                </c:pt>
                <c:pt idx="98">
                  <c:v>1966.75</c:v>
                </c:pt>
                <c:pt idx="99">
                  <c:v>1966.83</c:v>
                </c:pt>
                <c:pt idx="100">
                  <c:v>1966.92</c:v>
                </c:pt>
                <c:pt idx="101">
                  <c:v>1967</c:v>
                </c:pt>
                <c:pt idx="102">
                  <c:v>1967.08</c:v>
                </c:pt>
                <c:pt idx="103">
                  <c:v>1967.17</c:v>
                </c:pt>
                <c:pt idx="104">
                  <c:v>1967.25</c:v>
                </c:pt>
                <c:pt idx="105">
                  <c:v>1967.33</c:v>
                </c:pt>
                <c:pt idx="106">
                  <c:v>1967.42</c:v>
                </c:pt>
                <c:pt idx="107">
                  <c:v>1967.5</c:v>
                </c:pt>
                <c:pt idx="108">
                  <c:v>1967.58</c:v>
                </c:pt>
                <c:pt idx="109">
                  <c:v>1967.67</c:v>
                </c:pt>
                <c:pt idx="110">
                  <c:v>1967.75</c:v>
                </c:pt>
                <c:pt idx="111">
                  <c:v>1967.83</c:v>
                </c:pt>
                <c:pt idx="112">
                  <c:v>1967.92</c:v>
                </c:pt>
                <c:pt idx="113">
                  <c:v>1968</c:v>
                </c:pt>
                <c:pt idx="114">
                  <c:v>1968.08</c:v>
                </c:pt>
                <c:pt idx="115">
                  <c:v>1968.17</c:v>
                </c:pt>
                <c:pt idx="116">
                  <c:v>1968.25</c:v>
                </c:pt>
                <c:pt idx="117">
                  <c:v>1968.33</c:v>
                </c:pt>
                <c:pt idx="118">
                  <c:v>1968.42</c:v>
                </c:pt>
                <c:pt idx="119">
                  <c:v>1968.5</c:v>
                </c:pt>
                <c:pt idx="120">
                  <c:v>1968.58</c:v>
                </c:pt>
                <c:pt idx="121">
                  <c:v>1968.67</c:v>
                </c:pt>
                <c:pt idx="122">
                  <c:v>1968.75</c:v>
                </c:pt>
                <c:pt idx="123">
                  <c:v>1968.83</c:v>
                </c:pt>
                <c:pt idx="124">
                  <c:v>1968.92</c:v>
                </c:pt>
                <c:pt idx="125">
                  <c:v>1969</c:v>
                </c:pt>
                <c:pt idx="126">
                  <c:v>1969.08</c:v>
                </c:pt>
                <c:pt idx="127">
                  <c:v>1969.17</c:v>
                </c:pt>
                <c:pt idx="128">
                  <c:v>1969.25</c:v>
                </c:pt>
                <c:pt idx="129">
                  <c:v>1969.33</c:v>
                </c:pt>
                <c:pt idx="130">
                  <c:v>1969.42</c:v>
                </c:pt>
                <c:pt idx="131">
                  <c:v>1969.5</c:v>
                </c:pt>
                <c:pt idx="132">
                  <c:v>1969.58</c:v>
                </c:pt>
                <c:pt idx="133">
                  <c:v>1969.67</c:v>
                </c:pt>
                <c:pt idx="134">
                  <c:v>1969.75</c:v>
                </c:pt>
                <c:pt idx="135">
                  <c:v>1969.83</c:v>
                </c:pt>
                <c:pt idx="136">
                  <c:v>1969.92</c:v>
                </c:pt>
                <c:pt idx="137">
                  <c:v>1970</c:v>
                </c:pt>
                <c:pt idx="138">
                  <c:v>1970.08</c:v>
                </c:pt>
                <c:pt idx="139">
                  <c:v>1970.17</c:v>
                </c:pt>
                <c:pt idx="140">
                  <c:v>1970.25</c:v>
                </c:pt>
                <c:pt idx="141">
                  <c:v>1970.33</c:v>
                </c:pt>
                <c:pt idx="142">
                  <c:v>1970.42</c:v>
                </c:pt>
                <c:pt idx="143">
                  <c:v>1970.5</c:v>
                </c:pt>
                <c:pt idx="144">
                  <c:v>1970.58</c:v>
                </c:pt>
                <c:pt idx="145">
                  <c:v>1970.67</c:v>
                </c:pt>
                <c:pt idx="146">
                  <c:v>1970.75</c:v>
                </c:pt>
                <c:pt idx="147">
                  <c:v>1970.83</c:v>
                </c:pt>
                <c:pt idx="148">
                  <c:v>1970.92</c:v>
                </c:pt>
                <c:pt idx="149">
                  <c:v>1971</c:v>
                </c:pt>
                <c:pt idx="150">
                  <c:v>1971.08</c:v>
                </c:pt>
                <c:pt idx="151">
                  <c:v>1971.17</c:v>
                </c:pt>
                <c:pt idx="152">
                  <c:v>1971.25</c:v>
                </c:pt>
                <c:pt idx="153">
                  <c:v>1971.33</c:v>
                </c:pt>
                <c:pt idx="154">
                  <c:v>1971.42</c:v>
                </c:pt>
                <c:pt idx="155">
                  <c:v>1971.5</c:v>
                </c:pt>
                <c:pt idx="156">
                  <c:v>1971.58</c:v>
                </c:pt>
                <c:pt idx="157">
                  <c:v>1971.67</c:v>
                </c:pt>
                <c:pt idx="158">
                  <c:v>1971.75</c:v>
                </c:pt>
                <c:pt idx="159">
                  <c:v>1971.83</c:v>
                </c:pt>
                <c:pt idx="160">
                  <c:v>1971.92</c:v>
                </c:pt>
                <c:pt idx="161">
                  <c:v>1972</c:v>
                </c:pt>
                <c:pt idx="162">
                  <c:v>1972.08</c:v>
                </c:pt>
                <c:pt idx="163">
                  <c:v>1972.17</c:v>
                </c:pt>
                <c:pt idx="164">
                  <c:v>1972.25</c:v>
                </c:pt>
                <c:pt idx="165">
                  <c:v>1972.33</c:v>
                </c:pt>
                <c:pt idx="166">
                  <c:v>1972.42</c:v>
                </c:pt>
                <c:pt idx="167">
                  <c:v>1972.5</c:v>
                </c:pt>
                <c:pt idx="168">
                  <c:v>1972.58</c:v>
                </c:pt>
                <c:pt idx="169">
                  <c:v>1972.67</c:v>
                </c:pt>
                <c:pt idx="170">
                  <c:v>1972.75</c:v>
                </c:pt>
                <c:pt idx="171">
                  <c:v>1972.83</c:v>
                </c:pt>
                <c:pt idx="172">
                  <c:v>1972.92</c:v>
                </c:pt>
                <c:pt idx="173">
                  <c:v>1973</c:v>
                </c:pt>
                <c:pt idx="174">
                  <c:v>1973.08</c:v>
                </c:pt>
                <c:pt idx="175">
                  <c:v>1973.17</c:v>
                </c:pt>
                <c:pt idx="176">
                  <c:v>1973.25</c:v>
                </c:pt>
                <c:pt idx="177">
                  <c:v>1973.33</c:v>
                </c:pt>
                <c:pt idx="178">
                  <c:v>1973.42</c:v>
                </c:pt>
                <c:pt idx="179">
                  <c:v>1973.5</c:v>
                </c:pt>
                <c:pt idx="180">
                  <c:v>1973.58</c:v>
                </c:pt>
                <c:pt idx="181">
                  <c:v>1973.67</c:v>
                </c:pt>
                <c:pt idx="182">
                  <c:v>1973.75</c:v>
                </c:pt>
                <c:pt idx="183">
                  <c:v>1973.83</c:v>
                </c:pt>
                <c:pt idx="184">
                  <c:v>1973.92</c:v>
                </c:pt>
                <c:pt idx="185">
                  <c:v>1974</c:v>
                </c:pt>
                <c:pt idx="186">
                  <c:v>1974.08</c:v>
                </c:pt>
                <c:pt idx="187">
                  <c:v>1974.17</c:v>
                </c:pt>
                <c:pt idx="188">
                  <c:v>1974.25</c:v>
                </c:pt>
                <c:pt idx="189">
                  <c:v>1974.33</c:v>
                </c:pt>
                <c:pt idx="190">
                  <c:v>1974.42</c:v>
                </c:pt>
                <c:pt idx="191">
                  <c:v>1974.5</c:v>
                </c:pt>
                <c:pt idx="192">
                  <c:v>1974.58</c:v>
                </c:pt>
                <c:pt idx="193">
                  <c:v>1974.67</c:v>
                </c:pt>
                <c:pt idx="194">
                  <c:v>1974.75</c:v>
                </c:pt>
                <c:pt idx="195">
                  <c:v>1974.83</c:v>
                </c:pt>
                <c:pt idx="196">
                  <c:v>1974.92</c:v>
                </c:pt>
                <c:pt idx="197">
                  <c:v>1975</c:v>
                </c:pt>
                <c:pt idx="198">
                  <c:v>1975.08</c:v>
                </c:pt>
                <c:pt idx="199">
                  <c:v>1975.17</c:v>
                </c:pt>
                <c:pt idx="200">
                  <c:v>1975.25</c:v>
                </c:pt>
                <c:pt idx="201">
                  <c:v>1975.33</c:v>
                </c:pt>
                <c:pt idx="202">
                  <c:v>1975.42</c:v>
                </c:pt>
                <c:pt idx="203">
                  <c:v>1975.5</c:v>
                </c:pt>
                <c:pt idx="204">
                  <c:v>1975.58</c:v>
                </c:pt>
                <c:pt idx="205">
                  <c:v>1975.67</c:v>
                </c:pt>
                <c:pt idx="206">
                  <c:v>1975.75</c:v>
                </c:pt>
                <c:pt idx="207">
                  <c:v>1975.83</c:v>
                </c:pt>
                <c:pt idx="208">
                  <c:v>1975.92</c:v>
                </c:pt>
                <c:pt idx="209">
                  <c:v>1976</c:v>
                </c:pt>
                <c:pt idx="210">
                  <c:v>1976.08</c:v>
                </c:pt>
                <c:pt idx="211">
                  <c:v>1976.17</c:v>
                </c:pt>
                <c:pt idx="212">
                  <c:v>1976.25</c:v>
                </c:pt>
                <c:pt idx="213">
                  <c:v>1976.33</c:v>
                </c:pt>
                <c:pt idx="214">
                  <c:v>1976.42</c:v>
                </c:pt>
                <c:pt idx="215">
                  <c:v>1976.5</c:v>
                </c:pt>
                <c:pt idx="216">
                  <c:v>1976.58</c:v>
                </c:pt>
                <c:pt idx="217">
                  <c:v>1976.67</c:v>
                </c:pt>
                <c:pt idx="218">
                  <c:v>1976.75</c:v>
                </c:pt>
                <c:pt idx="219">
                  <c:v>1976.83</c:v>
                </c:pt>
                <c:pt idx="220">
                  <c:v>1976.92</c:v>
                </c:pt>
                <c:pt idx="221">
                  <c:v>1977</c:v>
                </c:pt>
                <c:pt idx="222">
                  <c:v>1977.08</c:v>
                </c:pt>
                <c:pt idx="223">
                  <c:v>1977.17</c:v>
                </c:pt>
                <c:pt idx="224">
                  <c:v>1977.25</c:v>
                </c:pt>
                <c:pt idx="225">
                  <c:v>1977.33</c:v>
                </c:pt>
                <c:pt idx="226">
                  <c:v>1977.42</c:v>
                </c:pt>
                <c:pt idx="227">
                  <c:v>1977.5</c:v>
                </c:pt>
                <c:pt idx="228">
                  <c:v>1977.58</c:v>
                </c:pt>
                <c:pt idx="229">
                  <c:v>1977.67</c:v>
                </c:pt>
                <c:pt idx="230">
                  <c:v>1977.75</c:v>
                </c:pt>
                <c:pt idx="231">
                  <c:v>1977.83</c:v>
                </c:pt>
                <c:pt idx="232">
                  <c:v>1977.92</c:v>
                </c:pt>
                <c:pt idx="233">
                  <c:v>1978</c:v>
                </c:pt>
                <c:pt idx="234">
                  <c:v>1978.08</c:v>
                </c:pt>
                <c:pt idx="235">
                  <c:v>1978.17</c:v>
                </c:pt>
                <c:pt idx="236">
                  <c:v>1978.25</c:v>
                </c:pt>
                <c:pt idx="237">
                  <c:v>1978.33</c:v>
                </c:pt>
                <c:pt idx="238">
                  <c:v>1978.42</c:v>
                </c:pt>
                <c:pt idx="239">
                  <c:v>1978.5</c:v>
                </c:pt>
                <c:pt idx="240">
                  <c:v>1978.58</c:v>
                </c:pt>
                <c:pt idx="241">
                  <c:v>1978.67</c:v>
                </c:pt>
                <c:pt idx="242">
                  <c:v>1978.75</c:v>
                </c:pt>
                <c:pt idx="243">
                  <c:v>1978.83</c:v>
                </c:pt>
                <c:pt idx="244">
                  <c:v>1978.92</c:v>
                </c:pt>
                <c:pt idx="245">
                  <c:v>1979</c:v>
                </c:pt>
                <c:pt idx="246">
                  <c:v>1979.08</c:v>
                </c:pt>
                <c:pt idx="247">
                  <c:v>1979.17</c:v>
                </c:pt>
                <c:pt idx="248">
                  <c:v>1979.25</c:v>
                </c:pt>
                <c:pt idx="249">
                  <c:v>1979.33</c:v>
                </c:pt>
                <c:pt idx="250">
                  <c:v>1979.42</c:v>
                </c:pt>
                <c:pt idx="251">
                  <c:v>1979.5</c:v>
                </c:pt>
                <c:pt idx="252">
                  <c:v>1979.58</c:v>
                </c:pt>
                <c:pt idx="253">
                  <c:v>1979.67</c:v>
                </c:pt>
                <c:pt idx="254">
                  <c:v>1979.75</c:v>
                </c:pt>
                <c:pt idx="255">
                  <c:v>1979.83</c:v>
                </c:pt>
                <c:pt idx="256">
                  <c:v>1979.92</c:v>
                </c:pt>
                <c:pt idx="257">
                  <c:v>1980</c:v>
                </c:pt>
                <c:pt idx="258">
                  <c:v>1980.08</c:v>
                </c:pt>
                <c:pt idx="259">
                  <c:v>1980.17</c:v>
                </c:pt>
                <c:pt idx="260">
                  <c:v>1980.25</c:v>
                </c:pt>
                <c:pt idx="261">
                  <c:v>1980.33</c:v>
                </c:pt>
                <c:pt idx="262">
                  <c:v>1980.42</c:v>
                </c:pt>
                <c:pt idx="263">
                  <c:v>1980.5</c:v>
                </c:pt>
                <c:pt idx="264">
                  <c:v>1980.58</c:v>
                </c:pt>
                <c:pt idx="265">
                  <c:v>1980.67</c:v>
                </c:pt>
                <c:pt idx="266">
                  <c:v>1980.75</c:v>
                </c:pt>
                <c:pt idx="267">
                  <c:v>1980.83</c:v>
                </c:pt>
                <c:pt idx="268">
                  <c:v>1980.92</c:v>
                </c:pt>
                <c:pt idx="269">
                  <c:v>1981</c:v>
                </c:pt>
                <c:pt idx="270">
                  <c:v>1981.08</c:v>
                </c:pt>
                <c:pt idx="271">
                  <c:v>1981.17</c:v>
                </c:pt>
                <c:pt idx="272">
                  <c:v>1981.25</c:v>
                </c:pt>
                <c:pt idx="273">
                  <c:v>1981.33</c:v>
                </c:pt>
                <c:pt idx="274">
                  <c:v>1981.42</c:v>
                </c:pt>
                <c:pt idx="275">
                  <c:v>1981.5</c:v>
                </c:pt>
                <c:pt idx="276">
                  <c:v>1981.58</c:v>
                </c:pt>
                <c:pt idx="277">
                  <c:v>1981.67</c:v>
                </c:pt>
                <c:pt idx="278">
                  <c:v>1981.75</c:v>
                </c:pt>
                <c:pt idx="279">
                  <c:v>1981.83</c:v>
                </c:pt>
                <c:pt idx="280">
                  <c:v>1981.92</c:v>
                </c:pt>
                <c:pt idx="281">
                  <c:v>1982</c:v>
                </c:pt>
                <c:pt idx="282">
                  <c:v>1982.08</c:v>
                </c:pt>
                <c:pt idx="283">
                  <c:v>1982.17</c:v>
                </c:pt>
                <c:pt idx="284">
                  <c:v>1982.25</c:v>
                </c:pt>
                <c:pt idx="285">
                  <c:v>1982.33</c:v>
                </c:pt>
                <c:pt idx="286">
                  <c:v>1982.42</c:v>
                </c:pt>
                <c:pt idx="287">
                  <c:v>1982.5</c:v>
                </c:pt>
                <c:pt idx="288">
                  <c:v>1982.58</c:v>
                </c:pt>
                <c:pt idx="289">
                  <c:v>1982.67</c:v>
                </c:pt>
                <c:pt idx="290">
                  <c:v>1982.75</c:v>
                </c:pt>
                <c:pt idx="291">
                  <c:v>1982.83</c:v>
                </c:pt>
                <c:pt idx="292">
                  <c:v>1982.92</c:v>
                </c:pt>
                <c:pt idx="293">
                  <c:v>1983</c:v>
                </c:pt>
                <c:pt idx="294">
                  <c:v>1983.08</c:v>
                </c:pt>
                <c:pt idx="295">
                  <c:v>1983.17</c:v>
                </c:pt>
                <c:pt idx="296">
                  <c:v>1983.25</c:v>
                </c:pt>
                <c:pt idx="297">
                  <c:v>1983.33</c:v>
                </c:pt>
                <c:pt idx="298">
                  <c:v>1983.42</c:v>
                </c:pt>
                <c:pt idx="299">
                  <c:v>1983.5</c:v>
                </c:pt>
                <c:pt idx="300">
                  <c:v>1983.58</c:v>
                </c:pt>
                <c:pt idx="301">
                  <c:v>1983.67</c:v>
                </c:pt>
                <c:pt idx="302">
                  <c:v>1983.75</c:v>
                </c:pt>
                <c:pt idx="303">
                  <c:v>1983.83</c:v>
                </c:pt>
                <c:pt idx="304">
                  <c:v>1983.92</c:v>
                </c:pt>
                <c:pt idx="305">
                  <c:v>1984</c:v>
                </c:pt>
                <c:pt idx="306">
                  <c:v>1984.08</c:v>
                </c:pt>
                <c:pt idx="307">
                  <c:v>1984.17</c:v>
                </c:pt>
                <c:pt idx="308">
                  <c:v>1984.25</c:v>
                </c:pt>
                <c:pt idx="309">
                  <c:v>1984.33</c:v>
                </c:pt>
                <c:pt idx="310">
                  <c:v>1984.42</c:v>
                </c:pt>
                <c:pt idx="311">
                  <c:v>1984.5</c:v>
                </c:pt>
                <c:pt idx="312">
                  <c:v>1984.58</c:v>
                </c:pt>
                <c:pt idx="313">
                  <c:v>1984.67</c:v>
                </c:pt>
                <c:pt idx="314">
                  <c:v>1984.75</c:v>
                </c:pt>
                <c:pt idx="315">
                  <c:v>1984.83</c:v>
                </c:pt>
                <c:pt idx="316">
                  <c:v>1984.92</c:v>
                </c:pt>
                <c:pt idx="317">
                  <c:v>1985</c:v>
                </c:pt>
                <c:pt idx="318">
                  <c:v>1985.08</c:v>
                </c:pt>
                <c:pt idx="319">
                  <c:v>1985.17</c:v>
                </c:pt>
                <c:pt idx="320">
                  <c:v>1985.25</c:v>
                </c:pt>
                <c:pt idx="321">
                  <c:v>1985.33</c:v>
                </c:pt>
                <c:pt idx="322">
                  <c:v>1985.42</c:v>
                </c:pt>
                <c:pt idx="323">
                  <c:v>1985.5</c:v>
                </c:pt>
                <c:pt idx="324">
                  <c:v>1985.58</c:v>
                </c:pt>
                <c:pt idx="325">
                  <c:v>1985.67</c:v>
                </c:pt>
                <c:pt idx="326">
                  <c:v>1985.75</c:v>
                </c:pt>
                <c:pt idx="327">
                  <c:v>1985.83</c:v>
                </c:pt>
                <c:pt idx="328">
                  <c:v>1985.92</c:v>
                </c:pt>
                <c:pt idx="329">
                  <c:v>1986</c:v>
                </c:pt>
                <c:pt idx="330">
                  <c:v>1986.08</c:v>
                </c:pt>
                <c:pt idx="331">
                  <c:v>1986.17</c:v>
                </c:pt>
                <c:pt idx="332">
                  <c:v>1986.25</c:v>
                </c:pt>
                <c:pt idx="333">
                  <c:v>1986.33</c:v>
                </c:pt>
                <c:pt idx="334">
                  <c:v>1986.42</c:v>
                </c:pt>
                <c:pt idx="335">
                  <c:v>1986.5</c:v>
                </c:pt>
                <c:pt idx="336">
                  <c:v>1986.58</c:v>
                </c:pt>
                <c:pt idx="337">
                  <c:v>1986.67</c:v>
                </c:pt>
                <c:pt idx="338">
                  <c:v>1986.75</c:v>
                </c:pt>
                <c:pt idx="339">
                  <c:v>1986.83</c:v>
                </c:pt>
                <c:pt idx="340">
                  <c:v>1986.92</c:v>
                </c:pt>
                <c:pt idx="341">
                  <c:v>1987</c:v>
                </c:pt>
                <c:pt idx="342">
                  <c:v>1987.08</c:v>
                </c:pt>
                <c:pt idx="343">
                  <c:v>1987.17</c:v>
                </c:pt>
                <c:pt idx="344">
                  <c:v>1987.25</c:v>
                </c:pt>
                <c:pt idx="345">
                  <c:v>1987.33</c:v>
                </c:pt>
                <c:pt idx="346">
                  <c:v>1987.42</c:v>
                </c:pt>
                <c:pt idx="347">
                  <c:v>1987.5</c:v>
                </c:pt>
                <c:pt idx="348">
                  <c:v>1987.58</c:v>
                </c:pt>
                <c:pt idx="349">
                  <c:v>1987.67</c:v>
                </c:pt>
                <c:pt idx="350">
                  <c:v>1987.75</c:v>
                </c:pt>
                <c:pt idx="351">
                  <c:v>1987.83</c:v>
                </c:pt>
                <c:pt idx="352">
                  <c:v>1987.92</c:v>
                </c:pt>
                <c:pt idx="353">
                  <c:v>1988</c:v>
                </c:pt>
                <c:pt idx="354">
                  <c:v>1988.08</c:v>
                </c:pt>
                <c:pt idx="355">
                  <c:v>1988.17</c:v>
                </c:pt>
                <c:pt idx="356">
                  <c:v>1988.25</c:v>
                </c:pt>
                <c:pt idx="357">
                  <c:v>1988.33</c:v>
                </c:pt>
                <c:pt idx="358">
                  <c:v>1988.42</c:v>
                </c:pt>
                <c:pt idx="359">
                  <c:v>1988.5</c:v>
                </c:pt>
                <c:pt idx="360">
                  <c:v>1988.58</c:v>
                </c:pt>
                <c:pt idx="361">
                  <c:v>1988.67</c:v>
                </c:pt>
                <c:pt idx="362">
                  <c:v>1988.75</c:v>
                </c:pt>
                <c:pt idx="363">
                  <c:v>1988.83</c:v>
                </c:pt>
                <c:pt idx="364">
                  <c:v>1988.92</c:v>
                </c:pt>
                <c:pt idx="365">
                  <c:v>1989</c:v>
                </c:pt>
                <c:pt idx="366">
                  <c:v>1989.08</c:v>
                </c:pt>
                <c:pt idx="367">
                  <c:v>1989.17</c:v>
                </c:pt>
                <c:pt idx="368">
                  <c:v>1989.25</c:v>
                </c:pt>
                <c:pt idx="369">
                  <c:v>1989.33</c:v>
                </c:pt>
                <c:pt idx="370">
                  <c:v>1989.42</c:v>
                </c:pt>
                <c:pt idx="371">
                  <c:v>1989.5</c:v>
                </c:pt>
                <c:pt idx="372">
                  <c:v>1989.58</c:v>
                </c:pt>
                <c:pt idx="373">
                  <c:v>1989.67</c:v>
                </c:pt>
                <c:pt idx="374">
                  <c:v>1989.75</c:v>
                </c:pt>
                <c:pt idx="375">
                  <c:v>1989.83</c:v>
                </c:pt>
                <c:pt idx="376">
                  <c:v>1989.92</c:v>
                </c:pt>
                <c:pt idx="377">
                  <c:v>1990</c:v>
                </c:pt>
                <c:pt idx="378">
                  <c:v>1990.08</c:v>
                </c:pt>
                <c:pt idx="379">
                  <c:v>1990.17</c:v>
                </c:pt>
                <c:pt idx="380">
                  <c:v>1990.25</c:v>
                </c:pt>
                <c:pt idx="381">
                  <c:v>1990.33</c:v>
                </c:pt>
                <c:pt idx="382">
                  <c:v>1990.42</c:v>
                </c:pt>
                <c:pt idx="383">
                  <c:v>1990.5</c:v>
                </c:pt>
                <c:pt idx="384">
                  <c:v>1990.58</c:v>
                </c:pt>
                <c:pt idx="385">
                  <c:v>1990.67</c:v>
                </c:pt>
                <c:pt idx="386">
                  <c:v>1990.75</c:v>
                </c:pt>
                <c:pt idx="387">
                  <c:v>1990.83</c:v>
                </c:pt>
                <c:pt idx="388">
                  <c:v>1990.92</c:v>
                </c:pt>
                <c:pt idx="389">
                  <c:v>1991</c:v>
                </c:pt>
                <c:pt idx="390">
                  <c:v>1991.08</c:v>
                </c:pt>
                <c:pt idx="391">
                  <c:v>1991.17</c:v>
                </c:pt>
                <c:pt idx="392">
                  <c:v>1991.25</c:v>
                </c:pt>
                <c:pt idx="393">
                  <c:v>1991.33</c:v>
                </c:pt>
                <c:pt idx="394">
                  <c:v>1991.42</c:v>
                </c:pt>
                <c:pt idx="395">
                  <c:v>1991.5</c:v>
                </c:pt>
                <c:pt idx="396">
                  <c:v>1991.58</c:v>
                </c:pt>
                <c:pt idx="397">
                  <c:v>1991.67</c:v>
                </c:pt>
                <c:pt idx="398">
                  <c:v>1991.75</c:v>
                </c:pt>
                <c:pt idx="399">
                  <c:v>1991.83</c:v>
                </c:pt>
                <c:pt idx="400">
                  <c:v>1991.92</c:v>
                </c:pt>
                <c:pt idx="401">
                  <c:v>1992</c:v>
                </c:pt>
                <c:pt idx="402">
                  <c:v>1992.08</c:v>
                </c:pt>
                <c:pt idx="403">
                  <c:v>1992.17</c:v>
                </c:pt>
                <c:pt idx="404">
                  <c:v>1992.25</c:v>
                </c:pt>
                <c:pt idx="405">
                  <c:v>1992.33</c:v>
                </c:pt>
                <c:pt idx="406">
                  <c:v>1992.42</c:v>
                </c:pt>
                <c:pt idx="407">
                  <c:v>1992.5</c:v>
                </c:pt>
                <c:pt idx="408">
                  <c:v>1992.58</c:v>
                </c:pt>
                <c:pt idx="409">
                  <c:v>1992.67</c:v>
                </c:pt>
                <c:pt idx="410">
                  <c:v>1992.75</c:v>
                </c:pt>
                <c:pt idx="411">
                  <c:v>1992.83</c:v>
                </c:pt>
                <c:pt idx="412">
                  <c:v>1992.92</c:v>
                </c:pt>
                <c:pt idx="413">
                  <c:v>1993</c:v>
                </c:pt>
                <c:pt idx="414">
                  <c:v>1993.08</c:v>
                </c:pt>
                <c:pt idx="415">
                  <c:v>1993.17</c:v>
                </c:pt>
                <c:pt idx="416">
                  <c:v>1993.25</c:v>
                </c:pt>
                <c:pt idx="417">
                  <c:v>1993.33</c:v>
                </c:pt>
                <c:pt idx="418">
                  <c:v>1993.42</c:v>
                </c:pt>
                <c:pt idx="419">
                  <c:v>1993.5</c:v>
                </c:pt>
                <c:pt idx="420">
                  <c:v>1993.58</c:v>
                </c:pt>
                <c:pt idx="421">
                  <c:v>1993.67</c:v>
                </c:pt>
                <c:pt idx="422">
                  <c:v>1993.75</c:v>
                </c:pt>
                <c:pt idx="423">
                  <c:v>1993.83</c:v>
                </c:pt>
                <c:pt idx="424">
                  <c:v>1993.92</c:v>
                </c:pt>
                <c:pt idx="425">
                  <c:v>1994</c:v>
                </c:pt>
                <c:pt idx="426">
                  <c:v>1994.08</c:v>
                </c:pt>
                <c:pt idx="427">
                  <c:v>1994.17</c:v>
                </c:pt>
                <c:pt idx="428">
                  <c:v>1994.25</c:v>
                </c:pt>
                <c:pt idx="429">
                  <c:v>1994.33</c:v>
                </c:pt>
                <c:pt idx="430">
                  <c:v>1994.42</c:v>
                </c:pt>
                <c:pt idx="431">
                  <c:v>1994.5</c:v>
                </c:pt>
                <c:pt idx="432">
                  <c:v>1994.58</c:v>
                </c:pt>
                <c:pt idx="433">
                  <c:v>1994.67</c:v>
                </c:pt>
                <c:pt idx="434">
                  <c:v>1994.75</c:v>
                </c:pt>
                <c:pt idx="435">
                  <c:v>1994.83</c:v>
                </c:pt>
                <c:pt idx="436">
                  <c:v>1994.92</c:v>
                </c:pt>
                <c:pt idx="437">
                  <c:v>1995</c:v>
                </c:pt>
                <c:pt idx="438">
                  <c:v>1995.08</c:v>
                </c:pt>
                <c:pt idx="439">
                  <c:v>1995.17</c:v>
                </c:pt>
                <c:pt idx="440">
                  <c:v>1995.25</c:v>
                </c:pt>
                <c:pt idx="441">
                  <c:v>1995.33</c:v>
                </c:pt>
                <c:pt idx="442">
                  <c:v>1995.42</c:v>
                </c:pt>
                <c:pt idx="443">
                  <c:v>1995.5</c:v>
                </c:pt>
                <c:pt idx="444">
                  <c:v>1995.58</c:v>
                </c:pt>
                <c:pt idx="445">
                  <c:v>1995.67</c:v>
                </c:pt>
                <c:pt idx="446">
                  <c:v>1995.75</c:v>
                </c:pt>
                <c:pt idx="447">
                  <c:v>1995.83</c:v>
                </c:pt>
                <c:pt idx="448">
                  <c:v>1995.92</c:v>
                </c:pt>
                <c:pt idx="449">
                  <c:v>1996</c:v>
                </c:pt>
                <c:pt idx="450">
                  <c:v>1996.08</c:v>
                </c:pt>
                <c:pt idx="451">
                  <c:v>1996.17</c:v>
                </c:pt>
                <c:pt idx="452">
                  <c:v>1996.25</c:v>
                </c:pt>
                <c:pt idx="453">
                  <c:v>1996.33</c:v>
                </c:pt>
                <c:pt idx="454">
                  <c:v>1996.42</c:v>
                </c:pt>
                <c:pt idx="455">
                  <c:v>1996.5</c:v>
                </c:pt>
                <c:pt idx="456">
                  <c:v>1996.58</c:v>
                </c:pt>
                <c:pt idx="457">
                  <c:v>1996.67</c:v>
                </c:pt>
                <c:pt idx="458">
                  <c:v>1996.75</c:v>
                </c:pt>
                <c:pt idx="459">
                  <c:v>1996.83</c:v>
                </c:pt>
                <c:pt idx="460">
                  <c:v>1996.92</c:v>
                </c:pt>
                <c:pt idx="461">
                  <c:v>1997</c:v>
                </c:pt>
                <c:pt idx="462">
                  <c:v>1997.08</c:v>
                </c:pt>
                <c:pt idx="463">
                  <c:v>1997.17</c:v>
                </c:pt>
                <c:pt idx="464">
                  <c:v>1997.25</c:v>
                </c:pt>
                <c:pt idx="465">
                  <c:v>1997.33</c:v>
                </c:pt>
                <c:pt idx="466">
                  <c:v>1997.42</c:v>
                </c:pt>
                <c:pt idx="467">
                  <c:v>1997.5</c:v>
                </c:pt>
                <c:pt idx="468">
                  <c:v>1997.58</c:v>
                </c:pt>
                <c:pt idx="469">
                  <c:v>1997.67</c:v>
                </c:pt>
                <c:pt idx="470">
                  <c:v>1997.75</c:v>
                </c:pt>
                <c:pt idx="471">
                  <c:v>1997.83</c:v>
                </c:pt>
                <c:pt idx="472">
                  <c:v>1997.92</c:v>
                </c:pt>
                <c:pt idx="473">
                  <c:v>1998</c:v>
                </c:pt>
                <c:pt idx="474">
                  <c:v>1998.08</c:v>
                </c:pt>
                <c:pt idx="475">
                  <c:v>1998.17</c:v>
                </c:pt>
                <c:pt idx="476">
                  <c:v>1998.25</c:v>
                </c:pt>
                <c:pt idx="477">
                  <c:v>1998.33</c:v>
                </c:pt>
                <c:pt idx="478">
                  <c:v>1998.42</c:v>
                </c:pt>
                <c:pt idx="479">
                  <c:v>1998.5</c:v>
                </c:pt>
                <c:pt idx="480">
                  <c:v>1998.58</c:v>
                </c:pt>
                <c:pt idx="481">
                  <c:v>1998.67</c:v>
                </c:pt>
                <c:pt idx="482">
                  <c:v>1998.75</c:v>
                </c:pt>
                <c:pt idx="483">
                  <c:v>1998.83</c:v>
                </c:pt>
                <c:pt idx="484">
                  <c:v>1998.92</c:v>
                </c:pt>
                <c:pt idx="485">
                  <c:v>1999</c:v>
                </c:pt>
                <c:pt idx="486">
                  <c:v>1999.08</c:v>
                </c:pt>
                <c:pt idx="487">
                  <c:v>1999.17</c:v>
                </c:pt>
                <c:pt idx="488">
                  <c:v>1999.25</c:v>
                </c:pt>
                <c:pt idx="489">
                  <c:v>1999.33</c:v>
                </c:pt>
                <c:pt idx="490">
                  <c:v>1999.42</c:v>
                </c:pt>
                <c:pt idx="491">
                  <c:v>1999.5</c:v>
                </c:pt>
                <c:pt idx="492">
                  <c:v>1999.58</c:v>
                </c:pt>
                <c:pt idx="493">
                  <c:v>1999.67</c:v>
                </c:pt>
                <c:pt idx="494">
                  <c:v>1999.75</c:v>
                </c:pt>
                <c:pt idx="495">
                  <c:v>1999.83</c:v>
                </c:pt>
                <c:pt idx="496">
                  <c:v>1999.92</c:v>
                </c:pt>
                <c:pt idx="497">
                  <c:v>2000</c:v>
                </c:pt>
                <c:pt idx="498">
                  <c:v>2000.08</c:v>
                </c:pt>
                <c:pt idx="499">
                  <c:v>2000.17</c:v>
                </c:pt>
                <c:pt idx="500">
                  <c:v>2000.25</c:v>
                </c:pt>
                <c:pt idx="501">
                  <c:v>2000.33</c:v>
                </c:pt>
                <c:pt idx="502">
                  <c:v>2000.42</c:v>
                </c:pt>
                <c:pt idx="503">
                  <c:v>2000.5</c:v>
                </c:pt>
                <c:pt idx="504">
                  <c:v>2000.58</c:v>
                </c:pt>
                <c:pt idx="505">
                  <c:v>2000.67</c:v>
                </c:pt>
                <c:pt idx="506">
                  <c:v>2000.75</c:v>
                </c:pt>
                <c:pt idx="507">
                  <c:v>2000.83</c:v>
                </c:pt>
                <c:pt idx="508">
                  <c:v>2000.92</c:v>
                </c:pt>
                <c:pt idx="509">
                  <c:v>2001</c:v>
                </c:pt>
                <c:pt idx="510">
                  <c:v>2001.08</c:v>
                </c:pt>
                <c:pt idx="511">
                  <c:v>2001.17</c:v>
                </c:pt>
                <c:pt idx="512">
                  <c:v>2001.25</c:v>
                </c:pt>
                <c:pt idx="513">
                  <c:v>2001.33</c:v>
                </c:pt>
                <c:pt idx="514">
                  <c:v>2001.42</c:v>
                </c:pt>
                <c:pt idx="515">
                  <c:v>2001.5</c:v>
                </c:pt>
                <c:pt idx="516">
                  <c:v>2001.58</c:v>
                </c:pt>
                <c:pt idx="517">
                  <c:v>2001.67</c:v>
                </c:pt>
                <c:pt idx="518">
                  <c:v>2001.75</c:v>
                </c:pt>
                <c:pt idx="519">
                  <c:v>2001.83</c:v>
                </c:pt>
                <c:pt idx="520">
                  <c:v>2001.92</c:v>
                </c:pt>
                <c:pt idx="521">
                  <c:v>2002</c:v>
                </c:pt>
                <c:pt idx="522">
                  <c:v>2002.08</c:v>
                </c:pt>
                <c:pt idx="523">
                  <c:v>2002.17</c:v>
                </c:pt>
                <c:pt idx="524">
                  <c:v>2002.25</c:v>
                </c:pt>
                <c:pt idx="525">
                  <c:v>2002.33</c:v>
                </c:pt>
                <c:pt idx="526">
                  <c:v>2002.42</c:v>
                </c:pt>
                <c:pt idx="527">
                  <c:v>2002.5</c:v>
                </c:pt>
                <c:pt idx="528">
                  <c:v>2002.58</c:v>
                </c:pt>
                <c:pt idx="529">
                  <c:v>2002.67</c:v>
                </c:pt>
                <c:pt idx="530">
                  <c:v>2002.75</c:v>
                </c:pt>
                <c:pt idx="531">
                  <c:v>2002.83</c:v>
                </c:pt>
                <c:pt idx="532">
                  <c:v>2002.92</c:v>
                </c:pt>
                <c:pt idx="533">
                  <c:v>2003</c:v>
                </c:pt>
                <c:pt idx="534">
                  <c:v>2003.08</c:v>
                </c:pt>
                <c:pt idx="535">
                  <c:v>2003.17</c:v>
                </c:pt>
                <c:pt idx="536">
                  <c:v>2003.25</c:v>
                </c:pt>
                <c:pt idx="537">
                  <c:v>2003.33</c:v>
                </c:pt>
                <c:pt idx="538">
                  <c:v>2003.42</c:v>
                </c:pt>
                <c:pt idx="539">
                  <c:v>2003.5</c:v>
                </c:pt>
                <c:pt idx="540">
                  <c:v>2003.58</c:v>
                </c:pt>
                <c:pt idx="541">
                  <c:v>2003.67</c:v>
                </c:pt>
                <c:pt idx="542">
                  <c:v>2003.75</c:v>
                </c:pt>
                <c:pt idx="543">
                  <c:v>2003.83</c:v>
                </c:pt>
                <c:pt idx="544">
                  <c:v>2003.92</c:v>
                </c:pt>
                <c:pt idx="545">
                  <c:v>2004</c:v>
                </c:pt>
                <c:pt idx="546">
                  <c:v>2004.08</c:v>
                </c:pt>
                <c:pt idx="547">
                  <c:v>2004.17</c:v>
                </c:pt>
                <c:pt idx="548">
                  <c:v>2004.25</c:v>
                </c:pt>
                <c:pt idx="549">
                  <c:v>2004.33</c:v>
                </c:pt>
                <c:pt idx="550">
                  <c:v>2004.42</c:v>
                </c:pt>
                <c:pt idx="551">
                  <c:v>2004.5</c:v>
                </c:pt>
                <c:pt idx="552">
                  <c:v>2004.58</c:v>
                </c:pt>
                <c:pt idx="553">
                  <c:v>2004.67</c:v>
                </c:pt>
                <c:pt idx="554">
                  <c:v>2004.75</c:v>
                </c:pt>
                <c:pt idx="555">
                  <c:v>2004.83</c:v>
                </c:pt>
                <c:pt idx="556">
                  <c:v>2004.92</c:v>
                </c:pt>
                <c:pt idx="557">
                  <c:v>2005</c:v>
                </c:pt>
                <c:pt idx="558">
                  <c:v>2005.08</c:v>
                </c:pt>
                <c:pt idx="559">
                  <c:v>2005.17</c:v>
                </c:pt>
                <c:pt idx="560">
                  <c:v>2005.25</c:v>
                </c:pt>
                <c:pt idx="561">
                  <c:v>2005.33</c:v>
                </c:pt>
                <c:pt idx="562">
                  <c:v>2005.42</c:v>
                </c:pt>
                <c:pt idx="563">
                  <c:v>2005.5</c:v>
                </c:pt>
                <c:pt idx="564">
                  <c:v>2005.58</c:v>
                </c:pt>
                <c:pt idx="565">
                  <c:v>2005.67</c:v>
                </c:pt>
                <c:pt idx="566">
                  <c:v>2005.75</c:v>
                </c:pt>
                <c:pt idx="567">
                  <c:v>2005.83</c:v>
                </c:pt>
                <c:pt idx="568">
                  <c:v>2005.92</c:v>
                </c:pt>
                <c:pt idx="569">
                  <c:v>2006</c:v>
                </c:pt>
                <c:pt idx="570">
                  <c:v>2006.08</c:v>
                </c:pt>
                <c:pt idx="571">
                  <c:v>2006.17</c:v>
                </c:pt>
                <c:pt idx="572">
                  <c:v>2006.25</c:v>
                </c:pt>
                <c:pt idx="573">
                  <c:v>2006.33</c:v>
                </c:pt>
                <c:pt idx="574">
                  <c:v>2006.42</c:v>
                </c:pt>
                <c:pt idx="575">
                  <c:v>2006.5</c:v>
                </c:pt>
                <c:pt idx="576">
                  <c:v>2006.58</c:v>
                </c:pt>
                <c:pt idx="577">
                  <c:v>2006.67</c:v>
                </c:pt>
                <c:pt idx="578">
                  <c:v>2006.75</c:v>
                </c:pt>
                <c:pt idx="579">
                  <c:v>2006.83</c:v>
                </c:pt>
                <c:pt idx="580">
                  <c:v>2006.92</c:v>
                </c:pt>
                <c:pt idx="581">
                  <c:v>2007</c:v>
                </c:pt>
                <c:pt idx="582">
                  <c:v>2007.08</c:v>
                </c:pt>
                <c:pt idx="583">
                  <c:v>2007.17</c:v>
                </c:pt>
                <c:pt idx="584">
                  <c:v>2007.25</c:v>
                </c:pt>
                <c:pt idx="585">
                  <c:v>2007.33</c:v>
                </c:pt>
                <c:pt idx="586">
                  <c:v>2007.42</c:v>
                </c:pt>
                <c:pt idx="587">
                  <c:v>2007.5</c:v>
                </c:pt>
                <c:pt idx="588">
                  <c:v>2007.58</c:v>
                </c:pt>
                <c:pt idx="589">
                  <c:v>2007.67</c:v>
                </c:pt>
                <c:pt idx="590">
                  <c:v>2007.75</c:v>
                </c:pt>
                <c:pt idx="591">
                  <c:v>2007.83</c:v>
                </c:pt>
                <c:pt idx="592">
                  <c:v>2007.92</c:v>
                </c:pt>
                <c:pt idx="593">
                  <c:v>2008</c:v>
                </c:pt>
                <c:pt idx="594">
                  <c:v>2008.08</c:v>
                </c:pt>
                <c:pt idx="595">
                  <c:v>2008.17</c:v>
                </c:pt>
                <c:pt idx="596">
                  <c:v>2008.25</c:v>
                </c:pt>
                <c:pt idx="597">
                  <c:v>2008.33</c:v>
                </c:pt>
                <c:pt idx="598">
                  <c:v>2008.42</c:v>
                </c:pt>
                <c:pt idx="599">
                  <c:v>2008.5</c:v>
                </c:pt>
                <c:pt idx="600">
                  <c:v>2008.58</c:v>
                </c:pt>
                <c:pt idx="601">
                  <c:v>2008.67</c:v>
                </c:pt>
                <c:pt idx="602">
                  <c:v>2008.75</c:v>
                </c:pt>
                <c:pt idx="603">
                  <c:v>2008.83</c:v>
                </c:pt>
                <c:pt idx="604">
                  <c:v>2008.92</c:v>
                </c:pt>
                <c:pt idx="605">
                  <c:v>2009</c:v>
                </c:pt>
                <c:pt idx="606">
                  <c:v>2009.08</c:v>
                </c:pt>
                <c:pt idx="607">
                  <c:v>2009.17</c:v>
                </c:pt>
                <c:pt idx="608">
                  <c:v>2009.25</c:v>
                </c:pt>
                <c:pt idx="609">
                  <c:v>2009.33</c:v>
                </c:pt>
                <c:pt idx="610">
                  <c:v>2009.42</c:v>
                </c:pt>
                <c:pt idx="611">
                  <c:v>2009.5</c:v>
                </c:pt>
                <c:pt idx="612">
                  <c:v>2009.58</c:v>
                </c:pt>
                <c:pt idx="613">
                  <c:v>2009.67</c:v>
                </c:pt>
                <c:pt idx="614">
                  <c:v>2009.75</c:v>
                </c:pt>
                <c:pt idx="615">
                  <c:v>2009.83</c:v>
                </c:pt>
                <c:pt idx="616">
                  <c:v>2009.92</c:v>
                </c:pt>
                <c:pt idx="617">
                  <c:v>2010</c:v>
                </c:pt>
                <c:pt idx="618">
                  <c:v>2010.08</c:v>
                </c:pt>
                <c:pt idx="619">
                  <c:v>2010.17</c:v>
                </c:pt>
                <c:pt idx="620">
                  <c:v>2010.25</c:v>
                </c:pt>
                <c:pt idx="621">
                  <c:v>2010.33</c:v>
                </c:pt>
                <c:pt idx="622">
                  <c:v>2010.42</c:v>
                </c:pt>
                <c:pt idx="623">
                  <c:v>2010.5</c:v>
                </c:pt>
                <c:pt idx="624">
                  <c:v>2010.58</c:v>
                </c:pt>
                <c:pt idx="625">
                  <c:v>2010.67</c:v>
                </c:pt>
                <c:pt idx="626">
                  <c:v>2010.75</c:v>
                </c:pt>
                <c:pt idx="627">
                  <c:v>2010.83</c:v>
                </c:pt>
                <c:pt idx="628">
                  <c:v>2010.92</c:v>
                </c:pt>
                <c:pt idx="629">
                  <c:v>2011</c:v>
                </c:pt>
                <c:pt idx="630">
                  <c:v>2011.08</c:v>
                </c:pt>
                <c:pt idx="631">
                  <c:v>2011.17</c:v>
                </c:pt>
                <c:pt idx="632">
                  <c:v>2011.25</c:v>
                </c:pt>
                <c:pt idx="633">
                  <c:v>2011.33</c:v>
                </c:pt>
                <c:pt idx="634">
                  <c:v>2011.42</c:v>
                </c:pt>
                <c:pt idx="635">
                  <c:v>2011.5</c:v>
                </c:pt>
                <c:pt idx="636">
                  <c:v>2011.58</c:v>
                </c:pt>
                <c:pt idx="637">
                  <c:v>2011.67</c:v>
                </c:pt>
                <c:pt idx="638">
                  <c:v>2011.75</c:v>
                </c:pt>
                <c:pt idx="639">
                  <c:v>2011.83</c:v>
                </c:pt>
                <c:pt idx="640">
                  <c:v>2011.92</c:v>
                </c:pt>
                <c:pt idx="641">
                  <c:v>2012</c:v>
                </c:pt>
                <c:pt idx="642">
                  <c:v>2012.08</c:v>
                </c:pt>
                <c:pt idx="643">
                  <c:v>2012.17</c:v>
                </c:pt>
                <c:pt idx="644">
                  <c:v>2012.25</c:v>
                </c:pt>
                <c:pt idx="645">
                  <c:v>2012.33</c:v>
                </c:pt>
                <c:pt idx="646">
                  <c:v>2012.42</c:v>
                </c:pt>
                <c:pt idx="647">
                  <c:v>2012.5</c:v>
                </c:pt>
                <c:pt idx="648">
                  <c:v>2012.58</c:v>
                </c:pt>
                <c:pt idx="649">
                  <c:v>2012.67</c:v>
                </c:pt>
                <c:pt idx="650">
                  <c:v>2012.75</c:v>
                </c:pt>
                <c:pt idx="651">
                  <c:v>2012.83</c:v>
                </c:pt>
                <c:pt idx="652">
                  <c:v>2012.92</c:v>
                </c:pt>
                <c:pt idx="653">
                  <c:v>2013</c:v>
                </c:pt>
                <c:pt idx="654">
                  <c:v>2013.08</c:v>
                </c:pt>
                <c:pt idx="655">
                  <c:v>2013.17</c:v>
                </c:pt>
                <c:pt idx="656">
                  <c:v>2013.25</c:v>
                </c:pt>
                <c:pt idx="657">
                  <c:v>2013.33</c:v>
                </c:pt>
                <c:pt idx="658">
                  <c:v>2013.42</c:v>
                </c:pt>
                <c:pt idx="659">
                  <c:v>2013.5</c:v>
                </c:pt>
                <c:pt idx="660">
                  <c:v>2013.58</c:v>
                </c:pt>
                <c:pt idx="661">
                  <c:v>2013.67</c:v>
                </c:pt>
                <c:pt idx="662">
                  <c:v>2013.75</c:v>
                </c:pt>
                <c:pt idx="663">
                  <c:v>2013.83</c:v>
                </c:pt>
                <c:pt idx="664">
                  <c:v>2013.92</c:v>
                </c:pt>
                <c:pt idx="665">
                  <c:v>2014</c:v>
                </c:pt>
                <c:pt idx="666">
                  <c:v>2014.08</c:v>
                </c:pt>
                <c:pt idx="667">
                  <c:v>2014.17</c:v>
                </c:pt>
                <c:pt idx="668">
                  <c:v>2014.25</c:v>
                </c:pt>
                <c:pt idx="669">
                  <c:v>2014.33</c:v>
                </c:pt>
                <c:pt idx="670">
                  <c:v>2014.42</c:v>
                </c:pt>
                <c:pt idx="671">
                  <c:v>2014.5</c:v>
                </c:pt>
                <c:pt idx="672">
                  <c:v>2014.58</c:v>
                </c:pt>
                <c:pt idx="673">
                  <c:v>2014.67</c:v>
                </c:pt>
                <c:pt idx="674">
                  <c:v>2014.75</c:v>
                </c:pt>
                <c:pt idx="675">
                  <c:v>2014.83</c:v>
                </c:pt>
              </c:numCache>
            </c:numRef>
          </c:xVal>
          <c:yVal>
            <c:numRef>
              <c:f>HadCRUT4!$V$19:$V$694</c:f>
              <c:numCache>
                <c:formatCode>0.00</c:formatCode>
                <c:ptCount val="676"/>
                <c:pt idx="0">
                  <c:v>5.0143753090196697E-2</c:v>
                </c:pt>
                <c:pt idx="1">
                  <c:v>5.0472893899552673E-2</c:v>
                </c:pt>
                <c:pt idx="2">
                  <c:v>5.0801889131207645E-2</c:v>
                </c:pt>
                <c:pt idx="3">
                  <c:v>5.1127912597110026E-2</c:v>
                </c:pt>
                <c:pt idx="4">
                  <c:v>5.1451019366083983E-2</c:v>
                </c:pt>
                <c:pt idx="5">
                  <c:v>5.17773027740418E-2</c:v>
                </c:pt>
                <c:pt idx="6">
                  <c:v>5.210046299583837E-2</c:v>
                </c:pt>
                <c:pt idx="7">
                  <c:v>5.2428700519442373E-2</c:v>
                </c:pt>
                <c:pt idx="8">
                  <c:v>5.2760146843468192E-2</c:v>
                </c:pt>
                <c:pt idx="9">
                  <c:v>5.3093332769037715E-2</c:v>
                </c:pt>
                <c:pt idx="10">
                  <c:v>5.3425926929435263E-2</c:v>
                </c:pt>
                <c:pt idx="11">
                  <c:v>5.3754755072361604E-2</c:v>
                </c:pt>
                <c:pt idx="12">
                  <c:v>5.4026612661573381E-2</c:v>
                </c:pt>
                <c:pt idx="13">
                  <c:v>5.4295429084675106E-2</c:v>
                </c:pt>
                <c:pt idx="14">
                  <c:v>5.455889177926565E-2</c:v>
                </c:pt>
                <c:pt idx="15">
                  <c:v>5.481509774335791E-2</c:v>
                </c:pt>
                <c:pt idx="16">
                  <c:v>5.5064244282675645E-2</c:v>
                </c:pt>
                <c:pt idx="17">
                  <c:v>5.5306077212890159E-2</c:v>
                </c:pt>
                <c:pt idx="18">
                  <c:v>5.5542451022915884E-2</c:v>
                </c:pt>
                <c:pt idx="19">
                  <c:v>5.5775983909256865E-2</c:v>
                </c:pt>
                <c:pt idx="20">
                  <c:v>5.6012770530060152E-2</c:v>
                </c:pt>
                <c:pt idx="21">
                  <c:v>5.6247899693005365E-2</c:v>
                </c:pt>
                <c:pt idx="22">
                  <c:v>5.6479028587432367E-2</c:v>
                </c:pt>
                <c:pt idx="23">
                  <c:v>5.6716125735306377E-2</c:v>
                </c:pt>
                <c:pt idx="24">
                  <c:v>5.6636839371037695E-2</c:v>
                </c:pt>
                <c:pt idx="25">
                  <c:v>5.6566741412495958E-2</c:v>
                </c:pt>
                <c:pt idx="26">
                  <c:v>5.6504332753490871E-2</c:v>
                </c:pt>
                <c:pt idx="27">
                  <c:v>5.6454813098696377E-2</c:v>
                </c:pt>
                <c:pt idx="28">
                  <c:v>5.6418837231490215E-2</c:v>
                </c:pt>
                <c:pt idx="29">
                  <c:v>5.63939134717657E-2</c:v>
                </c:pt>
                <c:pt idx="30">
                  <c:v>5.6372952526203335E-2</c:v>
                </c:pt>
                <c:pt idx="31">
                  <c:v>5.6354927616609984E-2</c:v>
                </c:pt>
                <c:pt idx="32">
                  <c:v>5.6335882080929878E-2</c:v>
                </c:pt>
                <c:pt idx="33">
                  <c:v>5.6319731280666474E-2</c:v>
                </c:pt>
                <c:pt idx="34">
                  <c:v>5.6308693009270883E-2</c:v>
                </c:pt>
                <c:pt idx="35">
                  <c:v>5.6292767352772444E-2</c:v>
                </c:pt>
                <c:pt idx="36">
                  <c:v>5.6562921306010594E-2</c:v>
                </c:pt>
                <c:pt idx="37">
                  <c:v>5.6827548616809054E-2</c:v>
                </c:pt>
                <c:pt idx="38">
                  <c:v>5.7089044709925929E-2</c:v>
                </c:pt>
                <c:pt idx="39">
                  <c:v>5.7341923063972899E-2</c:v>
                </c:pt>
                <c:pt idx="40">
                  <c:v>5.7584040325366459E-2</c:v>
                </c:pt>
                <c:pt idx="41">
                  <c:v>5.7823724633067286E-2</c:v>
                </c:pt>
                <c:pt idx="42">
                  <c:v>5.8061066757034041E-2</c:v>
                </c:pt>
                <c:pt idx="43">
                  <c:v>5.8295931776797261E-2</c:v>
                </c:pt>
                <c:pt idx="44">
                  <c:v>5.8529619483067563E-2</c:v>
                </c:pt>
                <c:pt idx="45">
                  <c:v>5.8762103413073419E-2</c:v>
                </c:pt>
                <c:pt idx="46">
                  <c:v>5.8995684106264434E-2</c:v>
                </c:pt>
                <c:pt idx="47">
                  <c:v>5.9228495107049639E-2</c:v>
                </c:pt>
                <c:pt idx="48">
                  <c:v>5.9591629590045159E-2</c:v>
                </c:pt>
                <c:pt idx="49">
                  <c:v>5.9950045827520171E-2</c:v>
                </c:pt>
                <c:pt idx="50">
                  <c:v>6.0304686510448846E-2</c:v>
                </c:pt>
                <c:pt idx="51">
                  <c:v>6.0659560426017833E-2</c:v>
                </c:pt>
                <c:pt idx="52">
                  <c:v>6.1020734651208386E-2</c:v>
                </c:pt>
                <c:pt idx="53">
                  <c:v>6.1378796672613589E-2</c:v>
                </c:pt>
                <c:pt idx="54">
                  <c:v>6.1743287704018712E-2</c:v>
                </c:pt>
                <c:pt idx="55">
                  <c:v>6.2112308004202532E-2</c:v>
                </c:pt>
                <c:pt idx="56">
                  <c:v>6.2484402502093417E-2</c:v>
                </c:pt>
                <c:pt idx="57">
                  <c:v>6.285524046967339E-2</c:v>
                </c:pt>
                <c:pt idx="58">
                  <c:v>6.3220766394124439E-2</c:v>
                </c:pt>
                <c:pt idx="59">
                  <c:v>6.3588646460686959E-2</c:v>
                </c:pt>
                <c:pt idx="60">
                  <c:v>6.4001164930971299E-2</c:v>
                </c:pt>
                <c:pt idx="61">
                  <c:v>6.4413088695573606E-2</c:v>
                </c:pt>
                <c:pt idx="62">
                  <c:v>6.4821777740746711E-2</c:v>
                </c:pt>
                <c:pt idx="63">
                  <c:v>6.5224203401783143E-2</c:v>
                </c:pt>
                <c:pt idx="64">
                  <c:v>6.5612796627476655E-2</c:v>
                </c:pt>
                <c:pt idx="65">
                  <c:v>6.599192281470323E-2</c:v>
                </c:pt>
                <c:pt idx="66">
                  <c:v>6.6356679053171774E-2</c:v>
                </c:pt>
                <c:pt idx="67">
                  <c:v>6.6705896525036223E-2</c:v>
                </c:pt>
                <c:pt idx="68">
                  <c:v>6.7040131977421424E-2</c:v>
                </c:pt>
                <c:pt idx="69">
                  <c:v>6.73636441177905E-2</c:v>
                </c:pt>
                <c:pt idx="70">
                  <c:v>6.7675138883487307E-2</c:v>
                </c:pt>
                <c:pt idx="71">
                  <c:v>6.797084702373013E-2</c:v>
                </c:pt>
                <c:pt idx="72">
                  <c:v>6.8189630680649316E-2</c:v>
                </c:pt>
                <c:pt idx="73">
                  <c:v>6.8412966497305661E-2</c:v>
                </c:pt>
                <c:pt idx="74">
                  <c:v>6.8634034896717822E-2</c:v>
                </c:pt>
                <c:pt idx="75">
                  <c:v>6.8857487015122842E-2</c:v>
                </c:pt>
                <c:pt idx="76">
                  <c:v>6.9088720409013149E-2</c:v>
                </c:pt>
                <c:pt idx="77">
                  <c:v>6.9330596191889526E-2</c:v>
                </c:pt>
                <c:pt idx="78">
                  <c:v>6.9576383287881072E-2</c:v>
                </c:pt>
                <c:pt idx="79">
                  <c:v>6.9833904888128018E-2</c:v>
                </c:pt>
                <c:pt idx="80">
                  <c:v>7.0103742056460305E-2</c:v>
                </c:pt>
                <c:pt idx="81">
                  <c:v>7.0381898367031681E-2</c:v>
                </c:pt>
                <c:pt idx="82">
                  <c:v>7.0670640556784292E-2</c:v>
                </c:pt>
                <c:pt idx="83">
                  <c:v>7.0973526746399784E-2</c:v>
                </c:pt>
                <c:pt idx="84">
                  <c:v>7.1354941700235486E-2</c:v>
                </c:pt>
                <c:pt idx="85">
                  <c:v>7.1731620797947926E-2</c:v>
                </c:pt>
                <c:pt idx="86">
                  <c:v>7.2113229968465475E-2</c:v>
                </c:pt>
                <c:pt idx="87">
                  <c:v>7.2501749685102368E-2</c:v>
                </c:pt>
                <c:pt idx="88">
                  <c:v>7.2887573713671827E-2</c:v>
                </c:pt>
                <c:pt idx="89">
                  <c:v>7.3275446289585489E-2</c:v>
                </c:pt>
                <c:pt idx="90">
                  <c:v>7.3670722340068551E-2</c:v>
                </c:pt>
                <c:pt idx="91">
                  <c:v>7.4059489776573173E-2</c:v>
                </c:pt>
                <c:pt idx="92">
                  <c:v>7.4441880658582704E-2</c:v>
                </c:pt>
                <c:pt idx="93">
                  <c:v>7.481717344325034E-2</c:v>
                </c:pt>
                <c:pt idx="94">
                  <c:v>7.5193028886872071E-2</c:v>
                </c:pt>
                <c:pt idx="95">
                  <c:v>7.5570047830581188E-2</c:v>
                </c:pt>
                <c:pt idx="96">
                  <c:v>7.5769380240387818E-2</c:v>
                </c:pt>
                <c:pt idx="97">
                  <c:v>7.5967962321840332E-2</c:v>
                </c:pt>
                <c:pt idx="98">
                  <c:v>7.6165803541414334E-2</c:v>
                </c:pt>
                <c:pt idx="99">
                  <c:v>7.6358127297112333E-2</c:v>
                </c:pt>
                <c:pt idx="100">
                  <c:v>7.6559857203790216E-2</c:v>
                </c:pt>
                <c:pt idx="101">
                  <c:v>7.6754001477866041E-2</c:v>
                </c:pt>
                <c:pt idx="102">
                  <c:v>7.6942108738705883E-2</c:v>
                </c:pt>
                <c:pt idx="103">
                  <c:v>7.7130122835740167E-2</c:v>
                </c:pt>
                <c:pt idx="104">
                  <c:v>7.7318441619297573E-2</c:v>
                </c:pt>
                <c:pt idx="105">
                  <c:v>7.7512152471399531E-2</c:v>
                </c:pt>
                <c:pt idx="106">
                  <c:v>7.7706163403490791E-2</c:v>
                </c:pt>
                <c:pt idx="107">
                  <c:v>7.7892900458721215E-2</c:v>
                </c:pt>
                <c:pt idx="108">
                  <c:v>7.8311799880736999E-2</c:v>
                </c:pt>
                <c:pt idx="109">
                  <c:v>7.8726999802597675E-2</c:v>
                </c:pt>
                <c:pt idx="110">
                  <c:v>7.9138300584531862E-2</c:v>
                </c:pt>
                <c:pt idx="111">
                  <c:v>7.9545416426981319E-2</c:v>
                </c:pt>
                <c:pt idx="112">
                  <c:v>7.9935901193437076E-2</c:v>
                </c:pt>
                <c:pt idx="113">
                  <c:v>8.0326484111822083E-2</c:v>
                </c:pt>
                <c:pt idx="114">
                  <c:v>8.071898426186408E-2</c:v>
                </c:pt>
                <c:pt idx="115">
                  <c:v>8.1118445820663965E-2</c:v>
                </c:pt>
                <c:pt idx="116">
                  <c:v>8.1520898360167848E-2</c:v>
                </c:pt>
                <c:pt idx="117">
                  <c:v>8.1929393300356423E-2</c:v>
                </c:pt>
                <c:pt idx="118">
                  <c:v>8.2345974620807283E-2</c:v>
                </c:pt>
                <c:pt idx="119">
                  <c:v>8.2777517237332177E-2</c:v>
                </c:pt>
                <c:pt idx="120">
                  <c:v>8.3334925644578561E-2</c:v>
                </c:pt>
                <c:pt idx="121">
                  <c:v>8.3911381826283105E-2</c:v>
                </c:pt>
                <c:pt idx="122">
                  <c:v>8.4505772154784609E-2</c:v>
                </c:pt>
                <c:pt idx="123">
                  <c:v>8.5118259947762454E-2</c:v>
                </c:pt>
                <c:pt idx="124">
                  <c:v>8.5755356762376778E-2</c:v>
                </c:pt>
                <c:pt idx="125">
                  <c:v>8.6402402701423853E-2</c:v>
                </c:pt>
                <c:pt idx="126">
                  <c:v>8.7054591972787421E-2</c:v>
                </c:pt>
                <c:pt idx="127">
                  <c:v>8.7711027918487616E-2</c:v>
                </c:pt>
                <c:pt idx="128">
                  <c:v>8.8370923144566405E-2</c:v>
                </c:pt>
                <c:pt idx="129">
                  <c:v>8.9032568384084243E-2</c:v>
                </c:pt>
                <c:pt idx="130">
                  <c:v>8.9694962729993222E-2</c:v>
                </c:pt>
                <c:pt idx="131">
                  <c:v>9.0357217509108523E-2</c:v>
                </c:pt>
                <c:pt idx="132">
                  <c:v>9.1222186511686232E-2</c:v>
                </c:pt>
                <c:pt idx="133">
                  <c:v>9.2081100977623009E-2</c:v>
                </c:pt>
                <c:pt idx="134">
                  <c:v>9.2930308725328814E-2</c:v>
                </c:pt>
                <c:pt idx="135">
                  <c:v>9.3772189297510522E-2</c:v>
                </c:pt>
                <c:pt idx="136">
                  <c:v>9.460056922472404E-2</c:v>
                </c:pt>
                <c:pt idx="137">
                  <c:v>9.5420552044231499E-2</c:v>
                </c:pt>
                <c:pt idx="138">
                  <c:v>9.6233907315308898E-2</c:v>
                </c:pt>
                <c:pt idx="139">
                  <c:v>9.7033641894654465E-2</c:v>
                </c:pt>
                <c:pt idx="140">
                  <c:v>9.7828262936843657E-2</c:v>
                </c:pt>
                <c:pt idx="141">
                  <c:v>9.861718631691474E-2</c:v>
                </c:pt>
                <c:pt idx="142">
                  <c:v>9.9397470036933555E-2</c:v>
                </c:pt>
                <c:pt idx="143">
                  <c:v>0.10016686407652742</c:v>
                </c:pt>
                <c:pt idx="144">
                  <c:v>0.10052961653832426</c:v>
                </c:pt>
                <c:pt idx="145">
                  <c:v>0.10087648844375963</c:v>
                </c:pt>
                <c:pt idx="146">
                  <c:v>0.10121305502730138</c:v>
                </c:pt>
                <c:pt idx="147">
                  <c:v>0.10153546291417115</c:v>
                </c:pt>
                <c:pt idx="148">
                  <c:v>0.10184848959499959</c:v>
                </c:pt>
                <c:pt idx="149">
                  <c:v>0.10215054329239592</c:v>
                </c:pt>
                <c:pt idx="150">
                  <c:v>0.10245205746167585</c:v>
                </c:pt>
                <c:pt idx="151">
                  <c:v>0.1027545102662657</c:v>
                </c:pt>
                <c:pt idx="152">
                  <c:v>0.10305675194564401</c:v>
                </c:pt>
                <c:pt idx="153">
                  <c:v>0.10335251433281201</c:v>
                </c:pt>
                <c:pt idx="154">
                  <c:v>0.10364296053217004</c:v>
                </c:pt>
                <c:pt idx="155">
                  <c:v>0.1039247540105066</c:v>
                </c:pt>
                <c:pt idx="156">
                  <c:v>0.104254528936508</c:v>
                </c:pt>
                <c:pt idx="157">
                  <c:v>0.10459446382441229</c:v>
                </c:pt>
                <c:pt idx="158">
                  <c:v>0.10494087619343873</c:v>
                </c:pt>
                <c:pt idx="159">
                  <c:v>0.10529508737812421</c:v>
                </c:pt>
                <c:pt idx="160">
                  <c:v>0.10566138571471129</c:v>
                </c:pt>
                <c:pt idx="161">
                  <c:v>0.10604324828210565</c:v>
                </c:pt>
                <c:pt idx="162">
                  <c:v>0.10642864040300992</c:v>
                </c:pt>
                <c:pt idx="163">
                  <c:v>0.10682346542364485</c:v>
                </c:pt>
                <c:pt idx="164">
                  <c:v>0.10722620320797205</c:v>
                </c:pt>
                <c:pt idx="165">
                  <c:v>0.10763769340201179</c:v>
                </c:pt>
                <c:pt idx="166">
                  <c:v>0.10806569084826378</c:v>
                </c:pt>
                <c:pt idx="167">
                  <c:v>0.10852386174701678</c:v>
                </c:pt>
                <c:pt idx="168">
                  <c:v>0.10921541334460017</c:v>
                </c:pt>
                <c:pt idx="169">
                  <c:v>0.10991299354418516</c:v>
                </c:pt>
                <c:pt idx="170">
                  <c:v>0.11062074025130642</c:v>
                </c:pt>
                <c:pt idx="171">
                  <c:v>0.11133634568017214</c:v>
                </c:pt>
                <c:pt idx="172">
                  <c:v>0.11205106700214174</c:v>
                </c:pt>
                <c:pt idx="173">
                  <c:v>0.11276413917914851</c:v>
                </c:pt>
                <c:pt idx="174">
                  <c:v>0.11347593298506808</c:v>
                </c:pt>
                <c:pt idx="175">
                  <c:v>0.11418215771658424</c:v>
                </c:pt>
                <c:pt idx="176">
                  <c:v>0.11487955869540656</c:v>
                </c:pt>
                <c:pt idx="177">
                  <c:v>0.11557139531225857</c:v>
                </c:pt>
                <c:pt idx="178">
                  <c:v>0.11624604669549399</c:v>
                </c:pt>
                <c:pt idx="179">
                  <c:v>0.11689134595275164</c:v>
                </c:pt>
                <c:pt idx="180">
                  <c:v>0.11677015747375208</c:v>
                </c:pt>
                <c:pt idx="181">
                  <c:v>0.11662423407744882</c:v>
                </c:pt>
                <c:pt idx="182">
                  <c:v>0.1164548458026502</c:v>
                </c:pt>
                <c:pt idx="183">
                  <c:v>0.11626829053767551</c:v>
                </c:pt>
                <c:pt idx="184">
                  <c:v>0.11607202413836148</c:v>
                </c:pt>
                <c:pt idx="185">
                  <c:v>0.11586586647820241</c:v>
                </c:pt>
                <c:pt idx="186">
                  <c:v>0.11565286218234405</c:v>
                </c:pt>
                <c:pt idx="187">
                  <c:v>0.11543724182791948</c:v>
                </c:pt>
                <c:pt idx="188">
                  <c:v>0.11521745971487007</c:v>
                </c:pt>
                <c:pt idx="189">
                  <c:v>0.11499120043669109</c:v>
                </c:pt>
                <c:pt idx="190">
                  <c:v>0.11476416256778066</c:v>
                </c:pt>
                <c:pt idx="191">
                  <c:v>0.11453744468929017</c:v>
                </c:pt>
                <c:pt idx="192">
                  <c:v>0.11418968352228376</c:v>
                </c:pt>
                <c:pt idx="193">
                  <c:v>0.11385160870747768</c:v>
                </c:pt>
                <c:pt idx="194">
                  <c:v>0.11351988454401862</c:v>
                </c:pt>
                <c:pt idx="195">
                  <c:v>0.11319250271856163</c:v>
                </c:pt>
                <c:pt idx="196">
                  <c:v>0.11286879583622067</c:v>
                </c:pt>
                <c:pt idx="197">
                  <c:v>0.11254981135869002</c:v>
                </c:pt>
                <c:pt idx="198">
                  <c:v>0.11223232373868086</c:v>
                </c:pt>
                <c:pt idx="199">
                  <c:v>0.1119087501353988</c:v>
                </c:pt>
                <c:pt idx="200">
                  <c:v>0.11158509667444605</c:v>
                </c:pt>
                <c:pt idx="201">
                  <c:v>0.1112593183008812</c:v>
                </c:pt>
                <c:pt idx="202">
                  <c:v>0.11092861020244982</c:v>
                </c:pt>
                <c:pt idx="203">
                  <c:v>0.11059322664425508</c:v>
                </c:pt>
                <c:pt idx="204">
                  <c:v>0.11122015156496445</c:v>
                </c:pt>
                <c:pt idx="205">
                  <c:v>0.11184069509346273</c:v>
                </c:pt>
                <c:pt idx="206">
                  <c:v>0.11245408324629125</c:v>
                </c:pt>
                <c:pt idx="207">
                  <c:v>0.1130613492791781</c:v>
                </c:pt>
                <c:pt idx="208">
                  <c:v>0.11365782237936628</c:v>
                </c:pt>
                <c:pt idx="209">
                  <c:v>0.11424613748238244</c:v>
                </c:pt>
                <c:pt idx="210">
                  <c:v>0.11483701398253743</c:v>
                </c:pt>
                <c:pt idx="211">
                  <c:v>0.11542970411824172</c:v>
                </c:pt>
                <c:pt idx="212">
                  <c:v>0.11602191072876167</c:v>
                </c:pt>
                <c:pt idx="213">
                  <c:v>0.11661953040459139</c:v>
                </c:pt>
                <c:pt idx="214">
                  <c:v>0.11723043029030578</c:v>
                </c:pt>
                <c:pt idx="215">
                  <c:v>0.11786297338665008</c:v>
                </c:pt>
                <c:pt idx="216">
                  <c:v>0.11812670626926547</c:v>
                </c:pt>
                <c:pt idx="217">
                  <c:v>0.11841273958970078</c:v>
                </c:pt>
                <c:pt idx="218">
                  <c:v>0.11871582618397269</c:v>
                </c:pt>
                <c:pt idx="219">
                  <c:v>0.11903177448630231</c:v>
                </c:pt>
                <c:pt idx="220">
                  <c:v>0.1193625250842274</c:v>
                </c:pt>
                <c:pt idx="221">
                  <c:v>0.11970465127541274</c:v>
                </c:pt>
                <c:pt idx="222">
                  <c:v>0.12005176006579177</c:v>
                </c:pt>
                <c:pt idx="223">
                  <c:v>0.12040547379712052</c:v>
                </c:pt>
                <c:pt idx="224">
                  <c:v>0.12076178661436643</c:v>
                </c:pt>
                <c:pt idx="225">
                  <c:v>0.12112469986618635</c:v>
                </c:pt>
                <c:pt idx="226">
                  <c:v>0.12148680744536478</c:v>
                </c:pt>
                <c:pt idx="227">
                  <c:v>0.12183719947336158</c:v>
                </c:pt>
                <c:pt idx="228">
                  <c:v>0.12191946098897688</c:v>
                </c:pt>
                <c:pt idx="229">
                  <c:v>0.12199119731320707</c:v>
                </c:pt>
                <c:pt idx="230">
                  <c:v>0.12205917127579369</c:v>
                </c:pt>
                <c:pt idx="231">
                  <c:v>0.12211961688325346</c:v>
                </c:pt>
                <c:pt idx="232">
                  <c:v>0.12217677030423602</c:v>
                </c:pt>
                <c:pt idx="233">
                  <c:v>0.12222636334860226</c:v>
                </c:pt>
                <c:pt idx="234">
                  <c:v>0.12227142538193903</c:v>
                </c:pt>
                <c:pt idx="235">
                  <c:v>0.12230722401949379</c:v>
                </c:pt>
                <c:pt idx="236">
                  <c:v>0.12234246368245749</c:v>
                </c:pt>
                <c:pt idx="237">
                  <c:v>0.12236570314507844</c:v>
                </c:pt>
                <c:pt idx="238">
                  <c:v>0.12238566332041501</c:v>
                </c:pt>
                <c:pt idx="239">
                  <c:v>0.12240626371141161</c:v>
                </c:pt>
                <c:pt idx="240">
                  <c:v>0.12316072441910819</c:v>
                </c:pt>
                <c:pt idx="241">
                  <c:v>0.12391608348400496</c:v>
                </c:pt>
                <c:pt idx="242">
                  <c:v>0.12467234038001607</c:v>
                </c:pt>
                <c:pt idx="243">
                  <c:v>0.12543754703222021</c:v>
                </c:pt>
                <c:pt idx="244">
                  <c:v>0.12620230806680865</c:v>
                </c:pt>
                <c:pt idx="245">
                  <c:v>0.12697246813371521</c:v>
                </c:pt>
                <c:pt idx="246">
                  <c:v>0.1277450631042143</c:v>
                </c:pt>
                <c:pt idx="247">
                  <c:v>0.12853195757026015</c:v>
                </c:pt>
                <c:pt idx="248">
                  <c:v>0.12932233919764258</c:v>
                </c:pt>
                <c:pt idx="249">
                  <c:v>0.13012460393298397</c:v>
                </c:pt>
                <c:pt idx="250">
                  <c:v>0.1309353740614938</c:v>
                </c:pt>
                <c:pt idx="251">
                  <c:v>0.13175635699462873</c:v>
                </c:pt>
                <c:pt idx="252">
                  <c:v>0.13143723433404375</c:v>
                </c:pt>
                <c:pt idx="253">
                  <c:v>0.13112635916803583</c:v>
                </c:pt>
                <c:pt idx="254">
                  <c:v>0.13082579572801478</c:v>
                </c:pt>
                <c:pt idx="255">
                  <c:v>0.13052749585875745</c:v>
                </c:pt>
                <c:pt idx="256">
                  <c:v>0.13023401435117421</c:v>
                </c:pt>
                <c:pt idx="257">
                  <c:v>0.12993675378527314</c:v>
                </c:pt>
                <c:pt idx="258">
                  <c:v>0.12963468984685278</c:v>
                </c:pt>
                <c:pt idx="259">
                  <c:v>0.12932436028319216</c:v>
                </c:pt>
                <c:pt idx="260">
                  <c:v>0.12901146219377324</c:v>
                </c:pt>
                <c:pt idx="261">
                  <c:v>0.1286913207287057</c:v>
                </c:pt>
                <c:pt idx="262">
                  <c:v>0.12836491276880224</c:v>
                </c:pt>
                <c:pt idx="263">
                  <c:v>0.12802961462887197</c:v>
                </c:pt>
                <c:pt idx="264">
                  <c:v>0.12733887174164238</c:v>
                </c:pt>
                <c:pt idx="265">
                  <c:v>0.12663620315066737</c:v>
                </c:pt>
                <c:pt idx="266">
                  <c:v>0.12592019754060857</c:v>
                </c:pt>
                <c:pt idx="267">
                  <c:v>0.12519699091870962</c:v>
                </c:pt>
                <c:pt idx="268">
                  <c:v>0.12447146474738702</c:v>
                </c:pt>
                <c:pt idx="269">
                  <c:v>0.12374883959387262</c:v>
                </c:pt>
                <c:pt idx="270">
                  <c:v>0.12303028309230513</c:v>
                </c:pt>
                <c:pt idx="271">
                  <c:v>0.12231657900491655</c:v>
                </c:pt>
                <c:pt idx="272">
                  <c:v>0.12160473567820418</c:v>
                </c:pt>
                <c:pt idx="273">
                  <c:v>0.12088972517125285</c:v>
                </c:pt>
                <c:pt idx="274">
                  <c:v>0.12016971812818156</c:v>
                </c:pt>
                <c:pt idx="275">
                  <c:v>0.11945375223530164</c:v>
                </c:pt>
                <c:pt idx="276">
                  <c:v>0.1191314219259425</c:v>
                </c:pt>
                <c:pt idx="277">
                  <c:v>0.11880863003347031</c:v>
                </c:pt>
                <c:pt idx="278">
                  <c:v>0.11848186349578782</c:v>
                </c:pt>
                <c:pt idx="279">
                  <c:v>0.11815274257406827</c:v>
                </c:pt>
                <c:pt idx="280">
                  <c:v>0.11782253848417668</c:v>
                </c:pt>
                <c:pt idx="281">
                  <c:v>0.11748694696683515</c:v>
                </c:pt>
                <c:pt idx="282">
                  <c:v>0.11714623310018624</c:v>
                </c:pt>
                <c:pt idx="283">
                  <c:v>0.11680410104617067</c:v>
                </c:pt>
                <c:pt idx="284">
                  <c:v>0.11646426211655125</c:v>
                </c:pt>
                <c:pt idx="285">
                  <c:v>0.11613164253975583</c:v>
                </c:pt>
                <c:pt idx="286">
                  <c:v>0.11580739043768062</c:v>
                </c:pt>
                <c:pt idx="287">
                  <c:v>0.11548779668953557</c:v>
                </c:pt>
                <c:pt idx="288">
                  <c:v>0.1152745002212896</c:v>
                </c:pt>
                <c:pt idx="289">
                  <c:v>0.11507972203378358</c:v>
                </c:pt>
                <c:pt idx="290">
                  <c:v>0.11489853880237888</c:v>
                </c:pt>
                <c:pt idx="291">
                  <c:v>0.11472864204654343</c:v>
                </c:pt>
                <c:pt idx="292">
                  <c:v>0.11456692329869611</c:v>
                </c:pt>
                <c:pt idx="293">
                  <c:v>0.11441490595728965</c:v>
                </c:pt>
                <c:pt idx="294">
                  <c:v>0.11426772742817093</c:v>
                </c:pt>
                <c:pt idx="295">
                  <c:v>0.11412412238740899</c:v>
                </c:pt>
                <c:pt idx="296">
                  <c:v>0.11398115280314869</c:v>
                </c:pt>
                <c:pt idx="297">
                  <c:v>0.11383876426361894</c:v>
                </c:pt>
                <c:pt idx="298">
                  <c:v>0.11369296747301405</c:v>
                </c:pt>
                <c:pt idx="299">
                  <c:v>0.11354044325059931</c:v>
                </c:pt>
                <c:pt idx="300">
                  <c:v>0.11401542238183993</c:v>
                </c:pt>
                <c:pt idx="301">
                  <c:v>0.11447705629467464</c:v>
                </c:pt>
                <c:pt idx="302">
                  <c:v>0.11492750484109138</c:v>
                </c:pt>
                <c:pt idx="303">
                  <c:v>0.1153660167972248</c:v>
                </c:pt>
                <c:pt idx="304">
                  <c:v>0.11579355871873531</c:v>
                </c:pt>
                <c:pt idx="305">
                  <c:v>0.11621179112444224</c:v>
                </c:pt>
                <c:pt idx="306">
                  <c:v>0.11661969904355374</c:v>
                </c:pt>
                <c:pt idx="307">
                  <c:v>0.11702094282168218</c:v>
                </c:pt>
                <c:pt idx="308">
                  <c:v>0.11742089115745102</c:v>
                </c:pt>
                <c:pt idx="309">
                  <c:v>0.1178173226293211</c:v>
                </c:pt>
                <c:pt idx="310">
                  <c:v>0.11821003358033977</c:v>
                </c:pt>
                <c:pt idx="311">
                  <c:v>0.11859931717197014</c:v>
                </c:pt>
                <c:pt idx="312">
                  <c:v>0.11890855885172869</c:v>
                </c:pt>
                <c:pt idx="313">
                  <c:v>0.1192187311366979</c:v>
                </c:pt>
                <c:pt idx="314">
                  <c:v>0.11953405291023955</c:v>
                </c:pt>
                <c:pt idx="315">
                  <c:v>0.11985005981705399</c:v>
                </c:pt>
                <c:pt idx="316">
                  <c:v>0.12016663654611648</c:v>
                </c:pt>
                <c:pt idx="317">
                  <c:v>0.12048018090189316</c:v>
                </c:pt>
                <c:pt idx="318">
                  <c:v>0.12079987596450792</c:v>
                </c:pt>
                <c:pt idx="319">
                  <c:v>0.12112074282310914</c:v>
                </c:pt>
                <c:pt idx="320">
                  <c:v>0.12143496057871062</c:v>
                </c:pt>
                <c:pt idx="321">
                  <c:v>0.12175027155444695</c:v>
                </c:pt>
                <c:pt idx="322">
                  <c:v>0.12206122782180273</c:v>
                </c:pt>
                <c:pt idx="323">
                  <c:v>0.12237153930783506</c:v>
                </c:pt>
                <c:pt idx="324">
                  <c:v>0.12270540491010706</c:v>
                </c:pt>
                <c:pt idx="325">
                  <c:v>0.12303588087991102</c:v>
                </c:pt>
                <c:pt idx="326">
                  <c:v>0.12336325506350931</c:v>
                </c:pt>
                <c:pt idx="327">
                  <c:v>0.12369138798862878</c:v>
                </c:pt>
                <c:pt idx="328">
                  <c:v>0.12401738863769651</c:v>
                </c:pt>
                <c:pt idx="329">
                  <c:v>0.12434661706430461</c:v>
                </c:pt>
                <c:pt idx="330">
                  <c:v>0.12467474062106021</c:v>
                </c:pt>
                <c:pt idx="331">
                  <c:v>0.1249989544029404</c:v>
                </c:pt>
                <c:pt idx="332">
                  <c:v>0.12532510534907715</c:v>
                </c:pt>
                <c:pt idx="333">
                  <c:v>0.12565220008144706</c:v>
                </c:pt>
                <c:pt idx="334">
                  <c:v>0.12598387496234409</c:v>
                </c:pt>
                <c:pt idx="335">
                  <c:v>0.12631563301533788</c:v>
                </c:pt>
                <c:pt idx="336">
                  <c:v>0.12654662258995586</c:v>
                </c:pt>
                <c:pt idx="337">
                  <c:v>0.12678100867617559</c:v>
                </c:pt>
                <c:pt idx="338">
                  <c:v>0.12701839477841759</c:v>
                </c:pt>
                <c:pt idx="339">
                  <c:v>0.12726165910316922</c:v>
                </c:pt>
                <c:pt idx="340">
                  <c:v>0.12750793381621861</c:v>
                </c:pt>
                <c:pt idx="341">
                  <c:v>0.12775906726830044</c:v>
                </c:pt>
                <c:pt idx="342">
                  <c:v>0.12802187740885529</c:v>
                </c:pt>
                <c:pt idx="343">
                  <c:v>0.12829144331436737</c:v>
                </c:pt>
                <c:pt idx="344">
                  <c:v>0.1285668011684038</c:v>
                </c:pt>
                <c:pt idx="345">
                  <c:v>0.12884673887703002</c:v>
                </c:pt>
                <c:pt idx="346">
                  <c:v>0.12913664787913604</c:v>
                </c:pt>
                <c:pt idx="347">
                  <c:v>0.12943119757494514</c:v>
                </c:pt>
                <c:pt idx="348">
                  <c:v>0.13004338065991305</c:v>
                </c:pt>
                <c:pt idx="349">
                  <c:v>0.13065726600723337</c:v>
                </c:pt>
                <c:pt idx="350">
                  <c:v>0.13127248169809036</c:v>
                </c:pt>
                <c:pt idx="351">
                  <c:v>0.13188280447758416</c:v>
                </c:pt>
                <c:pt idx="352">
                  <c:v>0.13249386966202792</c:v>
                </c:pt>
                <c:pt idx="353">
                  <c:v>0.13310116681395812</c:v>
                </c:pt>
                <c:pt idx="354">
                  <c:v>0.13369299344151386</c:v>
                </c:pt>
                <c:pt idx="355">
                  <c:v>0.13427982808116212</c:v>
                </c:pt>
                <c:pt idx="356">
                  <c:v>0.1348619412261769</c:v>
                </c:pt>
                <c:pt idx="357">
                  <c:v>0.13543664492846119</c:v>
                </c:pt>
                <c:pt idx="358">
                  <c:v>0.13599589721252414</c:v>
                </c:pt>
                <c:pt idx="359">
                  <c:v>0.13654275178356556</c:v>
                </c:pt>
                <c:pt idx="360">
                  <c:v>0.13670772699612144</c:v>
                </c:pt>
                <c:pt idx="361">
                  <c:v>0.13686252827289991</c:v>
                </c:pt>
                <c:pt idx="362">
                  <c:v>0.1370070183303369</c:v>
                </c:pt>
                <c:pt idx="363">
                  <c:v>0.13714508954211624</c:v>
                </c:pt>
                <c:pt idx="364">
                  <c:v>0.13727486687855617</c:v>
                </c:pt>
                <c:pt idx="365">
                  <c:v>0.13739836440953468</c:v>
                </c:pt>
                <c:pt idx="366">
                  <c:v>0.13752300951858842</c:v>
                </c:pt>
                <c:pt idx="367">
                  <c:v>0.13764769881078109</c:v>
                </c:pt>
                <c:pt idx="368">
                  <c:v>0.13776974294660249</c:v>
                </c:pt>
                <c:pt idx="369">
                  <c:v>0.13789027030799161</c:v>
                </c:pt>
                <c:pt idx="370">
                  <c:v>0.13801338146703301</c:v>
                </c:pt>
                <c:pt idx="371">
                  <c:v>0.13814380175193719</c:v>
                </c:pt>
                <c:pt idx="372">
                  <c:v>0.13813947587698294</c:v>
                </c:pt>
                <c:pt idx="373">
                  <c:v>0.13814137070295374</c:v>
                </c:pt>
                <c:pt idx="374">
                  <c:v>0.13814979523164084</c:v>
                </c:pt>
                <c:pt idx="375">
                  <c:v>0.13816733357469957</c:v>
                </c:pt>
                <c:pt idx="376">
                  <c:v>0.13819284271340848</c:v>
                </c:pt>
                <c:pt idx="377">
                  <c:v>0.1382253845894752</c:v>
                </c:pt>
                <c:pt idx="378">
                  <c:v>0.13826305665264726</c:v>
                </c:pt>
                <c:pt idx="379">
                  <c:v>0.13830033131995378</c:v>
                </c:pt>
                <c:pt idx="380">
                  <c:v>0.13833175763068084</c:v>
                </c:pt>
                <c:pt idx="381">
                  <c:v>0.13836864884945044</c:v>
                </c:pt>
                <c:pt idx="382">
                  <c:v>0.13840980868434372</c:v>
                </c:pt>
                <c:pt idx="383">
                  <c:v>0.13845115977420619</c:v>
                </c:pt>
                <c:pt idx="384">
                  <c:v>0.13861289640362884</c:v>
                </c:pt>
                <c:pt idx="385">
                  <c:v>0.13877079689581251</c:v>
                </c:pt>
                <c:pt idx="386">
                  <c:v>0.13892860988897837</c:v>
                </c:pt>
                <c:pt idx="387">
                  <c:v>0.13908691342385282</c:v>
                </c:pt>
                <c:pt idx="388">
                  <c:v>0.13925038859838423</c:v>
                </c:pt>
                <c:pt idx="389">
                  <c:v>0.13941457582097883</c:v>
                </c:pt>
                <c:pt idx="390">
                  <c:v>0.1395787821866179</c:v>
                </c:pt>
                <c:pt idx="391">
                  <c:v>0.1397445682448506</c:v>
                </c:pt>
                <c:pt idx="392">
                  <c:v>0.13991963235702087</c:v>
                </c:pt>
                <c:pt idx="393">
                  <c:v>0.14008864154118328</c:v>
                </c:pt>
                <c:pt idx="394">
                  <c:v>0.14025168005917976</c:v>
                </c:pt>
                <c:pt idx="395">
                  <c:v>0.14041138046701462</c:v>
                </c:pt>
                <c:pt idx="396">
                  <c:v>0.13979256202674151</c:v>
                </c:pt>
                <c:pt idx="397">
                  <c:v>0.13917579593032769</c:v>
                </c:pt>
                <c:pt idx="398">
                  <c:v>0.13855958098992005</c:v>
                </c:pt>
                <c:pt idx="399">
                  <c:v>0.13794213636811037</c:v>
                </c:pt>
                <c:pt idx="400">
                  <c:v>0.13732069171169314</c:v>
                </c:pt>
                <c:pt idx="401">
                  <c:v>0.1367009489274551</c:v>
                </c:pt>
                <c:pt idx="402">
                  <c:v>0.13607497269367741</c:v>
                </c:pt>
                <c:pt idx="403">
                  <c:v>0.13544524857343276</c:v>
                </c:pt>
                <c:pt idx="404">
                  <c:v>0.13480865993278712</c:v>
                </c:pt>
                <c:pt idx="405">
                  <c:v>0.13416766215090092</c:v>
                </c:pt>
                <c:pt idx="406">
                  <c:v>0.13352170362509241</c:v>
                </c:pt>
                <c:pt idx="407">
                  <c:v>0.13287261583406007</c:v>
                </c:pt>
                <c:pt idx="408">
                  <c:v>0.13267910877431177</c:v>
                </c:pt>
                <c:pt idx="409">
                  <c:v>0.1324810193087842</c:v>
                </c:pt>
                <c:pt idx="410">
                  <c:v>0.13228279510263974</c:v>
                </c:pt>
                <c:pt idx="411">
                  <c:v>0.13208100146698598</c:v>
                </c:pt>
                <c:pt idx="412">
                  <c:v>0.13187679812494935</c:v>
                </c:pt>
                <c:pt idx="413">
                  <c:v>0.13167064754071589</c:v>
                </c:pt>
                <c:pt idx="414">
                  <c:v>0.13146913208919386</c:v>
                </c:pt>
                <c:pt idx="415">
                  <c:v>0.13126973928416419</c:v>
                </c:pt>
                <c:pt idx="416">
                  <c:v>0.13107685755596776</c:v>
                </c:pt>
                <c:pt idx="417">
                  <c:v>0.13088994666537701</c:v>
                </c:pt>
                <c:pt idx="418">
                  <c:v>0.13071478490854815</c:v>
                </c:pt>
                <c:pt idx="419">
                  <c:v>0.13054069400953949</c:v>
                </c:pt>
                <c:pt idx="420">
                  <c:v>0.13076849071239849</c:v>
                </c:pt>
                <c:pt idx="421">
                  <c:v>0.1309929925825486</c:v>
                </c:pt>
                <c:pt idx="422">
                  <c:v>0.1312134149245594</c:v>
                </c:pt>
                <c:pt idx="423">
                  <c:v>0.13142966165293046</c:v>
                </c:pt>
                <c:pt idx="424">
                  <c:v>0.13164991587620989</c:v>
                </c:pt>
                <c:pt idx="425">
                  <c:v>0.13187054720759761</c:v>
                </c:pt>
                <c:pt idx="426">
                  <c:v>0.13208827376490717</c:v>
                </c:pt>
                <c:pt idx="427">
                  <c:v>0.13230279523065747</c:v>
                </c:pt>
                <c:pt idx="428">
                  <c:v>0.13251193860651256</c:v>
                </c:pt>
                <c:pt idx="429">
                  <c:v>0.13272051363628634</c:v>
                </c:pt>
                <c:pt idx="430">
                  <c:v>0.13292866015456184</c:v>
                </c:pt>
                <c:pt idx="431">
                  <c:v>0.13314483584451864</c:v>
                </c:pt>
                <c:pt idx="432">
                  <c:v>0.1333863162994362</c:v>
                </c:pt>
                <c:pt idx="433">
                  <c:v>0.13363589801593889</c:v>
                </c:pt>
                <c:pt idx="434">
                  <c:v>0.13388820309523908</c:v>
                </c:pt>
                <c:pt idx="435">
                  <c:v>0.13414191014595644</c:v>
                </c:pt>
                <c:pt idx="436">
                  <c:v>0.13438955294219568</c:v>
                </c:pt>
                <c:pt idx="437">
                  <c:v>0.13463514992452019</c:v>
                </c:pt>
                <c:pt idx="438">
                  <c:v>0.13488889359865652</c:v>
                </c:pt>
                <c:pt idx="439">
                  <c:v>0.13514706051580561</c:v>
                </c:pt>
                <c:pt idx="440">
                  <c:v>0.13540793326211542</c:v>
                </c:pt>
                <c:pt idx="441">
                  <c:v>0.13566947441040611</c:v>
                </c:pt>
                <c:pt idx="442">
                  <c:v>0.13592928913948299</c:v>
                </c:pt>
                <c:pt idx="443">
                  <c:v>0.13617935455556562</c:v>
                </c:pt>
                <c:pt idx="444">
                  <c:v>0.13648330081184668</c:v>
                </c:pt>
                <c:pt idx="445">
                  <c:v>0.13678902502113033</c:v>
                </c:pt>
                <c:pt idx="446">
                  <c:v>0.13709750708380852</c:v>
                </c:pt>
                <c:pt idx="447">
                  <c:v>0.13741032991828206</c:v>
                </c:pt>
                <c:pt idx="448">
                  <c:v>0.1377238531661078</c:v>
                </c:pt>
                <c:pt idx="449">
                  <c:v>0.13803344256007222</c:v>
                </c:pt>
                <c:pt idx="450">
                  <c:v>0.13833653547294489</c:v>
                </c:pt>
                <c:pt idx="451">
                  <c:v>0.13864015577132704</c:v>
                </c:pt>
                <c:pt idx="452">
                  <c:v>0.13894092579914741</c:v>
                </c:pt>
                <c:pt idx="453">
                  <c:v>0.13924171769394889</c:v>
                </c:pt>
                <c:pt idx="454">
                  <c:v>0.13954041809557793</c:v>
                </c:pt>
                <c:pt idx="455">
                  <c:v>0.1398464580477139</c:v>
                </c:pt>
                <c:pt idx="456">
                  <c:v>0.14008022566321188</c:v>
                </c:pt>
                <c:pt idx="457">
                  <c:v>0.1403084410587212</c:v>
                </c:pt>
                <c:pt idx="458">
                  <c:v>0.14053166762107594</c:v>
                </c:pt>
                <c:pt idx="459">
                  <c:v>0.14075112689761227</c:v>
                </c:pt>
                <c:pt idx="460">
                  <c:v>0.1409703395349311</c:v>
                </c:pt>
                <c:pt idx="461">
                  <c:v>0.14119923563816883</c:v>
                </c:pt>
                <c:pt idx="462">
                  <c:v>0.14143370038920011</c:v>
                </c:pt>
                <c:pt idx="463">
                  <c:v>0.14167369134713681</c:v>
                </c:pt>
                <c:pt idx="464">
                  <c:v>0.14192941178509955</c:v>
                </c:pt>
                <c:pt idx="465">
                  <c:v>0.14219728327378789</c:v>
                </c:pt>
                <c:pt idx="466">
                  <c:v>0.14248042616941348</c:v>
                </c:pt>
                <c:pt idx="467">
                  <c:v>0.14277728442806392</c:v>
                </c:pt>
                <c:pt idx="468">
                  <c:v>0.14251493240516311</c:v>
                </c:pt>
                <c:pt idx="469">
                  <c:v>0.14226923846075579</c:v>
                </c:pt>
                <c:pt idx="470">
                  <c:v>0.14203903558330921</c:v>
                </c:pt>
                <c:pt idx="471">
                  <c:v>0.14182452478684127</c:v>
                </c:pt>
                <c:pt idx="472">
                  <c:v>0.14162420086444172</c:v>
                </c:pt>
                <c:pt idx="473">
                  <c:v>0.14142956922921712</c:v>
                </c:pt>
                <c:pt idx="474">
                  <c:v>0.14124426782069577</c:v>
                </c:pt>
                <c:pt idx="475">
                  <c:v>0.14106071360066608</c:v>
                </c:pt>
                <c:pt idx="476">
                  <c:v>0.14086451412396173</c:v>
                </c:pt>
                <c:pt idx="477">
                  <c:v>0.14065761190681769</c:v>
                </c:pt>
                <c:pt idx="478">
                  <c:v>0.14043689639845525</c:v>
                </c:pt>
                <c:pt idx="479">
                  <c:v>0.14020183201017744</c:v>
                </c:pt>
                <c:pt idx="480">
                  <c:v>0.13964668597685659</c:v>
                </c:pt>
                <c:pt idx="481">
                  <c:v>0.13907645792875201</c:v>
                </c:pt>
                <c:pt idx="482">
                  <c:v>0.13849436547127425</c:v>
                </c:pt>
                <c:pt idx="483">
                  <c:v>0.13789523419922034</c:v>
                </c:pt>
                <c:pt idx="484">
                  <c:v>0.13727923827713084</c:v>
                </c:pt>
                <c:pt idx="485">
                  <c:v>0.1366520076408051</c:v>
                </c:pt>
                <c:pt idx="486">
                  <c:v>0.13600969696329912</c:v>
                </c:pt>
                <c:pt idx="487">
                  <c:v>0.13535333379104486</c:v>
                </c:pt>
                <c:pt idx="488">
                  <c:v>0.13469707577269219</c:v>
                </c:pt>
                <c:pt idx="489">
                  <c:v>0.13403271130260919</c:v>
                </c:pt>
                <c:pt idx="490">
                  <c:v>0.13336236620824593</c:v>
                </c:pt>
                <c:pt idx="491">
                  <c:v>0.13268574810007294</c:v>
                </c:pt>
                <c:pt idx="492">
                  <c:v>0.13293379104828773</c:v>
                </c:pt>
                <c:pt idx="493">
                  <c:v>0.13317897839471016</c:v>
                </c:pt>
                <c:pt idx="494">
                  <c:v>0.13341559436560146</c:v>
                </c:pt>
                <c:pt idx="495">
                  <c:v>0.13365451354587776</c:v>
                </c:pt>
                <c:pt idx="496">
                  <c:v>0.13388766879563718</c:v>
                </c:pt>
                <c:pt idx="497">
                  <c:v>0.13411817746725774</c:v>
                </c:pt>
                <c:pt idx="498">
                  <c:v>0.13434394380874437</c:v>
                </c:pt>
                <c:pt idx="499">
                  <c:v>0.13457334142623267</c:v>
                </c:pt>
                <c:pt idx="500">
                  <c:v>0.13480350814074882</c:v>
                </c:pt>
                <c:pt idx="501">
                  <c:v>0.13503920610332898</c:v>
                </c:pt>
                <c:pt idx="502">
                  <c:v>0.13527949929545002</c:v>
                </c:pt>
                <c:pt idx="503">
                  <c:v>0.13552150376176542</c:v>
                </c:pt>
                <c:pt idx="504">
                  <c:v>0.13583304713671396</c:v>
                </c:pt>
                <c:pt idx="505">
                  <c:v>0.13615033806661359</c:v>
                </c:pt>
                <c:pt idx="506">
                  <c:v>0.13647847184637385</c:v>
                </c:pt>
                <c:pt idx="507">
                  <c:v>0.13681182828054261</c:v>
                </c:pt>
                <c:pt idx="508">
                  <c:v>0.13715135438735615</c:v>
                </c:pt>
                <c:pt idx="509">
                  <c:v>0.13749752768609369</c:v>
                </c:pt>
                <c:pt idx="510">
                  <c:v>0.13785211239638784</c:v>
                </c:pt>
                <c:pt idx="511">
                  <c:v>0.13821168878098433</c:v>
                </c:pt>
                <c:pt idx="512">
                  <c:v>0.13857394200550743</c:v>
                </c:pt>
                <c:pt idx="513">
                  <c:v>0.13893741381417613</c:v>
                </c:pt>
                <c:pt idx="514">
                  <c:v>0.13930479367655835</c:v>
                </c:pt>
                <c:pt idx="515">
                  <c:v>0.13967531141867084</c:v>
                </c:pt>
                <c:pt idx="516">
                  <c:v>0.13996280686740192</c:v>
                </c:pt>
                <c:pt idx="517">
                  <c:v>0.14024979530472592</c:v>
                </c:pt>
                <c:pt idx="518">
                  <c:v>0.14054169180599274</c:v>
                </c:pt>
                <c:pt idx="519">
                  <c:v>0.14083605091900608</c:v>
                </c:pt>
                <c:pt idx="520">
                  <c:v>0.14113857904368388</c:v>
                </c:pt>
                <c:pt idx="521">
                  <c:v>0.14143843753674901</c:v>
                </c:pt>
                <c:pt idx="522">
                  <c:v>0.14173804683377966</c:v>
                </c:pt>
                <c:pt idx="523">
                  <c:v>0.142038296784051</c:v>
                </c:pt>
                <c:pt idx="524">
                  <c:v>0.1423351373590549</c:v>
                </c:pt>
                <c:pt idx="525">
                  <c:v>0.14263699928767437</c:v>
                </c:pt>
                <c:pt idx="526">
                  <c:v>0.14293557471455642</c:v>
                </c:pt>
                <c:pt idx="527">
                  <c:v>0.14376461649658268</c:v>
                </c:pt>
                <c:pt idx="528">
                  <c:v>0.14459144526631462</c:v>
                </c:pt>
                <c:pt idx="529">
                  <c:v>0.145421003064655</c:v>
                </c:pt>
                <c:pt idx="530">
                  <c:v>0.14624300157970538</c:v>
                </c:pt>
                <c:pt idx="531">
                  <c:v>0.14705896777985572</c:v>
                </c:pt>
                <c:pt idx="532">
                  <c:v>0.14786815846537138</c:v>
                </c:pt>
                <c:pt idx="533">
                  <c:v>0.14867798880936789</c:v>
                </c:pt>
                <c:pt idx="534">
                  <c:v>0.14948483889105546</c:v>
                </c:pt>
                <c:pt idx="535">
                  <c:v>0.15028512419996787</c:v>
                </c:pt>
                <c:pt idx="536">
                  <c:v>0.15108401853603937</c:v>
                </c:pt>
                <c:pt idx="537">
                  <c:v>0.15187642605911833</c:v>
                </c:pt>
                <c:pt idx="538">
                  <c:v>0.15266792226486814</c:v>
                </c:pt>
                <c:pt idx="539">
                  <c:v>0.15345290916667409</c:v>
                </c:pt>
                <c:pt idx="540">
                  <c:v>0.15360231609997754</c:v>
                </c:pt>
                <c:pt idx="541">
                  <c:v>0.15374586857319628</c:v>
                </c:pt>
                <c:pt idx="542">
                  <c:v>0.15388373636398001</c:v>
                </c:pt>
                <c:pt idx="543">
                  <c:v>0.15401970984214586</c:v>
                </c:pt>
                <c:pt idx="544">
                  <c:v>0.15414890535578252</c:v>
                </c:pt>
                <c:pt idx="545">
                  <c:v>0.15426887405993739</c:v>
                </c:pt>
                <c:pt idx="546">
                  <c:v>0.15438156212178455</c:v>
                </c:pt>
                <c:pt idx="547">
                  <c:v>0.15449084022509396</c:v>
                </c:pt>
                <c:pt idx="548">
                  <c:v>0.15459691518952923</c:v>
                </c:pt>
                <c:pt idx="549">
                  <c:v>0.15470231438035853</c:v>
                </c:pt>
                <c:pt idx="550">
                  <c:v>0.1548050812344286</c:v>
                </c:pt>
                <c:pt idx="551">
                  <c:v>0.15490706057971693</c:v>
                </c:pt>
                <c:pt idx="552">
                  <c:v>0.15554311455986181</c:v>
                </c:pt>
                <c:pt idx="553">
                  <c:v>0.15617872464059701</c:v>
                </c:pt>
                <c:pt idx="554">
                  <c:v>0.15681906893809128</c:v>
                </c:pt>
                <c:pt idx="555">
                  <c:v>0.1574610682211528</c:v>
                </c:pt>
                <c:pt idx="556">
                  <c:v>0.15810779554715282</c:v>
                </c:pt>
                <c:pt idx="557">
                  <c:v>0.15875979578004262</c:v>
                </c:pt>
                <c:pt idx="558">
                  <c:v>0.15941697394447374</c:v>
                </c:pt>
                <c:pt idx="559">
                  <c:v>0.16007932772600952</c:v>
                </c:pt>
                <c:pt idx="560">
                  <c:v>0.16074103808233531</c:v>
                </c:pt>
                <c:pt idx="561">
                  <c:v>0.16140370814451899</c:v>
                </c:pt>
                <c:pt idx="562">
                  <c:v>0.16206630980678938</c:v>
                </c:pt>
                <c:pt idx="563">
                  <c:v>0.16272748026949557</c:v>
                </c:pt>
                <c:pt idx="564">
                  <c:v>0.16338165860537401</c:v>
                </c:pt>
                <c:pt idx="565">
                  <c:v>0.16403696444825755</c:v>
                </c:pt>
                <c:pt idx="566">
                  <c:v>0.16468641647139748</c:v>
                </c:pt>
                <c:pt idx="567">
                  <c:v>0.16532985448969839</c:v>
                </c:pt>
                <c:pt idx="568">
                  <c:v>0.1659674801465485</c:v>
                </c:pt>
                <c:pt idx="569">
                  <c:v>0.16660043026240601</c:v>
                </c:pt>
                <c:pt idx="570">
                  <c:v>0.16723245564440958</c:v>
                </c:pt>
                <c:pt idx="571">
                  <c:v>0.16786145284436316</c:v>
                </c:pt>
                <c:pt idx="572">
                  <c:v>0.1684887655486591</c:v>
                </c:pt>
                <c:pt idx="573">
                  <c:v>0.16911159174196655</c:v>
                </c:pt>
                <c:pt idx="574">
                  <c:v>0.16973264979674241</c:v>
                </c:pt>
                <c:pt idx="575">
                  <c:v>0.17035482108866518</c:v>
                </c:pt>
                <c:pt idx="576">
                  <c:v>0.17015116308095912</c:v>
                </c:pt>
                <c:pt idx="577">
                  <c:v>0.1699463137327939</c:v>
                </c:pt>
                <c:pt idx="578">
                  <c:v>0.16973914305776816</c:v>
                </c:pt>
                <c:pt idx="579">
                  <c:v>0.16953266269592859</c:v>
                </c:pt>
                <c:pt idx="580">
                  <c:v>0.16932757930618436</c:v>
                </c:pt>
                <c:pt idx="581">
                  <c:v>0.16912091668564244</c:v>
                </c:pt>
                <c:pt idx="582">
                  <c:v>0.168910614063293</c:v>
                </c:pt>
                <c:pt idx="583">
                  <c:v>0.16869304605882007</c:v>
                </c:pt>
                <c:pt idx="584">
                  <c:v>0.16847759719200894</c:v>
                </c:pt>
                <c:pt idx="585">
                  <c:v>0.16826051487231553</c:v>
                </c:pt>
                <c:pt idx="586">
                  <c:v>0.16803723447441143</c:v>
                </c:pt>
                <c:pt idx="587">
                  <c:v>0.16780195088142591</c:v>
                </c:pt>
                <c:pt idx="588">
                  <c:v>0.1678275746203326</c:v>
                </c:pt>
                <c:pt idx="589">
                  <c:v>0.16784080886446873</c:v>
                </c:pt>
                <c:pt idx="590">
                  <c:v>0.16784877354183436</c:v>
                </c:pt>
                <c:pt idx="591">
                  <c:v>0.16784903492822423</c:v>
                </c:pt>
                <c:pt idx="592">
                  <c:v>0.16784704335151446</c:v>
                </c:pt>
                <c:pt idx="593">
                  <c:v>0.16784240120006189</c:v>
                </c:pt>
                <c:pt idx="594">
                  <c:v>0.16784089392069745</c:v>
                </c:pt>
                <c:pt idx="595">
                  <c:v>0.16784482313306626</c:v>
                </c:pt>
                <c:pt idx="596">
                  <c:v>0.16784874416083539</c:v>
                </c:pt>
                <c:pt idx="597">
                  <c:v>0.16785681752429582</c:v>
                </c:pt>
                <c:pt idx="598">
                  <c:v>0.16786971088077962</c:v>
                </c:pt>
                <c:pt idx="599">
                  <c:v>0.16789331210975433</c:v>
                </c:pt>
                <c:pt idx="600">
                  <c:v>0.16740615241565138</c:v>
                </c:pt>
                <c:pt idx="601">
                  <c:v>0.16692891595647552</c:v>
                </c:pt>
                <c:pt idx="602">
                  <c:v>0.16646108482188993</c:v>
                </c:pt>
                <c:pt idx="603">
                  <c:v>0.16600734240932979</c:v>
                </c:pt>
                <c:pt idx="604">
                  <c:v>0.16556399069759209</c:v>
                </c:pt>
                <c:pt idx="605">
                  <c:v>0.16513363215108257</c:v>
                </c:pt>
                <c:pt idx="606">
                  <c:v>0.1647079406238845</c:v>
                </c:pt>
                <c:pt idx="607">
                  <c:v>0.16429268682639986</c:v>
                </c:pt>
                <c:pt idx="608">
                  <c:v>0.16387995786163856</c:v>
                </c:pt>
                <c:pt idx="609">
                  <c:v>0.16346917519882709</c:v>
                </c:pt>
                <c:pt idx="610">
                  <c:v>0.16307015118377421</c:v>
                </c:pt>
                <c:pt idx="611">
                  <c:v>0.1626810720788967</c:v>
                </c:pt>
                <c:pt idx="612">
                  <c:v>0.16400968807710115</c:v>
                </c:pt>
                <c:pt idx="613">
                  <c:v>0.16534455056216757</c:v>
                </c:pt>
                <c:pt idx="614">
                  <c:v>0.16668417847222372</c:v>
                </c:pt>
                <c:pt idx="615">
                  <c:v>0.1680241714271915</c:v>
                </c:pt>
                <c:pt idx="616">
                  <c:v>0.1693614786732951</c:v>
                </c:pt>
                <c:pt idx="617">
                  <c:v>0.170692223478909</c:v>
                </c:pt>
                <c:pt idx="618">
                  <c:v>0.17201699869775666</c:v>
                </c:pt>
                <c:pt idx="619">
                  <c:v>0.17332739223155613</c:v>
                </c:pt>
                <c:pt idx="620">
                  <c:v>0.17463124033633903</c:v>
                </c:pt>
                <c:pt idx="621">
                  <c:v>0.1759268999362007</c:v>
                </c:pt>
                <c:pt idx="622">
                  <c:v>0.17720542834041453</c:v>
                </c:pt>
                <c:pt idx="623">
                  <c:v>0.17846962294004243</c:v>
                </c:pt>
                <c:pt idx="624">
                  <c:v>0.17908443751531422</c:v>
                </c:pt>
                <c:pt idx="625">
                  <c:v>0.17968778017041132</c:v>
                </c:pt>
                <c:pt idx="626">
                  <c:v>0.18028060107241117</c:v>
                </c:pt>
                <c:pt idx="627">
                  <c:v>0.18086275596715495</c:v>
                </c:pt>
                <c:pt idx="628">
                  <c:v>0.18143589396970583</c:v>
                </c:pt>
                <c:pt idx="629">
                  <c:v>0.1820052960609928</c:v>
                </c:pt>
                <c:pt idx="630">
                  <c:v>0.18257362063980054</c:v>
                </c:pt>
                <c:pt idx="631">
                  <c:v>0.18314310956185409</c:v>
                </c:pt>
                <c:pt idx="632">
                  <c:v>0.18371072070846139</c:v>
                </c:pt>
                <c:pt idx="633">
                  <c:v>0.18427415010120285</c:v>
                </c:pt>
                <c:pt idx="634">
                  <c:v>0.18483901937071323</c:v>
                </c:pt>
                <c:pt idx="635">
                  <c:v>0.18539834328652205</c:v>
                </c:pt>
                <c:pt idx="636">
                  <c:v>0.18520062111736024</c:v>
                </c:pt>
                <c:pt idx="637">
                  <c:v>0.18500270587441037</c:v>
                </c:pt>
                <c:pt idx="638">
                  <c:v>0.18480308763355424</c:v>
                </c:pt>
                <c:pt idx="639">
                  <c:v>0.18460485262505699</c:v>
                </c:pt>
                <c:pt idx="640">
                  <c:v>0.18441092936802761</c:v>
                </c:pt>
                <c:pt idx="641">
                  <c:v>0.18421747129087862</c:v>
                </c:pt>
                <c:pt idx="642">
                  <c:v>0.18401968705893523</c:v>
                </c:pt>
                <c:pt idx="643">
                  <c:v>0.1838249272064445</c:v>
                </c:pt>
                <c:pt idx="644">
                  <c:v>0.18363550175467935</c:v>
                </c:pt>
                <c:pt idx="645">
                  <c:v>0.18345742761732708</c:v>
                </c:pt>
                <c:pt idx="646">
                  <c:v>0.18328732728031127</c:v>
                </c:pt>
                <c:pt idx="647">
                  <c:v>0.18312592370705261</c:v>
                </c:pt>
              </c:numCache>
            </c:numRef>
          </c:yVal>
        </c:ser>
        <c:ser>
          <c:idx val="1"/>
          <c:order val="4"/>
          <c:tx>
            <c:strRef>
              <c:f>HadCRUT4!$W$17</c:f>
              <c:strCache>
                <c:ptCount val="1"/>
                <c:pt idx="0">
                  <c:v>emiss-nat-CO2-deriv</c:v>
                </c:pt>
              </c:strCache>
            </c:strRef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HadCRUT4!$B$19:$B$666</c:f>
              <c:numCache>
                <c:formatCode>0.00</c:formatCode>
                <c:ptCount val="648"/>
                <c:pt idx="0">
                  <c:v>1958.58</c:v>
                </c:pt>
                <c:pt idx="1">
                  <c:v>1958.67</c:v>
                </c:pt>
                <c:pt idx="2">
                  <c:v>1958.75</c:v>
                </c:pt>
                <c:pt idx="3">
                  <c:v>1958.83</c:v>
                </c:pt>
                <c:pt idx="4">
                  <c:v>1958.92</c:v>
                </c:pt>
                <c:pt idx="5">
                  <c:v>1959</c:v>
                </c:pt>
                <c:pt idx="6">
                  <c:v>1959.08</c:v>
                </c:pt>
                <c:pt idx="7">
                  <c:v>1959.17</c:v>
                </c:pt>
                <c:pt idx="8">
                  <c:v>1959.25</c:v>
                </c:pt>
                <c:pt idx="9">
                  <c:v>1959.33</c:v>
                </c:pt>
                <c:pt idx="10">
                  <c:v>1959.42</c:v>
                </c:pt>
                <c:pt idx="11">
                  <c:v>1959.5</c:v>
                </c:pt>
                <c:pt idx="12">
                  <c:v>1959.58</c:v>
                </c:pt>
                <c:pt idx="13">
                  <c:v>1959.67</c:v>
                </c:pt>
                <c:pt idx="14">
                  <c:v>1959.75</c:v>
                </c:pt>
                <c:pt idx="15">
                  <c:v>1959.83</c:v>
                </c:pt>
                <c:pt idx="16">
                  <c:v>1959.92</c:v>
                </c:pt>
                <c:pt idx="17">
                  <c:v>1960</c:v>
                </c:pt>
                <c:pt idx="18">
                  <c:v>1960.08</c:v>
                </c:pt>
                <c:pt idx="19">
                  <c:v>1960.17</c:v>
                </c:pt>
                <c:pt idx="20">
                  <c:v>1960.25</c:v>
                </c:pt>
                <c:pt idx="21">
                  <c:v>1960.33</c:v>
                </c:pt>
                <c:pt idx="22">
                  <c:v>1960.42</c:v>
                </c:pt>
                <c:pt idx="23">
                  <c:v>1960.5</c:v>
                </c:pt>
                <c:pt idx="24">
                  <c:v>1960.58</c:v>
                </c:pt>
                <c:pt idx="25">
                  <c:v>1960.67</c:v>
                </c:pt>
                <c:pt idx="26">
                  <c:v>1960.75</c:v>
                </c:pt>
                <c:pt idx="27">
                  <c:v>1960.83</c:v>
                </c:pt>
                <c:pt idx="28">
                  <c:v>1960.92</c:v>
                </c:pt>
                <c:pt idx="29">
                  <c:v>1961</c:v>
                </c:pt>
                <c:pt idx="30">
                  <c:v>1961.08</c:v>
                </c:pt>
                <c:pt idx="31">
                  <c:v>1961.17</c:v>
                </c:pt>
                <c:pt idx="32">
                  <c:v>1961.25</c:v>
                </c:pt>
                <c:pt idx="33">
                  <c:v>1961.33</c:v>
                </c:pt>
                <c:pt idx="34">
                  <c:v>1961.42</c:v>
                </c:pt>
                <c:pt idx="35">
                  <c:v>1961.5</c:v>
                </c:pt>
                <c:pt idx="36">
                  <c:v>1961.58</c:v>
                </c:pt>
                <c:pt idx="37">
                  <c:v>1961.67</c:v>
                </c:pt>
                <c:pt idx="38">
                  <c:v>1961.75</c:v>
                </c:pt>
                <c:pt idx="39">
                  <c:v>1961.83</c:v>
                </c:pt>
                <c:pt idx="40">
                  <c:v>1961.92</c:v>
                </c:pt>
                <c:pt idx="41">
                  <c:v>1962</c:v>
                </c:pt>
                <c:pt idx="42">
                  <c:v>1962.08</c:v>
                </c:pt>
                <c:pt idx="43">
                  <c:v>1962.17</c:v>
                </c:pt>
                <c:pt idx="44">
                  <c:v>1962.25</c:v>
                </c:pt>
                <c:pt idx="45">
                  <c:v>1962.33</c:v>
                </c:pt>
                <c:pt idx="46">
                  <c:v>1962.42</c:v>
                </c:pt>
                <c:pt idx="47">
                  <c:v>1962.5</c:v>
                </c:pt>
                <c:pt idx="48">
                  <c:v>1962.58</c:v>
                </c:pt>
                <c:pt idx="49">
                  <c:v>1962.67</c:v>
                </c:pt>
                <c:pt idx="50">
                  <c:v>1962.75</c:v>
                </c:pt>
                <c:pt idx="51">
                  <c:v>1962.83</c:v>
                </c:pt>
                <c:pt idx="52">
                  <c:v>1962.92</c:v>
                </c:pt>
                <c:pt idx="53">
                  <c:v>1963</c:v>
                </c:pt>
                <c:pt idx="54">
                  <c:v>1963.08</c:v>
                </c:pt>
                <c:pt idx="55">
                  <c:v>1963.17</c:v>
                </c:pt>
                <c:pt idx="56">
                  <c:v>1963.25</c:v>
                </c:pt>
                <c:pt idx="57">
                  <c:v>1963.33</c:v>
                </c:pt>
                <c:pt idx="58">
                  <c:v>1963.42</c:v>
                </c:pt>
                <c:pt idx="59">
                  <c:v>1963.5</c:v>
                </c:pt>
                <c:pt idx="60">
                  <c:v>1963.58</c:v>
                </c:pt>
                <c:pt idx="61">
                  <c:v>1963.67</c:v>
                </c:pt>
                <c:pt idx="62">
                  <c:v>1963.75</c:v>
                </c:pt>
                <c:pt idx="63">
                  <c:v>1963.83</c:v>
                </c:pt>
                <c:pt idx="64">
                  <c:v>1963.92</c:v>
                </c:pt>
                <c:pt idx="65">
                  <c:v>1964</c:v>
                </c:pt>
                <c:pt idx="66">
                  <c:v>1964.08</c:v>
                </c:pt>
                <c:pt idx="67">
                  <c:v>1964.17</c:v>
                </c:pt>
                <c:pt idx="68">
                  <c:v>1964.25</c:v>
                </c:pt>
                <c:pt idx="69">
                  <c:v>1964.33</c:v>
                </c:pt>
                <c:pt idx="70">
                  <c:v>1964.42</c:v>
                </c:pt>
                <c:pt idx="71">
                  <c:v>1964.5</c:v>
                </c:pt>
                <c:pt idx="72">
                  <c:v>1964.58</c:v>
                </c:pt>
                <c:pt idx="73">
                  <c:v>1964.67</c:v>
                </c:pt>
                <c:pt idx="74">
                  <c:v>1964.75</c:v>
                </c:pt>
                <c:pt idx="75">
                  <c:v>1964.83</c:v>
                </c:pt>
                <c:pt idx="76">
                  <c:v>1964.92</c:v>
                </c:pt>
                <c:pt idx="77">
                  <c:v>1965</c:v>
                </c:pt>
                <c:pt idx="78">
                  <c:v>1965.08</c:v>
                </c:pt>
                <c:pt idx="79">
                  <c:v>1965.17</c:v>
                </c:pt>
                <c:pt idx="80">
                  <c:v>1965.25</c:v>
                </c:pt>
                <c:pt idx="81">
                  <c:v>1965.33</c:v>
                </c:pt>
                <c:pt idx="82">
                  <c:v>1965.42</c:v>
                </c:pt>
                <c:pt idx="83">
                  <c:v>1965.5</c:v>
                </c:pt>
                <c:pt idx="84">
                  <c:v>1965.58</c:v>
                </c:pt>
                <c:pt idx="85">
                  <c:v>1965.67</c:v>
                </c:pt>
                <c:pt idx="86">
                  <c:v>1965.75</c:v>
                </c:pt>
                <c:pt idx="87">
                  <c:v>1965.83</c:v>
                </c:pt>
                <c:pt idx="88">
                  <c:v>1965.92</c:v>
                </c:pt>
                <c:pt idx="89">
                  <c:v>1966</c:v>
                </c:pt>
                <c:pt idx="90">
                  <c:v>1966.08</c:v>
                </c:pt>
                <c:pt idx="91">
                  <c:v>1966.17</c:v>
                </c:pt>
                <c:pt idx="92">
                  <c:v>1966.25</c:v>
                </c:pt>
                <c:pt idx="93">
                  <c:v>1966.33</c:v>
                </c:pt>
                <c:pt idx="94">
                  <c:v>1966.42</c:v>
                </c:pt>
                <c:pt idx="95">
                  <c:v>1966.5</c:v>
                </c:pt>
                <c:pt idx="96">
                  <c:v>1966.58</c:v>
                </c:pt>
                <c:pt idx="97">
                  <c:v>1966.67</c:v>
                </c:pt>
                <c:pt idx="98">
                  <c:v>1966.75</c:v>
                </c:pt>
                <c:pt idx="99">
                  <c:v>1966.83</c:v>
                </c:pt>
                <c:pt idx="100">
                  <c:v>1966.92</c:v>
                </c:pt>
                <c:pt idx="101">
                  <c:v>1967</c:v>
                </c:pt>
                <c:pt idx="102">
                  <c:v>1967.08</c:v>
                </c:pt>
                <c:pt idx="103">
                  <c:v>1967.17</c:v>
                </c:pt>
                <c:pt idx="104">
                  <c:v>1967.25</c:v>
                </c:pt>
                <c:pt idx="105">
                  <c:v>1967.33</c:v>
                </c:pt>
                <c:pt idx="106">
                  <c:v>1967.42</c:v>
                </c:pt>
                <c:pt idx="107">
                  <c:v>1967.5</c:v>
                </c:pt>
                <c:pt idx="108">
                  <c:v>1967.58</c:v>
                </c:pt>
                <c:pt idx="109">
                  <c:v>1967.67</c:v>
                </c:pt>
                <c:pt idx="110">
                  <c:v>1967.75</c:v>
                </c:pt>
                <c:pt idx="111">
                  <c:v>1967.83</c:v>
                </c:pt>
                <c:pt idx="112">
                  <c:v>1967.92</c:v>
                </c:pt>
                <c:pt idx="113">
                  <c:v>1968</c:v>
                </c:pt>
                <c:pt idx="114">
                  <c:v>1968.08</c:v>
                </c:pt>
                <c:pt idx="115">
                  <c:v>1968.17</c:v>
                </c:pt>
                <c:pt idx="116">
                  <c:v>1968.25</c:v>
                </c:pt>
                <c:pt idx="117">
                  <c:v>1968.33</c:v>
                </c:pt>
                <c:pt idx="118">
                  <c:v>1968.42</c:v>
                </c:pt>
                <c:pt idx="119">
                  <c:v>1968.5</c:v>
                </c:pt>
                <c:pt idx="120">
                  <c:v>1968.58</c:v>
                </c:pt>
                <c:pt idx="121">
                  <c:v>1968.67</c:v>
                </c:pt>
                <c:pt idx="122">
                  <c:v>1968.75</c:v>
                </c:pt>
                <c:pt idx="123">
                  <c:v>1968.83</c:v>
                </c:pt>
                <c:pt idx="124">
                  <c:v>1968.92</c:v>
                </c:pt>
                <c:pt idx="125">
                  <c:v>1969</c:v>
                </c:pt>
                <c:pt idx="126">
                  <c:v>1969.08</c:v>
                </c:pt>
                <c:pt idx="127">
                  <c:v>1969.17</c:v>
                </c:pt>
                <c:pt idx="128">
                  <c:v>1969.25</c:v>
                </c:pt>
                <c:pt idx="129">
                  <c:v>1969.33</c:v>
                </c:pt>
                <c:pt idx="130">
                  <c:v>1969.42</c:v>
                </c:pt>
                <c:pt idx="131">
                  <c:v>1969.5</c:v>
                </c:pt>
                <c:pt idx="132">
                  <c:v>1969.58</c:v>
                </c:pt>
                <c:pt idx="133">
                  <c:v>1969.67</c:v>
                </c:pt>
                <c:pt idx="134">
                  <c:v>1969.75</c:v>
                </c:pt>
                <c:pt idx="135">
                  <c:v>1969.83</c:v>
                </c:pt>
                <c:pt idx="136">
                  <c:v>1969.92</c:v>
                </c:pt>
                <c:pt idx="137">
                  <c:v>1970</c:v>
                </c:pt>
                <c:pt idx="138">
                  <c:v>1970.08</c:v>
                </c:pt>
                <c:pt idx="139">
                  <c:v>1970.17</c:v>
                </c:pt>
                <c:pt idx="140">
                  <c:v>1970.25</c:v>
                </c:pt>
                <c:pt idx="141">
                  <c:v>1970.33</c:v>
                </c:pt>
                <c:pt idx="142">
                  <c:v>1970.42</c:v>
                </c:pt>
                <c:pt idx="143">
                  <c:v>1970.5</c:v>
                </c:pt>
                <c:pt idx="144">
                  <c:v>1970.58</c:v>
                </c:pt>
                <c:pt idx="145">
                  <c:v>1970.67</c:v>
                </c:pt>
                <c:pt idx="146">
                  <c:v>1970.75</c:v>
                </c:pt>
                <c:pt idx="147">
                  <c:v>1970.83</c:v>
                </c:pt>
                <c:pt idx="148">
                  <c:v>1970.92</c:v>
                </c:pt>
                <c:pt idx="149">
                  <c:v>1971</c:v>
                </c:pt>
                <c:pt idx="150">
                  <c:v>1971.08</c:v>
                </c:pt>
                <c:pt idx="151">
                  <c:v>1971.17</c:v>
                </c:pt>
                <c:pt idx="152">
                  <c:v>1971.25</c:v>
                </c:pt>
                <c:pt idx="153">
                  <c:v>1971.33</c:v>
                </c:pt>
                <c:pt idx="154">
                  <c:v>1971.42</c:v>
                </c:pt>
                <c:pt idx="155">
                  <c:v>1971.5</c:v>
                </c:pt>
                <c:pt idx="156">
                  <c:v>1971.58</c:v>
                </c:pt>
                <c:pt idx="157">
                  <c:v>1971.67</c:v>
                </c:pt>
                <c:pt idx="158">
                  <c:v>1971.75</c:v>
                </c:pt>
                <c:pt idx="159">
                  <c:v>1971.83</c:v>
                </c:pt>
                <c:pt idx="160">
                  <c:v>1971.92</c:v>
                </c:pt>
                <c:pt idx="161">
                  <c:v>1972</c:v>
                </c:pt>
                <c:pt idx="162">
                  <c:v>1972.08</c:v>
                </c:pt>
                <c:pt idx="163">
                  <c:v>1972.17</c:v>
                </c:pt>
                <c:pt idx="164">
                  <c:v>1972.25</c:v>
                </c:pt>
                <c:pt idx="165">
                  <c:v>1972.33</c:v>
                </c:pt>
                <c:pt idx="166">
                  <c:v>1972.42</c:v>
                </c:pt>
                <c:pt idx="167">
                  <c:v>1972.5</c:v>
                </c:pt>
                <c:pt idx="168">
                  <c:v>1972.58</c:v>
                </c:pt>
                <c:pt idx="169">
                  <c:v>1972.67</c:v>
                </c:pt>
                <c:pt idx="170">
                  <c:v>1972.75</c:v>
                </c:pt>
                <c:pt idx="171">
                  <c:v>1972.83</c:v>
                </c:pt>
                <c:pt idx="172">
                  <c:v>1972.92</c:v>
                </c:pt>
                <c:pt idx="173">
                  <c:v>1973</c:v>
                </c:pt>
                <c:pt idx="174">
                  <c:v>1973.08</c:v>
                </c:pt>
                <c:pt idx="175">
                  <c:v>1973.17</c:v>
                </c:pt>
                <c:pt idx="176">
                  <c:v>1973.25</c:v>
                </c:pt>
                <c:pt idx="177">
                  <c:v>1973.33</c:v>
                </c:pt>
                <c:pt idx="178">
                  <c:v>1973.42</c:v>
                </c:pt>
                <c:pt idx="179">
                  <c:v>1973.5</c:v>
                </c:pt>
                <c:pt idx="180">
                  <c:v>1973.58</c:v>
                </c:pt>
                <c:pt idx="181">
                  <c:v>1973.67</c:v>
                </c:pt>
                <c:pt idx="182">
                  <c:v>1973.75</c:v>
                </c:pt>
                <c:pt idx="183">
                  <c:v>1973.83</c:v>
                </c:pt>
                <c:pt idx="184">
                  <c:v>1973.92</c:v>
                </c:pt>
                <c:pt idx="185">
                  <c:v>1974</c:v>
                </c:pt>
                <c:pt idx="186">
                  <c:v>1974.08</c:v>
                </c:pt>
                <c:pt idx="187">
                  <c:v>1974.17</c:v>
                </c:pt>
                <c:pt idx="188">
                  <c:v>1974.25</c:v>
                </c:pt>
                <c:pt idx="189">
                  <c:v>1974.33</c:v>
                </c:pt>
                <c:pt idx="190">
                  <c:v>1974.42</c:v>
                </c:pt>
                <c:pt idx="191">
                  <c:v>1974.5</c:v>
                </c:pt>
                <c:pt idx="192">
                  <c:v>1974.58</c:v>
                </c:pt>
                <c:pt idx="193">
                  <c:v>1974.67</c:v>
                </c:pt>
                <c:pt idx="194">
                  <c:v>1974.75</c:v>
                </c:pt>
                <c:pt idx="195">
                  <c:v>1974.83</c:v>
                </c:pt>
                <c:pt idx="196">
                  <c:v>1974.92</c:v>
                </c:pt>
                <c:pt idx="197">
                  <c:v>1975</c:v>
                </c:pt>
                <c:pt idx="198">
                  <c:v>1975.08</c:v>
                </c:pt>
                <c:pt idx="199">
                  <c:v>1975.17</c:v>
                </c:pt>
                <c:pt idx="200">
                  <c:v>1975.25</c:v>
                </c:pt>
                <c:pt idx="201">
                  <c:v>1975.33</c:v>
                </c:pt>
                <c:pt idx="202">
                  <c:v>1975.42</c:v>
                </c:pt>
                <c:pt idx="203">
                  <c:v>1975.5</c:v>
                </c:pt>
                <c:pt idx="204">
                  <c:v>1975.58</c:v>
                </c:pt>
                <c:pt idx="205">
                  <c:v>1975.67</c:v>
                </c:pt>
                <c:pt idx="206">
                  <c:v>1975.75</c:v>
                </c:pt>
                <c:pt idx="207">
                  <c:v>1975.83</c:v>
                </c:pt>
                <c:pt idx="208">
                  <c:v>1975.92</c:v>
                </c:pt>
                <c:pt idx="209">
                  <c:v>1976</c:v>
                </c:pt>
                <c:pt idx="210">
                  <c:v>1976.08</c:v>
                </c:pt>
                <c:pt idx="211">
                  <c:v>1976.17</c:v>
                </c:pt>
                <c:pt idx="212">
                  <c:v>1976.25</c:v>
                </c:pt>
                <c:pt idx="213">
                  <c:v>1976.33</c:v>
                </c:pt>
                <c:pt idx="214">
                  <c:v>1976.42</c:v>
                </c:pt>
                <c:pt idx="215">
                  <c:v>1976.5</c:v>
                </c:pt>
                <c:pt idx="216">
                  <c:v>1976.58</c:v>
                </c:pt>
                <c:pt idx="217">
                  <c:v>1976.67</c:v>
                </c:pt>
                <c:pt idx="218">
                  <c:v>1976.75</c:v>
                </c:pt>
                <c:pt idx="219">
                  <c:v>1976.83</c:v>
                </c:pt>
                <c:pt idx="220">
                  <c:v>1976.92</c:v>
                </c:pt>
                <c:pt idx="221">
                  <c:v>1977</c:v>
                </c:pt>
                <c:pt idx="222">
                  <c:v>1977.08</c:v>
                </c:pt>
                <c:pt idx="223">
                  <c:v>1977.17</c:v>
                </c:pt>
                <c:pt idx="224">
                  <c:v>1977.25</c:v>
                </c:pt>
                <c:pt idx="225">
                  <c:v>1977.33</c:v>
                </c:pt>
                <c:pt idx="226">
                  <c:v>1977.42</c:v>
                </c:pt>
                <c:pt idx="227">
                  <c:v>1977.5</c:v>
                </c:pt>
                <c:pt idx="228">
                  <c:v>1977.58</c:v>
                </c:pt>
                <c:pt idx="229">
                  <c:v>1977.67</c:v>
                </c:pt>
                <c:pt idx="230">
                  <c:v>1977.75</c:v>
                </c:pt>
                <c:pt idx="231">
                  <c:v>1977.83</c:v>
                </c:pt>
                <c:pt idx="232">
                  <c:v>1977.92</c:v>
                </c:pt>
                <c:pt idx="233">
                  <c:v>1978</c:v>
                </c:pt>
                <c:pt idx="234">
                  <c:v>1978.08</c:v>
                </c:pt>
                <c:pt idx="235">
                  <c:v>1978.17</c:v>
                </c:pt>
                <c:pt idx="236">
                  <c:v>1978.25</c:v>
                </c:pt>
                <c:pt idx="237">
                  <c:v>1978.33</c:v>
                </c:pt>
                <c:pt idx="238">
                  <c:v>1978.42</c:v>
                </c:pt>
                <c:pt idx="239">
                  <c:v>1978.5</c:v>
                </c:pt>
                <c:pt idx="240">
                  <c:v>1978.58</c:v>
                </c:pt>
                <c:pt idx="241">
                  <c:v>1978.67</c:v>
                </c:pt>
                <c:pt idx="242">
                  <c:v>1978.75</c:v>
                </c:pt>
                <c:pt idx="243">
                  <c:v>1978.83</c:v>
                </c:pt>
                <c:pt idx="244">
                  <c:v>1978.92</c:v>
                </c:pt>
                <c:pt idx="245">
                  <c:v>1979</c:v>
                </c:pt>
                <c:pt idx="246">
                  <c:v>1979.08</c:v>
                </c:pt>
                <c:pt idx="247">
                  <c:v>1979.17</c:v>
                </c:pt>
                <c:pt idx="248">
                  <c:v>1979.25</c:v>
                </c:pt>
                <c:pt idx="249">
                  <c:v>1979.33</c:v>
                </c:pt>
                <c:pt idx="250">
                  <c:v>1979.42</c:v>
                </c:pt>
                <c:pt idx="251">
                  <c:v>1979.5</c:v>
                </c:pt>
                <c:pt idx="252">
                  <c:v>1979.58</c:v>
                </c:pt>
                <c:pt idx="253">
                  <c:v>1979.67</c:v>
                </c:pt>
                <c:pt idx="254">
                  <c:v>1979.75</c:v>
                </c:pt>
                <c:pt idx="255">
                  <c:v>1979.83</c:v>
                </c:pt>
                <c:pt idx="256">
                  <c:v>1979.92</c:v>
                </c:pt>
                <c:pt idx="257">
                  <c:v>1980</c:v>
                </c:pt>
                <c:pt idx="258">
                  <c:v>1980.08</c:v>
                </c:pt>
                <c:pt idx="259">
                  <c:v>1980.17</c:v>
                </c:pt>
                <c:pt idx="260">
                  <c:v>1980.25</c:v>
                </c:pt>
                <c:pt idx="261">
                  <c:v>1980.33</c:v>
                </c:pt>
                <c:pt idx="262">
                  <c:v>1980.42</c:v>
                </c:pt>
                <c:pt idx="263">
                  <c:v>1980.5</c:v>
                </c:pt>
                <c:pt idx="264">
                  <c:v>1980.58</c:v>
                </c:pt>
                <c:pt idx="265">
                  <c:v>1980.67</c:v>
                </c:pt>
                <c:pt idx="266">
                  <c:v>1980.75</c:v>
                </c:pt>
                <c:pt idx="267">
                  <c:v>1980.83</c:v>
                </c:pt>
                <c:pt idx="268">
                  <c:v>1980.92</c:v>
                </c:pt>
                <c:pt idx="269">
                  <c:v>1981</c:v>
                </c:pt>
                <c:pt idx="270">
                  <c:v>1981.08</c:v>
                </c:pt>
                <c:pt idx="271">
                  <c:v>1981.17</c:v>
                </c:pt>
                <c:pt idx="272">
                  <c:v>1981.25</c:v>
                </c:pt>
                <c:pt idx="273">
                  <c:v>1981.33</c:v>
                </c:pt>
                <c:pt idx="274">
                  <c:v>1981.42</c:v>
                </c:pt>
                <c:pt idx="275">
                  <c:v>1981.5</c:v>
                </c:pt>
                <c:pt idx="276">
                  <c:v>1981.58</c:v>
                </c:pt>
                <c:pt idx="277">
                  <c:v>1981.67</c:v>
                </c:pt>
                <c:pt idx="278">
                  <c:v>1981.75</c:v>
                </c:pt>
                <c:pt idx="279">
                  <c:v>1981.83</c:v>
                </c:pt>
                <c:pt idx="280">
                  <c:v>1981.92</c:v>
                </c:pt>
                <c:pt idx="281">
                  <c:v>1982</c:v>
                </c:pt>
                <c:pt idx="282">
                  <c:v>1982.08</c:v>
                </c:pt>
                <c:pt idx="283">
                  <c:v>1982.17</c:v>
                </c:pt>
                <c:pt idx="284">
                  <c:v>1982.25</c:v>
                </c:pt>
                <c:pt idx="285">
                  <c:v>1982.33</c:v>
                </c:pt>
                <c:pt idx="286">
                  <c:v>1982.42</c:v>
                </c:pt>
                <c:pt idx="287">
                  <c:v>1982.5</c:v>
                </c:pt>
                <c:pt idx="288">
                  <c:v>1982.58</c:v>
                </c:pt>
                <c:pt idx="289">
                  <c:v>1982.67</c:v>
                </c:pt>
                <c:pt idx="290">
                  <c:v>1982.75</c:v>
                </c:pt>
                <c:pt idx="291">
                  <c:v>1982.83</c:v>
                </c:pt>
                <c:pt idx="292">
                  <c:v>1982.92</c:v>
                </c:pt>
                <c:pt idx="293">
                  <c:v>1983</c:v>
                </c:pt>
                <c:pt idx="294">
                  <c:v>1983.08</c:v>
                </c:pt>
                <c:pt idx="295">
                  <c:v>1983.17</c:v>
                </c:pt>
                <c:pt idx="296">
                  <c:v>1983.25</c:v>
                </c:pt>
                <c:pt idx="297">
                  <c:v>1983.33</c:v>
                </c:pt>
                <c:pt idx="298">
                  <c:v>1983.42</c:v>
                </c:pt>
                <c:pt idx="299">
                  <c:v>1983.5</c:v>
                </c:pt>
                <c:pt idx="300">
                  <c:v>1983.58</c:v>
                </c:pt>
                <c:pt idx="301">
                  <c:v>1983.67</c:v>
                </c:pt>
                <c:pt idx="302">
                  <c:v>1983.75</c:v>
                </c:pt>
                <c:pt idx="303">
                  <c:v>1983.83</c:v>
                </c:pt>
                <c:pt idx="304">
                  <c:v>1983.92</c:v>
                </c:pt>
                <c:pt idx="305">
                  <c:v>1984</c:v>
                </c:pt>
                <c:pt idx="306">
                  <c:v>1984.08</c:v>
                </c:pt>
                <c:pt idx="307">
                  <c:v>1984.17</c:v>
                </c:pt>
                <c:pt idx="308">
                  <c:v>1984.25</c:v>
                </c:pt>
                <c:pt idx="309">
                  <c:v>1984.33</c:v>
                </c:pt>
                <c:pt idx="310">
                  <c:v>1984.42</c:v>
                </c:pt>
                <c:pt idx="311">
                  <c:v>1984.5</c:v>
                </c:pt>
                <c:pt idx="312">
                  <c:v>1984.58</c:v>
                </c:pt>
                <c:pt idx="313">
                  <c:v>1984.67</c:v>
                </c:pt>
                <c:pt idx="314">
                  <c:v>1984.75</c:v>
                </c:pt>
                <c:pt idx="315">
                  <c:v>1984.83</c:v>
                </c:pt>
                <c:pt idx="316">
                  <c:v>1984.92</c:v>
                </c:pt>
                <c:pt idx="317">
                  <c:v>1985</c:v>
                </c:pt>
                <c:pt idx="318">
                  <c:v>1985.08</c:v>
                </c:pt>
                <c:pt idx="319">
                  <c:v>1985.17</c:v>
                </c:pt>
                <c:pt idx="320">
                  <c:v>1985.25</c:v>
                </c:pt>
                <c:pt idx="321">
                  <c:v>1985.33</c:v>
                </c:pt>
                <c:pt idx="322">
                  <c:v>1985.42</c:v>
                </c:pt>
                <c:pt idx="323">
                  <c:v>1985.5</c:v>
                </c:pt>
                <c:pt idx="324">
                  <c:v>1985.58</c:v>
                </c:pt>
                <c:pt idx="325">
                  <c:v>1985.67</c:v>
                </c:pt>
                <c:pt idx="326">
                  <c:v>1985.75</c:v>
                </c:pt>
                <c:pt idx="327">
                  <c:v>1985.83</c:v>
                </c:pt>
                <c:pt idx="328">
                  <c:v>1985.92</c:v>
                </c:pt>
                <c:pt idx="329">
                  <c:v>1986</c:v>
                </c:pt>
                <c:pt idx="330">
                  <c:v>1986.08</c:v>
                </c:pt>
                <c:pt idx="331">
                  <c:v>1986.17</c:v>
                </c:pt>
                <c:pt idx="332">
                  <c:v>1986.25</c:v>
                </c:pt>
                <c:pt idx="333">
                  <c:v>1986.33</c:v>
                </c:pt>
                <c:pt idx="334">
                  <c:v>1986.42</c:v>
                </c:pt>
                <c:pt idx="335">
                  <c:v>1986.5</c:v>
                </c:pt>
                <c:pt idx="336">
                  <c:v>1986.58</c:v>
                </c:pt>
                <c:pt idx="337">
                  <c:v>1986.67</c:v>
                </c:pt>
                <c:pt idx="338">
                  <c:v>1986.75</c:v>
                </c:pt>
                <c:pt idx="339">
                  <c:v>1986.83</c:v>
                </c:pt>
                <c:pt idx="340">
                  <c:v>1986.92</c:v>
                </c:pt>
                <c:pt idx="341">
                  <c:v>1987</c:v>
                </c:pt>
                <c:pt idx="342">
                  <c:v>1987.08</c:v>
                </c:pt>
                <c:pt idx="343">
                  <c:v>1987.17</c:v>
                </c:pt>
                <c:pt idx="344">
                  <c:v>1987.25</c:v>
                </c:pt>
                <c:pt idx="345">
                  <c:v>1987.33</c:v>
                </c:pt>
                <c:pt idx="346">
                  <c:v>1987.42</c:v>
                </c:pt>
                <c:pt idx="347">
                  <c:v>1987.5</c:v>
                </c:pt>
                <c:pt idx="348">
                  <c:v>1987.58</c:v>
                </c:pt>
                <c:pt idx="349">
                  <c:v>1987.67</c:v>
                </c:pt>
                <c:pt idx="350">
                  <c:v>1987.75</c:v>
                </c:pt>
                <c:pt idx="351">
                  <c:v>1987.83</c:v>
                </c:pt>
                <c:pt idx="352">
                  <c:v>1987.92</c:v>
                </c:pt>
                <c:pt idx="353">
                  <c:v>1988</c:v>
                </c:pt>
                <c:pt idx="354">
                  <c:v>1988.08</c:v>
                </c:pt>
                <c:pt idx="355">
                  <c:v>1988.17</c:v>
                </c:pt>
                <c:pt idx="356">
                  <c:v>1988.25</c:v>
                </c:pt>
                <c:pt idx="357">
                  <c:v>1988.33</c:v>
                </c:pt>
                <c:pt idx="358">
                  <c:v>1988.42</c:v>
                </c:pt>
                <c:pt idx="359">
                  <c:v>1988.5</c:v>
                </c:pt>
                <c:pt idx="360">
                  <c:v>1988.58</c:v>
                </c:pt>
                <c:pt idx="361">
                  <c:v>1988.67</c:v>
                </c:pt>
                <c:pt idx="362">
                  <c:v>1988.75</c:v>
                </c:pt>
                <c:pt idx="363">
                  <c:v>1988.83</c:v>
                </c:pt>
                <c:pt idx="364">
                  <c:v>1988.92</c:v>
                </c:pt>
                <c:pt idx="365">
                  <c:v>1989</c:v>
                </c:pt>
                <c:pt idx="366">
                  <c:v>1989.08</c:v>
                </c:pt>
                <c:pt idx="367">
                  <c:v>1989.17</c:v>
                </c:pt>
                <c:pt idx="368">
                  <c:v>1989.25</c:v>
                </c:pt>
                <c:pt idx="369">
                  <c:v>1989.33</c:v>
                </c:pt>
                <c:pt idx="370">
                  <c:v>1989.42</c:v>
                </c:pt>
                <c:pt idx="371">
                  <c:v>1989.5</c:v>
                </c:pt>
                <c:pt idx="372">
                  <c:v>1989.58</c:v>
                </c:pt>
                <c:pt idx="373">
                  <c:v>1989.67</c:v>
                </c:pt>
                <c:pt idx="374">
                  <c:v>1989.75</c:v>
                </c:pt>
                <c:pt idx="375">
                  <c:v>1989.83</c:v>
                </c:pt>
                <c:pt idx="376">
                  <c:v>1989.92</c:v>
                </c:pt>
                <c:pt idx="377">
                  <c:v>1990</c:v>
                </c:pt>
                <c:pt idx="378">
                  <c:v>1990.08</c:v>
                </c:pt>
                <c:pt idx="379">
                  <c:v>1990.17</c:v>
                </c:pt>
                <c:pt idx="380">
                  <c:v>1990.25</c:v>
                </c:pt>
                <c:pt idx="381">
                  <c:v>1990.33</c:v>
                </c:pt>
                <c:pt idx="382">
                  <c:v>1990.42</c:v>
                </c:pt>
                <c:pt idx="383">
                  <c:v>1990.5</c:v>
                </c:pt>
                <c:pt idx="384">
                  <c:v>1990.58</c:v>
                </c:pt>
                <c:pt idx="385">
                  <c:v>1990.67</c:v>
                </c:pt>
                <c:pt idx="386">
                  <c:v>1990.75</c:v>
                </c:pt>
                <c:pt idx="387">
                  <c:v>1990.83</c:v>
                </c:pt>
                <c:pt idx="388">
                  <c:v>1990.92</c:v>
                </c:pt>
                <c:pt idx="389">
                  <c:v>1991</c:v>
                </c:pt>
                <c:pt idx="390">
                  <c:v>1991.08</c:v>
                </c:pt>
                <c:pt idx="391">
                  <c:v>1991.17</c:v>
                </c:pt>
                <c:pt idx="392">
                  <c:v>1991.25</c:v>
                </c:pt>
                <c:pt idx="393">
                  <c:v>1991.33</c:v>
                </c:pt>
                <c:pt idx="394">
                  <c:v>1991.42</c:v>
                </c:pt>
                <c:pt idx="395">
                  <c:v>1991.5</c:v>
                </c:pt>
                <c:pt idx="396">
                  <c:v>1991.58</c:v>
                </c:pt>
                <c:pt idx="397">
                  <c:v>1991.67</c:v>
                </c:pt>
                <c:pt idx="398">
                  <c:v>1991.75</c:v>
                </c:pt>
                <c:pt idx="399">
                  <c:v>1991.83</c:v>
                </c:pt>
                <c:pt idx="400">
                  <c:v>1991.92</c:v>
                </c:pt>
                <c:pt idx="401">
                  <c:v>1992</c:v>
                </c:pt>
                <c:pt idx="402">
                  <c:v>1992.08</c:v>
                </c:pt>
                <c:pt idx="403">
                  <c:v>1992.17</c:v>
                </c:pt>
                <c:pt idx="404">
                  <c:v>1992.25</c:v>
                </c:pt>
                <c:pt idx="405">
                  <c:v>1992.33</c:v>
                </c:pt>
                <c:pt idx="406">
                  <c:v>1992.42</c:v>
                </c:pt>
                <c:pt idx="407">
                  <c:v>1992.5</c:v>
                </c:pt>
                <c:pt idx="408">
                  <c:v>1992.58</c:v>
                </c:pt>
                <c:pt idx="409">
                  <c:v>1992.67</c:v>
                </c:pt>
                <c:pt idx="410">
                  <c:v>1992.75</c:v>
                </c:pt>
                <c:pt idx="411">
                  <c:v>1992.83</c:v>
                </c:pt>
                <c:pt idx="412">
                  <c:v>1992.92</c:v>
                </c:pt>
                <c:pt idx="413">
                  <c:v>1993</c:v>
                </c:pt>
                <c:pt idx="414">
                  <c:v>1993.08</c:v>
                </c:pt>
                <c:pt idx="415">
                  <c:v>1993.17</c:v>
                </c:pt>
                <c:pt idx="416">
                  <c:v>1993.25</c:v>
                </c:pt>
                <c:pt idx="417">
                  <c:v>1993.33</c:v>
                </c:pt>
                <c:pt idx="418">
                  <c:v>1993.42</c:v>
                </c:pt>
                <c:pt idx="419">
                  <c:v>1993.5</c:v>
                </c:pt>
                <c:pt idx="420">
                  <c:v>1993.58</c:v>
                </c:pt>
                <c:pt idx="421">
                  <c:v>1993.67</c:v>
                </c:pt>
                <c:pt idx="422">
                  <c:v>1993.75</c:v>
                </c:pt>
                <c:pt idx="423">
                  <c:v>1993.83</c:v>
                </c:pt>
                <c:pt idx="424">
                  <c:v>1993.92</c:v>
                </c:pt>
                <c:pt idx="425">
                  <c:v>1994</c:v>
                </c:pt>
                <c:pt idx="426">
                  <c:v>1994.08</c:v>
                </c:pt>
                <c:pt idx="427">
                  <c:v>1994.17</c:v>
                </c:pt>
                <c:pt idx="428">
                  <c:v>1994.25</c:v>
                </c:pt>
                <c:pt idx="429">
                  <c:v>1994.33</c:v>
                </c:pt>
                <c:pt idx="430">
                  <c:v>1994.42</c:v>
                </c:pt>
                <c:pt idx="431">
                  <c:v>1994.5</c:v>
                </c:pt>
                <c:pt idx="432">
                  <c:v>1994.58</c:v>
                </c:pt>
                <c:pt idx="433">
                  <c:v>1994.67</c:v>
                </c:pt>
                <c:pt idx="434">
                  <c:v>1994.75</c:v>
                </c:pt>
                <c:pt idx="435">
                  <c:v>1994.83</c:v>
                </c:pt>
                <c:pt idx="436">
                  <c:v>1994.92</c:v>
                </c:pt>
                <c:pt idx="437">
                  <c:v>1995</c:v>
                </c:pt>
                <c:pt idx="438">
                  <c:v>1995.08</c:v>
                </c:pt>
                <c:pt idx="439">
                  <c:v>1995.17</c:v>
                </c:pt>
                <c:pt idx="440">
                  <c:v>1995.25</c:v>
                </c:pt>
                <c:pt idx="441">
                  <c:v>1995.33</c:v>
                </c:pt>
                <c:pt idx="442">
                  <c:v>1995.42</c:v>
                </c:pt>
                <c:pt idx="443">
                  <c:v>1995.5</c:v>
                </c:pt>
                <c:pt idx="444">
                  <c:v>1995.58</c:v>
                </c:pt>
                <c:pt idx="445">
                  <c:v>1995.67</c:v>
                </c:pt>
                <c:pt idx="446">
                  <c:v>1995.75</c:v>
                </c:pt>
                <c:pt idx="447">
                  <c:v>1995.83</c:v>
                </c:pt>
                <c:pt idx="448">
                  <c:v>1995.92</c:v>
                </c:pt>
                <c:pt idx="449">
                  <c:v>1996</c:v>
                </c:pt>
                <c:pt idx="450">
                  <c:v>1996.08</c:v>
                </c:pt>
                <c:pt idx="451">
                  <c:v>1996.17</c:v>
                </c:pt>
                <c:pt idx="452">
                  <c:v>1996.25</c:v>
                </c:pt>
                <c:pt idx="453">
                  <c:v>1996.33</c:v>
                </c:pt>
                <c:pt idx="454">
                  <c:v>1996.42</c:v>
                </c:pt>
                <c:pt idx="455">
                  <c:v>1996.5</c:v>
                </c:pt>
                <c:pt idx="456">
                  <c:v>1996.58</c:v>
                </c:pt>
                <c:pt idx="457">
                  <c:v>1996.67</c:v>
                </c:pt>
                <c:pt idx="458">
                  <c:v>1996.75</c:v>
                </c:pt>
                <c:pt idx="459">
                  <c:v>1996.83</c:v>
                </c:pt>
                <c:pt idx="460">
                  <c:v>1996.92</c:v>
                </c:pt>
                <c:pt idx="461">
                  <c:v>1997</c:v>
                </c:pt>
                <c:pt idx="462">
                  <c:v>1997.08</c:v>
                </c:pt>
                <c:pt idx="463">
                  <c:v>1997.17</c:v>
                </c:pt>
                <c:pt idx="464">
                  <c:v>1997.25</c:v>
                </c:pt>
                <c:pt idx="465">
                  <c:v>1997.33</c:v>
                </c:pt>
                <c:pt idx="466">
                  <c:v>1997.42</c:v>
                </c:pt>
                <c:pt idx="467">
                  <c:v>1997.5</c:v>
                </c:pt>
                <c:pt idx="468">
                  <c:v>1997.58</c:v>
                </c:pt>
                <c:pt idx="469">
                  <c:v>1997.67</c:v>
                </c:pt>
                <c:pt idx="470">
                  <c:v>1997.75</c:v>
                </c:pt>
                <c:pt idx="471">
                  <c:v>1997.83</c:v>
                </c:pt>
                <c:pt idx="472">
                  <c:v>1997.92</c:v>
                </c:pt>
                <c:pt idx="473">
                  <c:v>1998</c:v>
                </c:pt>
                <c:pt idx="474">
                  <c:v>1998.08</c:v>
                </c:pt>
                <c:pt idx="475">
                  <c:v>1998.17</c:v>
                </c:pt>
                <c:pt idx="476">
                  <c:v>1998.25</c:v>
                </c:pt>
                <c:pt idx="477">
                  <c:v>1998.33</c:v>
                </c:pt>
                <c:pt idx="478">
                  <c:v>1998.42</c:v>
                </c:pt>
                <c:pt idx="479">
                  <c:v>1998.5</c:v>
                </c:pt>
                <c:pt idx="480">
                  <c:v>1998.58</c:v>
                </c:pt>
                <c:pt idx="481">
                  <c:v>1998.67</c:v>
                </c:pt>
                <c:pt idx="482">
                  <c:v>1998.75</c:v>
                </c:pt>
                <c:pt idx="483">
                  <c:v>1998.83</c:v>
                </c:pt>
                <c:pt idx="484">
                  <c:v>1998.92</c:v>
                </c:pt>
                <c:pt idx="485">
                  <c:v>1999</c:v>
                </c:pt>
                <c:pt idx="486">
                  <c:v>1999.08</c:v>
                </c:pt>
                <c:pt idx="487">
                  <c:v>1999.17</c:v>
                </c:pt>
                <c:pt idx="488">
                  <c:v>1999.25</c:v>
                </c:pt>
                <c:pt idx="489">
                  <c:v>1999.33</c:v>
                </c:pt>
                <c:pt idx="490">
                  <c:v>1999.42</c:v>
                </c:pt>
                <c:pt idx="491">
                  <c:v>1999.5</c:v>
                </c:pt>
                <c:pt idx="492">
                  <c:v>1999.58</c:v>
                </c:pt>
                <c:pt idx="493">
                  <c:v>1999.67</c:v>
                </c:pt>
                <c:pt idx="494">
                  <c:v>1999.75</c:v>
                </c:pt>
                <c:pt idx="495">
                  <c:v>1999.83</c:v>
                </c:pt>
                <c:pt idx="496">
                  <c:v>1999.92</c:v>
                </c:pt>
                <c:pt idx="497">
                  <c:v>2000</c:v>
                </c:pt>
                <c:pt idx="498">
                  <c:v>2000.08</c:v>
                </c:pt>
                <c:pt idx="499">
                  <c:v>2000.17</c:v>
                </c:pt>
                <c:pt idx="500">
                  <c:v>2000.25</c:v>
                </c:pt>
                <c:pt idx="501">
                  <c:v>2000.33</c:v>
                </c:pt>
                <c:pt idx="502">
                  <c:v>2000.42</c:v>
                </c:pt>
                <c:pt idx="503">
                  <c:v>2000.5</c:v>
                </c:pt>
                <c:pt idx="504">
                  <c:v>2000.58</c:v>
                </c:pt>
                <c:pt idx="505">
                  <c:v>2000.67</c:v>
                </c:pt>
                <c:pt idx="506">
                  <c:v>2000.75</c:v>
                </c:pt>
                <c:pt idx="507">
                  <c:v>2000.83</c:v>
                </c:pt>
                <c:pt idx="508">
                  <c:v>2000.92</c:v>
                </c:pt>
                <c:pt idx="509">
                  <c:v>2001</c:v>
                </c:pt>
                <c:pt idx="510">
                  <c:v>2001.08</c:v>
                </c:pt>
                <c:pt idx="511">
                  <c:v>2001.17</c:v>
                </c:pt>
                <c:pt idx="512">
                  <c:v>2001.25</c:v>
                </c:pt>
                <c:pt idx="513">
                  <c:v>2001.33</c:v>
                </c:pt>
                <c:pt idx="514">
                  <c:v>2001.42</c:v>
                </c:pt>
                <c:pt idx="515">
                  <c:v>2001.5</c:v>
                </c:pt>
                <c:pt idx="516">
                  <c:v>2001.58</c:v>
                </c:pt>
                <c:pt idx="517">
                  <c:v>2001.67</c:v>
                </c:pt>
                <c:pt idx="518">
                  <c:v>2001.75</c:v>
                </c:pt>
                <c:pt idx="519">
                  <c:v>2001.83</c:v>
                </c:pt>
                <c:pt idx="520">
                  <c:v>2001.92</c:v>
                </c:pt>
                <c:pt idx="521">
                  <c:v>2002</c:v>
                </c:pt>
                <c:pt idx="522">
                  <c:v>2002.08</c:v>
                </c:pt>
                <c:pt idx="523">
                  <c:v>2002.17</c:v>
                </c:pt>
                <c:pt idx="524">
                  <c:v>2002.25</c:v>
                </c:pt>
                <c:pt idx="525">
                  <c:v>2002.33</c:v>
                </c:pt>
                <c:pt idx="526">
                  <c:v>2002.42</c:v>
                </c:pt>
                <c:pt idx="527">
                  <c:v>2002.5</c:v>
                </c:pt>
                <c:pt idx="528">
                  <c:v>2002.58</c:v>
                </c:pt>
                <c:pt idx="529">
                  <c:v>2002.67</c:v>
                </c:pt>
                <c:pt idx="530">
                  <c:v>2002.75</c:v>
                </c:pt>
                <c:pt idx="531">
                  <c:v>2002.83</c:v>
                </c:pt>
                <c:pt idx="532">
                  <c:v>2002.92</c:v>
                </c:pt>
                <c:pt idx="533">
                  <c:v>2003</c:v>
                </c:pt>
                <c:pt idx="534">
                  <c:v>2003.08</c:v>
                </c:pt>
                <c:pt idx="535">
                  <c:v>2003.17</c:v>
                </c:pt>
                <c:pt idx="536">
                  <c:v>2003.25</c:v>
                </c:pt>
                <c:pt idx="537">
                  <c:v>2003.33</c:v>
                </c:pt>
                <c:pt idx="538">
                  <c:v>2003.42</c:v>
                </c:pt>
                <c:pt idx="539">
                  <c:v>2003.5</c:v>
                </c:pt>
                <c:pt idx="540">
                  <c:v>2003.58</c:v>
                </c:pt>
                <c:pt idx="541">
                  <c:v>2003.67</c:v>
                </c:pt>
                <c:pt idx="542">
                  <c:v>2003.75</c:v>
                </c:pt>
                <c:pt idx="543">
                  <c:v>2003.83</c:v>
                </c:pt>
                <c:pt idx="544">
                  <c:v>2003.92</c:v>
                </c:pt>
                <c:pt idx="545">
                  <c:v>2004</c:v>
                </c:pt>
                <c:pt idx="546">
                  <c:v>2004.08</c:v>
                </c:pt>
                <c:pt idx="547">
                  <c:v>2004.17</c:v>
                </c:pt>
                <c:pt idx="548">
                  <c:v>2004.25</c:v>
                </c:pt>
                <c:pt idx="549">
                  <c:v>2004.33</c:v>
                </c:pt>
                <c:pt idx="550">
                  <c:v>2004.42</c:v>
                </c:pt>
                <c:pt idx="551">
                  <c:v>2004.5</c:v>
                </c:pt>
                <c:pt idx="552">
                  <c:v>2004.58</c:v>
                </c:pt>
                <c:pt idx="553">
                  <c:v>2004.67</c:v>
                </c:pt>
                <c:pt idx="554">
                  <c:v>2004.75</c:v>
                </c:pt>
                <c:pt idx="555">
                  <c:v>2004.83</c:v>
                </c:pt>
                <c:pt idx="556">
                  <c:v>2004.92</c:v>
                </c:pt>
                <c:pt idx="557">
                  <c:v>2005</c:v>
                </c:pt>
                <c:pt idx="558">
                  <c:v>2005.08</c:v>
                </c:pt>
                <c:pt idx="559">
                  <c:v>2005.17</c:v>
                </c:pt>
                <c:pt idx="560">
                  <c:v>2005.25</c:v>
                </c:pt>
                <c:pt idx="561">
                  <c:v>2005.33</c:v>
                </c:pt>
                <c:pt idx="562">
                  <c:v>2005.42</c:v>
                </c:pt>
                <c:pt idx="563">
                  <c:v>2005.5</c:v>
                </c:pt>
                <c:pt idx="564">
                  <c:v>2005.58</c:v>
                </c:pt>
                <c:pt idx="565">
                  <c:v>2005.67</c:v>
                </c:pt>
                <c:pt idx="566">
                  <c:v>2005.75</c:v>
                </c:pt>
                <c:pt idx="567">
                  <c:v>2005.83</c:v>
                </c:pt>
                <c:pt idx="568">
                  <c:v>2005.92</c:v>
                </c:pt>
                <c:pt idx="569">
                  <c:v>2006</c:v>
                </c:pt>
                <c:pt idx="570">
                  <c:v>2006.08</c:v>
                </c:pt>
                <c:pt idx="571">
                  <c:v>2006.17</c:v>
                </c:pt>
                <c:pt idx="572">
                  <c:v>2006.25</c:v>
                </c:pt>
                <c:pt idx="573">
                  <c:v>2006.33</c:v>
                </c:pt>
                <c:pt idx="574">
                  <c:v>2006.42</c:v>
                </c:pt>
                <c:pt idx="575">
                  <c:v>2006.5</c:v>
                </c:pt>
                <c:pt idx="576">
                  <c:v>2006.58</c:v>
                </c:pt>
                <c:pt idx="577">
                  <c:v>2006.67</c:v>
                </c:pt>
                <c:pt idx="578">
                  <c:v>2006.75</c:v>
                </c:pt>
                <c:pt idx="579">
                  <c:v>2006.83</c:v>
                </c:pt>
                <c:pt idx="580">
                  <c:v>2006.92</c:v>
                </c:pt>
                <c:pt idx="581">
                  <c:v>2007</c:v>
                </c:pt>
                <c:pt idx="582">
                  <c:v>2007.08</c:v>
                </c:pt>
                <c:pt idx="583">
                  <c:v>2007.17</c:v>
                </c:pt>
                <c:pt idx="584">
                  <c:v>2007.25</c:v>
                </c:pt>
                <c:pt idx="585">
                  <c:v>2007.33</c:v>
                </c:pt>
                <c:pt idx="586">
                  <c:v>2007.42</c:v>
                </c:pt>
                <c:pt idx="587">
                  <c:v>2007.5</c:v>
                </c:pt>
                <c:pt idx="588">
                  <c:v>2007.58</c:v>
                </c:pt>
                <c:pt idx="589">
                  <c:v>2007.67</c:v>
                </c:pt>
                <c:pt idx="590">
                  <c:v>2007.75</c:v>
                </c:pt>
                <c:pt idx="591">
                  <c:v>2007.83</c:v>
                </c:pt>
                <c:pt idx="592">
                  <c:v>2007.92</c:v>
                </c:pt>
                <c:pt idx="593">
                  <c:v>2008</c:v>
                </c:pt>
                <c:pt idx="594">
                  <c:v>2008.08</c:v>
                </c:pt>
                <c:pt idx="595">
                  <c:v>2008.17</c:v>
                </c:pt>
                <c:pt idx="596">
                  <c:v>2008.25</c:v>
                </c:pt>
                <c:pt idx="597">
                  <c:v>2008.33</c:v>
                </c:pt>
                <c:pt idx="598">
                  <c:v>2008.42</c:v>
                </c:pt>
                <c:pt idx="599">
                  <c:v>2008.5</c:v>
                </c:pt>
                <c:pt idx="600">
                  <c:v>2008.58</c:v>
                </c:pt>
                <c:pt idx="601">
                  <c:v>2008.67</c:v>
                </c:pt>
                <c:pt idx="602">
                  <c:v>2008.75</c:v>
                </c:pt>
                <c:pt idx="603">
                  <c:v>2008.83</c:v>
                </c:pt>
                <c:pt idx="604">
                  <c:v>2008.92</c:v>
                </c:pt>
                <c:pt idx="605">
                  <c:v>2009</c:v>
                </c:pt>
                <c:pt idx="606">
                  <c:v>2009.08</c:v>
                </c:pt>
                <c:pt idx="607">
                  <c:v>2009.17</c:v>
                </c:pt>
                <c:pt idx="608">
                  <c:v>2009.25</c:v>
                </c:pt>
                <c:pt idx="609">
                  <c:v>2009.33</c:v>
                </c:pt>
                <c:pt idx="610">
                  <c:v>2009.42</c:v>
                </c:pt>
                <c:pt idx="611">
                  <c:v>2009.5</c:v>
                </c:pt>
                <c:pt idx="612">
                  <c:v>2009.58</c:v>
                </c:pt>
                <c:pt idx="613">
                  <c:v>2009.67</c:v>
                </c:pt>
                <c:pt idx="614">
                  <c:v>2009.75</c:v>
                </c:pt>
                <c:pt idx="615">
                  <c:v>2009.83</c:v>
                </c:pt>
                <c:pt idx="616">
                  <c:v>2009.92</c:v>
                </c:pt>
                <c:pt idx="617">
                  <c:v>2010</c:v>
                </c:pt>
                <c:pt idx="618">
                  <c:v>2010.08</c:v>
                </c:pt>
                <c:pt idx="619">
                  <c:v>2010.17</c:v>
                </c:pt>
                <c:pt idx="620">
                  <c:v>2010.25</c:v>
                </c:pt>
                <c:pt idx="621">
                  <c:v>2010.33</c:v>
                </c:pt>
                <c:pt idx="622">
                  <c:v>2010.42</c:v>
                </c:pt>
                <c:pt idx="623">
                  <c:v>2010.5</c:v>
                </c:pt>
                <c:pt idx="624">
                  <c:v>2010.58</c:v>
                </c:pt>
                <c:pt idx="625">
                  <c:v>2010.67</c:v>
                </c:pt>
                <c:pt idx="626">
                  <c:v>2010.75</c:v>
                </c:pt>
                <c:pt idx="627">
                  <c:v>2010.83</c:v>
                </c:pt>
                <c:pt idx="628">
                  <c:v>2010.92</c:v>
                </c:pt>
                <c:pt idx="629">
                  <c:v>2011</c:v>
                </c:pt>
                <c:pt idx="630">
                  <c:v>2011.08</c:v>
                </c:pt>
                <c:pt idx="631">
                  <c:v>2011.17</c:v>
                </c:pt>
                <c:pt idx="632">
                  <c:v>2011.25</c:v>
                </c:pt>
                <c:pt idx="633">
                  <c:v>2011.33</c:v>
                </c:pt>
                <c:pt idx="634">
                  <c:v>2011.42</c:v>
                </c:pt>
                <c:pt idx="635">
                  <c:v>2011.5</c:v>
                </c:pt>
                <c:pt idx="636">
                  <c:v>2011.58</c:v>
                </c:pt>
                <c:pt idx="637">
                  <c:v>2011.67</c:v>
                </c:pt>
                <c:pt idx="638">
                  <c:v>2011.75</c:v>
                </c:pt>
                <c:pt idx="639">
                  <c:v>2011.83</c:v>
                </c:pt>
                <c:pt idx="640">
                  <c:v>2011.92</c:v>
                </c:pt>
                <c:pt idx="641">
                  <c:v>2012</c:v>
                </c:pt>
                <c:pt idx="642">
                  <c:v>2012.08</c:v>
                </c:pt>
                <c:pt idx="643">
                  <c:v>2012.17</c:v>
                </c:pt>
                <c:pt idx="644">
                  <c:v>2012.25</c:v>
                </c:pt>
                <c:pt idx="645">
                  <c:v>2012.33</c:v>
                </c:pt>
                <c:pt idx="646">
                  <c:v>2012.42</c:v>
                </c:pt>
                <c:pt idx="647">
                  <c:v>2012.5</c:v>
                </c:pt>
              </c:numCache>
            </c:numRef>
          </c:xVal>
          <c:yVal>
            <c:numRef>
              <c:f>HadCRUT4!$W$19:$W$666</c:f>
              <c:numCache>
                <c:formatCode>0.00</c:formatCode>
                <c:ptCount val="648"/>
                <c:pt idx="0">
                  <c:v>0.32034151986012432</c:v>
                </c:pt>
                <c:pt idx="1">
                  <c:v>0.29170331145413064</c:v>
                </c:pt>
                <c:pt idx="2">
                  <c:v>0.27176336339452911</c:v>
                </c:pt>
                <c:pt idx="3">
                  <c:v>0.25038399118315624</c:v>
                </c:pt>
                <c:pt idx="4">
                  <c:v>0.23052221582836621</c:v>
                </c:pt>
                <c:pt idx="5">
                  <c:v>0.21891249342507829</c:v>
                </c:pt>
                <c:pt idx="6">
                  <c:v>0.20160231978062715</c:v>
                </c:pt>
                <c:pt idx="7">
                  <c:v>0.19435550653421024</c:v>
                </c:pt>
                <c:pt idx="8">
                  <c:v>0.18613605408002273</c:v>
                </c:pt>
                <c:pt idx="9">
                  <c:v>0.1772143146601759</c:v>
                </c:pt>
                <c:pt idx="10">
                  <c:v>0.16648662413018225</c:v>
                </c:pt>
                <c:pt idx="11">
                  <c:v>0.15331321962730948</c:v>
                </c:pt>
                <c:pt idx="12">
                  <c:v>0.14329800955542255</c:v>
                </c:pt>
                <c:pt idx="13">
                  <c:v>0.132274476283127</c:v>
                </c:pt>
                <c:pt idx="14">
                  <c:v>0.11961552773674493</c:v>
                </c:pt>
                <c:pt idx="15">
                  <c:v>0.10562850112720421</c:v>
                </c:pt>
                <c:pt idx="16">
                  <c:v>9.2462877241047958E-2</c:v>
                </c:pt>
                <c:pt idx="17">
                  <c:v>7.9840988024619419E-2</c:v>
                </c:pt>
                <c:pt idx="18">
                  <c:v>6.9867323708248191E-2</c:v>
                </c:pt>
                <c:pt idx="19">
                  <c:v>6.3134313679763854E-2</c:v>
                </c:pt>
                <c:pt idx="20">
                  <c:v>6.3594252630225237E-2</c:v>
                </c:pt>
                <c:pt idx="21">
                  <c:v>5.8891894927990157E-2</c:v>
                </c:pt>
                <c:pt idx="22">
                  <c:v>5.1820202841514278E-2</c:v>
                </c:pt>
                <c:pt idx="23">
                  <c:v>5.6124341789649507E-2</c:v>
                </c:pt>
                <c:pt idx="24">
                  <c:v>5.6486111546901994E-2</c:v>
                </c:pt>
                <c:pt idx="25">
                  <c:v>6.3460932242201187E-2</c:v>
                </c:pt>
                <c:pt idx="26">
                  <c:v>6.8899327956995188E-2</c:v>
                </c:pt>
                <c:pt idx="27">
                  <c:v>8.0006812458917664E-2</c:v>
                </c:pt>
                <c:pt idx="28">
                  <c:v>9.1543649169099198E-2</c:v>
                </c:pt>
                <c:pt idx="29">
                  <c:v>0.10035539029744771</c:v>
                </c:pt>
                <c:pt idx="30">
                  <c:v>0.10136993374578068</c:v>
                </c:pt>
                <c:pt idx="31">
                  <c:v>0.1012750453416623</c:v>
                </c:pt>
                <c:pt idx="32">
                  <c:v>9.7176172717136439E-2</c:v>
                </c:pt>
                <c:pt idx="33">
                  <c:v>9.7611284594983361E-2</c:v>
                </c:pt>
                <c:pt idx="34">
                  <c:v>0.10045953771683874</c:v>
                </c:pt>
                <c:pt idx="35">
                  <c:v>9.2607280933124772E-2</c:v>
                </c:pt>
                <c:pt idx="36">
                  <c:v>8.6773651118778578E-2</c:v>
                </c:pt>
                <c:pt idx="37">
                  <c:v>7.9511269757199576E-2</c:v>
                </c:pt>
                <c:pt idx="38">
                  <c:v>7.5300775323200356E-2</c:v>
                </c:pt>
                <c:pt idx="39">
                  <c:v>6.5308316419955562E-2</c:v>
                </c:pt>
                <c:pt idx="40">
                  <c:v>5.3186569958304369E-2</c:v>
                </c:pt>
                <c:pt idx="41">
                  <c:v>5.0666070042795566E-2</c:v>
                </c:pt>
                <c:pt idx="42">
                  <c:v>4.8345775502463426E-2</c:v>
                </c:pt>
                <c:pt idx="43">
                  <c:v>4.5833487197881016E-2</c:v>
                </c:pt>
                <c:pt idx="44">
                  <c:v>4.4970480923428244E-2</c:v>
                </c:pt>
                <c:pt idx="45">
                  <c:v>4.4119097757376095E-2</c:v>
                </c:pt>
                <c:pt idx="46">
                  <c:v>4.5678637836424403E-2</c:v>
                </c:pt>
                <c:pt idx="47">
                  <c:v>4.5316869800713963E-2</c:v>
                </c:pt>
                <c:pt idx="48">
                  <c:v>4.2537632404578994E-2</c:v>
                </c:pt>
                <c:pt idx="49">
                  <c:v>3.8220338959124286E-2</c:v>
                </c:pt>
                <c:pt idx="50">
                  <c:v>3.5198429504051373E-2</c:v>
                </c:pt>
                <c:pt idx="51">
                  <c:v>3.6630074809334265E-2</c:v>
                </c:pt>
                <c:pt idx="52">
                  <c:v>4.4500574573772905E-2</c:v>
                </c:pt>
                <c:pt idx="53">
                  <c:v>4.2041490557392924E-2</c:v>
                </c:pt>
                <c:pt idx="54">
                  <c:v>5.0061605605884345E-2</c:v>
                </c:pt>
                <c:pt idx="55">
                  <c:v>5.566884697697369E-2</c:v>
                </c:pt>
                <c:pt idx="56">
                  <c:v>5.9701596967511428E-2</c:v>
                </c:pt>
                <c:pt idx="57">
                  <c:v>5.8931807935386674E-2</c:v>
                </c:pt>
                <c:pt idx="58">
                  <c:v>5.3657308649970953E-2</c:v>
                </c:pt>
                <c:pt idx="59">
                  <c:v>5.7051676001412858E-2</c:v>
                </c:pt>
                <c:pt idx="60">
                  <c:v>5.6836994395836705E-2</c:v>
                </c:pt>
                <c:pt idx="61">
                  <c:v>5.6964494456476833E-2</c:v>
                </c:pt>
                <c:pt idx="62">
                  <c:v>5.4374098442255152E-2</c:v>
                </c:pt>
                <c:pt idx="63">
                  <c:v>4.8570842004368661E-2</c:v>
                </c:pt>
                <c:pt idx="64">
                  <c:v>3.4549948774154737E-2</c:v>
                </c:pt>
                <c:pt idx="65">
                  <c:v>2.5808730547771892E-2</c:v>
                </c:pt>
                <c:pt idx="66">
                  <c:v>1.193685640941506E-2</c:v>
                </c:pt>
                <c:pt idx="67">
                  <c:v>-3.0060278563743686E-3</c:v>
                </c:pt>
                <c:pt idx="68">
                  <c:v>-1.6853407252845468E-2</c:v>
                </c:pt>
                <c:pt idx="69">
                  <c:v>-2.5762163429433174E-2</c:v>
                </c:pt>
                <c:pt idx="70">
                  <c:v>-3.6070964202848083E-2</c:v>
                </c:pt>
                <c:pt idx="71">
                  <c:v>-5.0173434589842539E-2</c:v>
                </c:pt>
                <c:pt idx="72">
                  <c:v>-4.5576792645310379E-2</c:v>
                </c:pt>
                <c:pt idx="73">
                  <c:v>-3.7848072136824742E-2</c:v>
                </c:pt>
                <c:pt idx="74">
                  <c:v>-3.7735438862997656E-2</c:v>
                </c:pt>
                <c:pt idx="75">
                  <c:v>-3.2654854335924952E-2</c:v>
                </c:pt>
                <c:pt idx="76">
                  <c:v>-2.2054793542484602E-2</c:v>
                </c:pt>
                <c:pt idx="77">
                  <c:v>-8.557728424299485E-3</c:v>
                </c:pt>
                <c:pt idx="78">
                  <c:v>-2.820354416816731E-3</c:v>
                </c:pt>
                <c:pt idx="79">
                  <c:v>1.1120811071758982E-2</c:v>
                </c:pt>
                <c:pt idx="80">
                  <c:v>2.5439645708641941E-2</c:v>
                </c:pt>
                <c:pt idx="81">
                  <c:v>3.5016204919256604E-2</c:v>
                </c:pt>
                <c:pt idx="82">
                  <c:v>4.6692741447893142E-2</c:v>
                </c:pt>
                <c:pt idx="83">
                  <c:v>6.2112427870192659E-2</c:v>
                </c:pt>
                <c:pt idx="84">
                  <c:v>6.5819501852424619E-2</c:v>
                </c:pt>
                <c:pt idx="85">
                  <c:v>6.0340695590399063E-2</c:v>
                </c:pt>
                <c:pt idx="86">
                  <c:v>6.5762561296625735E-2</c:v>
                </c:pt>
                <c:pt idx="87">
                  <c:v>7.3260659701053527E-2</c:v>
                </c:pt>
                <c:pt idx="88">
                  <c:v>7.0017763009463843E-2</c:v>
                </c:pt>
                <c:pt idx="89">
                  <c:v>7.2250782202354966E-2</c:v>
                </c:pt>
                <c:pt idx="90">
                  <c:v>8.0327991162637599E-2</c:v>
                </c:pt>
                <c:pt idx="91">
                  <c:v>7.2953246418323764E-2</c:v>
                </c:pt>
                <c:pt idx="92">
                  <c:v>6.6135963716106097E-2</c:v>
                </c:pt>
                <c:pt idx="93">
                  <c:v>5.8772517987029642E-2</c:v>
                </c:pt>
                <c:pt idx="94">
                  <c:v>5.9867188677255503E-2</c:v>
                </c:pt>
                <c:pt idx="95">
                  <c:v>6.1760859337980312E-2</c:v>
                </c:pt>
                <c:pt idx="96">
                  <c:v>6.0100715051747716E-2</c:v>
                </c:pt>
                <c:pt idx="97">
                  <c:v>5.933695336963471E-2</c:v>
                </c:pt>
                <c:pt idx="98">
                  <c:v>5.876983265206856E-2</c:v>
                </c:pt>
                <c:pt idx="99">
                  <c:v>5.3031137453993724E-2</c:v>
                </c:pt>
                <c:pt idx="100">
                  <c:v>6.359935901593966E-2</c:v>
                </c:pt>
                <c:pt idx="101">
                  <c:v>5.551206453181802E-2</c:v>
                </c:pt>
                <c:pt idx="102">
                  <c:v>4.935309250473402E-2</c:v>
                </c:pt>
                <c:pt idx="103">
                  <c:v>4.9713801993048194E-2</c:v>
                </c:pt>
                <c:pt idx="104">
                  <c:v>5.0640964335315328E-2</c:v>
                </c:pt>
                <c:pt idx="105">
                  <c:v>5.7090066954072607E-2</c:v>
                </c:pt>
                <c:pt idx="106">
                  <c:v>5.7682508890601822E-2</c:v>
                </c:pt>
                <c:pt idx="107">
                  <c:v>5.0155581124914354E-2</c:v>
                </c:pt>
                <c:pt idx="108">
                  <c:v>4.8609503495885789E-2</c:v>
                </c:pt>
                <c:pt idx="109">
                  <c:v>4.5752573377793405E-2</c:v>
                </c:pt>
                <c:pt idx="110">
                  <c:v>4.2897550872370495E-2</c:v>
                </c:pt>
                <c:pt idx="111">
                  <c:v>3.9803116302687527E-2</c:v>
                </c:pt>
                <c:pt idx="112">
                  <c:v>2.3078571527478151E-2</c:v>
                </c:pt>
                <c:pt idx="113">
                  <c:v>2.5167415202023563E-2</c:v>
                </c:pt>
                <c:pt idx="114">
                  <c:v>2.914451043832373E-2</c:v>
                </c:pt>
                <c:pt idx="115">
                  <c:v>3.8345733313421317E-2</c:v>
                </c:pt>
                <c:pt idx="116">
                  <c:v>4.3088919123153394E-2</c:v>
                </c:pt>
                <c:pt idx="117">
                  <c:v>5.1021337743912126E-2</c:v>
                </c:pt>
                <c:pt idx="118">
                  <c:v>6.0832527534363759E-2</c:v>
                </c:pt>
                <c:pt idx="119">
                  <c:v>7.8028939330334779E-2</c:v>
                </c:pt>
                <c:pt idx="120">
                  <c:v>9.5157270187920723E-2</c:v>
                </c:pt>
                <c:pt idx="121">
                  <c:v>0.11614215714903842</c:v>
                </c:pt>
                <c:pt idx="122">
                  <c:v>0.13557196799546251</c:v>
                </c:pt>
                <c:pt idx="123">
                  <c:v>0.15476670860590613</c:v>
                </c:pt>
                <c:pt idx="124">
                  <c:v>0.18054375629198324</c:v>
                </c:pt>
                <c:pt idx="125">
                  <c:v>0.18994663296703471</c:v>
                </c:pt>
                <c:pt idx="126">
                  <c:v>0.19404483501925762</c:v>
                </c:pt>
                <c:pt idx="127">
                  <c:v>0.19711170163136757</c:v>
                </c:pt>
                <c:pt idx="128">
                  <c:v>0.19956757085584564</c:v>
                </c:pt>
                <c:pt idx="129">
                  <c:v>0.20027619441829986</c:v>
                </c:pt>
                <c:pt idx="130">
                  <c:v>0.19991578318177497</c:v>
                </c:pt>
                <c:pt idx="131">
                  <c:v>0.19890629094755893</c:v>
                </c:pt>
                <c:pt idx="132">
                  <c:v>0.19587649288760423</c:v>
                </c:pt>
                <c:pt idx="133">
                  <c:v>0.18927155494724912</c:v>
                </c:pt>
                <c:pt idx="134">
                  <c:v>0.17914303262875064</c:v>
                </c:pt>
                <c:pt idx="135">
                  <c:v>0.17200030506194963</c:v>
                </c:pt>
                <c:pt idx="136">
                  <c:v>0.15828155619308978</c:v>
                </c:pt>
                <c:pt idx="137">
                  <c:v>0.15071701857634198</c:v>
                </c:pt>
                <c:pt idx="138">
                  <c:v>0.14533918414407354</c:v>
                </c:pt>
                <c:pt idx="139">
                  <c:v>0.13238628368681787</c:v>
                </c:pt>
                <c:pt idx="140">
                  <c:v>0.12922526231646397</c:v>
                </c:pt>
                <c:pt idx="141">
                  <c:v>0.12551879742045827</c:v>
                </c:pt>
                <c:pt idx="142">
                  <c:v>0.11857005395923675</c:v>
                </c:pt>
                <c:pt idx="143">
                  <c:v>0.10949070813130621</c:v>
                </c:pt>
                <c:pt idx="144">
                  <c:v>9.4629145160044156E-2</c:v>
                </c:pt>
                <c:pt idx="145">
                  <c:v>7.9471468770341391E-2</c:v>
                </c:pt>
                <c:pt idx="146">
                  <c:v>7.0877569119364603E-2</c:v>
                </c:pt>
                <c:pt idx="147">
                  <c:v>5.8229654713159898E-2</c:v>
                </c:pt>
                <c:pt idx="148">
                  <c:v>5.0900760478366683E-2</c:v>
                </c:pt>
                <c:pt idx="149">
                  <c:v>4.2066927885804094E-2</c:v>
                </c:pt>
                <c:pt idx="150">
                  <c:v>4.4729637246062076E-2</c:v>
                </c:pt>
                <c:pt idx="151">
                  <c:v>4.867594572472362E-2</c:v>
                </c:pt>
                <c:pt idx="152">
                  <c:v>5.1294010215318271E-2</c:v>
                </c:pt>
                <c:pt idx="153">
                  <c:v>4.6908117889619648E-2</c:v>
                </c:pt>
                <c:pt idx="154">
                  <c:v>4.3680685606171117E-2</c:v>
                </c:pt>
                <c:pt idx="155">
                  <c:v>3.6949954094707874E-2</c:v>
                </c:pt>
                <c:pt idx="156">
                  <c:v>4.5957322712539661E-2</c:v>
                </c:pt>
                <c:pt idx="157">
                  <c:v>5.9464064687760859E-2</c:v>
                </c:pt>
                <c:pt idx="158">
                  <c:v>6.8657712579901914E-2</c:v>
                </c:pt>
                <c:pt idx="159">
                  <c:v>7.8991107860754931E-2</c:v>
                </c:pt>
                <c:pt idx="160">
                  <c:v>9.3550741335576629E-2</c:v>
                </c:pt>
                <c:pt idx="161">
                  <c:v>0.11163483693699792</c:v>
                </c:pt>
                <c:pt idx="162">
                  <c:v>0.11611937595103954</c:v>
                </c:pt>
                <c:pt idx="163">
                  <c:v>0.1268163989339228</c:v>
                </c:pt>
                <c:pt idx="164">
                  <c:v>0.13574962191131004</c:v>
                </c:pt>
                <c:pt idx="165">
                  <c:v>0.14541101774891196</c:v>
                </c:pt>
                <c:pt idx="166">
                  <c:v>0.16319667096692267</c:v>
                </c:pt>
                <c:pt idx="167">
                  <c:v>0.19562399309976372</c:v>
                </c:pt>
                <c:pt idx="168">
                  <c:v>0.20773786822019868</c:v>
                </c:pt>
                <c:pt idx="169">
                  <c:v>0.21338115337659982</c:v>
                </c:pt>
                <c:pt idx="170">
                  <c:v>0.22368741740726983</c:v>
                </c:pt>
                <c:pt idx="171">
                  <c:v>0.23136308999057242</c:v>
                </c:pt>
                <c:pt idx="172">
                  <c:v>0.22933540724459622</c:v>
                </c:pt>
                <c:pt idx="173">
                  <c:v>0.22684097663890929</c:v>
                </c:pt>
                <c:pt idx="174">
                  <c:v>0.22497579417858482</c:v>
                </c:pt>
                <c:pt idx="175">
                  <c:v>0.21849373688768492</c:v>
                </c:pt>
                <c:pt idx="176">
                  <c:v>0.20891383318285733</c:v>
                </c:pt>
                <c:pt idx="177">
                  <c:v>0.20326047727998825</c:v>
                </c:pt>
                <c:pt idx="178">
                  <c:v>0.18504976837235326</c:v>
                </c:pt>
                <c:pt idx="179">
                  <c:v>0.15428401920821552</c:v>
                </c:pt>
                <c:pt idx="180">
                  <c:v>0.12555424045909216</c:v>
                </c:pt>
                <c:pt idx="181">
                  <c:v>9.925026409959882E-2</c:v>
                </c:pt>
                <c:pt idx="182">
                  <c:v>7.5110719576785417E-2</c:v>
                </c:pt>
                <c:pt idx="183">
                  <c:v>5.8378682195822457E-2</c:v>
                </c:pt>
                <c:pt idx="184">
                  <c:v>4.9951420581948708E-2</c:v>
                </c:pt>
                <c:pt idx="185">
                  <c:v>4.1540412365305451E-2</c:v>
                </c:pt>
                <c:pt idx="186">
                  <c:v>3.6512958949369498E-2</c:v>
                </c:pt>
                <c:pt idx="187">
                  <c:v>3.5931780639680097E-2</c:v>
                </c:pt>
                <c:pt idx="188">
                  <c:v>3.3658648303939678E-2</c:v>
                </c:pt>
                <c:pt idx="189">
                  <c:v>2.8764394809554936E-2</c:v>
                </c:pt>
                <c:pt idx="190">
                  <c:v>2.9925382405654108E-2</c:v>
                </c:pt>
                <c:pt idx="191">
                  <c:v>3.2242549022930514E-2</c:v>
                </c:pt>
                <c:pt idx="192">
                  <c:v>3.6767315000663409E-2</c:v>
                </c:pt>
                <c:pt idx="193">
                  <c:v>4.8356437367519434E-2</c:v>
                </c:pt>
                <c:pt idx="194">
                  <c:v>5.6021213321429619E-2</c:v>
                </c:pt>
                <c:pt idx="195">
                  <c:v>6.1195326316148928E-2</c:v>
                </c:pt>
                <c:pt idx="196">
                  <c:v>6.5289170503615615E-2</c:v>
                </c:pt>
                <c:pt idx="197">
                  <c:v>7.0490651979163779E-2</c:v>
                </c:pt>
                <c:pt idx="198">
                  <c:v>7.1979155858918453E-2</c:v>
                </c:pt>
                <c:pt idx="199">
                  <c:v>6.4979414722886653E-2</c:v>
                </c:pt>
                <c:pt idx="200">
                  <c:v>6.4814699038177284E-2</c:v>
                </c:pt>
                <c:pt idx="201">
                  <c:v>6.2373953928949358E-2</c:v>
                </c:pt>
                <c:pt idx="202">
                  <c:v>5.675696456301433E-2</c:v>
                </c:pt>
                <c:pt idx="203">
                  <c:v>5.1659391433034843E-2</c:v>
                </c:pt>
                <c:pt idx="204">
                  <c:v>4.7880564777735904E-2</c:v>
                </c:pt>
                <c:pt idx="205">
                  <c:v>4.3613272565405301E-2</c:v>
                </c:pt>
                <c:pt idx="206">
                  <c:v>3.8713942352801886E-2</c:v>
                </c:pt>
                <c:pt idx="207">
                  <c:v>3.5022341979912441E-2</c:v>
                </c:pt>
                <c:pt idx="208">
                  <c:v>2.6147003908798691E-2</c:v>
                </c:pt>
                <c:pt idx="209">
                  <c:v>2.0464803801247752E-2</c:v>
                </c:pt>
                <c:pt idx="210">
                  <c:v>2.6550679423014728E-2</c:v>
                </c:pt>
                <c:pt idx="211">
                  <c:v>3.1448567064055633E-2</c:v>
                </c:pt>
                <c:pt idx="212">
                  <c:v>3.3791221584787451E-2</c:v>
                </c:pt>
                <c:pt idx="213">
                  <c:v>4.2447803768673492E-2</c:v>
                </c:pt>
                <c:pt idx="214">
                  <c:v>5.9269505113566184E-2</c:v>
                </c:pt>
                <c:pt idx="215">
                  <c:v>8.4872287702689009E-2</c:v>
                </c:pt>
                <c:pt idx="216">
                  <c:v>0.11664951358697026</c:v>
                </c:pt>
                <c:pt idx="217">
                  <c:v>0.14022749010319352</c:v>
                </c:pt>
                <c:pt idx="218">
                  <c:v>0.15767572286724157</c:v>
                </c:pt>
                <c:pt idx="219">
                  <c:v>0.17019895173117061</c:v>
                </c:pt>
                <c:pt idx="220">
                  <c:v>0.18450067155899452</c:v>
                </c:pt>
                <c:pt idx="221">
                  <c:v>0.19497208683106035</c:v>
                </c:pt>
                <c:pt idx="222">
                  <c:v>0.19835384246721227</c:v>
                </c:pt>
                <c:pt idx="223">
                  <c:v>0.20344668552589704</c:v>
                </c:pt>
                <c:pt idx="224">
                  <c:v>0.20434292355440997</c:v>
                </c:pt>
                <c:pt idx="225">
                  <c:v>0.20974106754568894</c:v>
                </c:pt>
                <c:pt idx="226">
                  <c:v>0.20694244056833219</c:v>
                </c:pt>
                <c:pt idx="227">
                  <c:v>0.19262313120906449</c:v>
                </c:pt>
                <c:pt idx="228">
                  <c:v>0.17582232837784401</c:v>
                </c:pt>
                <c:pt idx="229">
                  <c:v>0.1630420915493922</c:v>
                </c:pt>
                <c:pt idx="230">
                  <c:v>0.15819392730826892</c:v>
                </c:pt>
                <c:pt idx="231">
                  <c:v>0.14942109590008021</c:v>
                </c:pt>
                <c:pt idx="232">
                  <c:v>0.14540704979353433</c:v>
                </c:pt>
                <c:pt idx="233">
                  <c:v>0.13701454546217892</c:v>
                </c:pt>
                <c:pt idx="234">
                  <c:v>0.13216602434126001</c:v>
                </c:pt>
                <c:pt idx="235">
                  <c:v>0.12215583423220035</c:v>
                </c:pt>
                <c:pt idx="236">
                  <c:v>0.12204004145531226</c:v>
                </c:pt>
                <c:pt idx="237">
                  <c:v>0.10943352906330507</c:v>
                </c:pt>
                <c:pt idx="238">
                  <c:v>0.10651623380314877</c:v>
                </c:pt>
                <c:pt idx="239">
                  <c:v>0.10805368671594585</c:v>
                </c:pt>
                <c:pt idx="240">
                  <c:v>0.11470873722593672</c:v>
                </c:pt>
                <c:pt idx="241">
                  <c:v>0.11813708615388868</c:v>
                </c:pt>
                <c:pt idx="242">
                  <c:v>0.12160615186378468</c:v>
                </c:pt>
                <c:pt idx="243">
                  <c:v>0.13375682522056287</c:v>
                </c:pt>
                <c:pt idx="244">
                  <c:v>0.13520657803255098</c:v>
                </c:pt>
                <c:pt idx="245">
                  <c:v>0.14315153893606078</c:v>
                </c:pt>
                <c:pt idx="246">
                  <c:v>0.14767343926326063</c:v>
                </c:pt>
                <c:pt idx="247">
                  <c:v>0.16490631132752648</c:v>
                </c:pt>
                <c:pt idx="248">
                  <c:v>0.17007083903554499</c:v>
                </c:pt>
                <c:pt idx="249">
                  <c:v>0.1843123430822674</c:v>
                </c:pt>
                <c:pt idx="250">
                  <c:v>0.19442269042459137</c:v>
                </c:pt>
                <c:pt idx="251">
                  <c:v>0.20635183106509319</c:v>
                </c:pt>
                <c:pt idx="252">
                  <c:v>0.20839648489914347</c:v>
                </c:pt>
                <c:pt idx="253">
                  <c:v>0.21468199670017468</c:v>
                </c:pt>
                <c:pt idx="254">
                  <c:v>0.22327561367945839</c:v>
                </c:pt>
                <c:pt idx="255">
                  <c:v>0.22295435030304556</c:v>
                </c:pt>
                <c:pt idx="256">
                  <c:v>0.22538959030941808</c:v>
                </c:pt>
                <c:pt idx="257">
                  <c:v>0.21862134649418863</c:v>
                </c:pt>
                <c:pt idx="258">
                  <c:v>0.21100799449385915</c:v>
                </c:pt>
                <c:pt idx="259">
                  <c:v>0.19976400960999871</c:v>
                </c:pt>
                <c:pt idx="260">
                  <c:v>0.19523341643552197</c:v>
                </c:pt>
                <c:pt idx="261">
                  <c:v>0.18576638065905901</c:v>
                </c:pt>
                <c:pt idx="262">
                  <c:v>0.17751211460240843</c:v>
                </c:pt>
                <c:pt idx="263">
                  <c:v>0.16677375750787343</c:v>
                </c:pt>
                <c:pt idx="264">
                  <c:v>0.15785970374831568</c:v>
                </c:pt>
                <c:pt idx="265">
                  <c:v>0.14320938675854084</c:v>
                </c:pt>
                <c:pt idx="266">
                  <c:v>0.12751622196507373</c:v>
                </c:pt>
                <c:pt idx="267">
                  <c:v>0.1188728471684016</c:v>
                </c:pt>
                <c:pt idx="268">
                  <c:v>0.1155672506911203</c:v>
                </c:pt>
                <c:pt idx="269">
                  <c:v>0.11809486970516965</c:v>
                </c:pt>
                <c:pt idx="270">
                  <c:v>0.12173873729868016</c:v>
                </c:pt>
                <c:pt idx="271">
                  <c:v>0.1259244581234297</c:v>
                </c:pt>
                <c:pt idx="272">
                  <c:v>0.12680888525479658</c:v>
                </c:pt>
                <c:pt idx="273">
                  <c:v>0.12212788248010958</c:v>
                </c:pt>
                <c:pt idx="274">
                  <c:v>0.11538668905748317</c:v>
                </c:pt>
                <c:pt idx="275">
                  <c:v>0.11876073225889924</c:v>
                </c:pt>
                <c:pt idx="276">
                  <c:v>0.12127226895633422</c:v>
                </c:pt>
                <c:pt idx="277">
                  <c:v>0.12041328755489622</c:v>
                </c:pt>
                <c:pt idx="278">
                  <c:v>0.11584634437576258</c:v>
                </c:pt>
                <c:pt idx="279">
                  <c:v>0.11312513374925844</c:v>
                </c:pt>
                <c:pt idx="280">
                  <c:v>0.11168004456346357</c:v>
                </c:pt>
                <c:pt idx="281">
                  <c:v>0.10567398466447445</c:v>
                </c:pt>
                <c:pt idx="282">
                  <c:v>0.10006788160874491</c:v>
                </c:pt>
                <c:pt idx="283">
                  <c:v>9.8458641877509065E-2</c:v>
                </c:pt>
                <c:pt idx="284">
                  <c:v>0.10101892969059162</c:v>
                </c:pt>
                <c:pt idx="285">
                  <c:v>0.1088203925894638</c:v>
                </c:pt>
                <c:pt idx="286">
                  <c:v>0.11747669934526363</c:v>
                </c:pt>
                <c:pt idx="287">
                  <c:v>0.12196195171070179</c:v>
                </c:pt>
                <c:pt idx="288">
                  <c:v>0.13429630380310714</c:v>
                </c:pt>
                <c:pt idx="289">
                  <c:v>0.15353473479039653</c:v>
                </c:pt>
                <c:pt idx="290">
                  <c:v>0.16704255742260415</c:v>
                </c:pt>
                <c:pt idx="291">
                  <c:v>0.17771071664809623</c:v>
                </c:pt>
                <c:pt idx="292">
                  <c:v>0.18462721487482084</c:v>
                </c:pt>
                <c:pt idx="293">
                  <c:v>0.19323305046044539</c:v>
                </c:pt>
                <c:pt idx="294">
                  <c:v>0.19638588968650228</c:v>
                </c:pt>
                <c:pt idx="295">
                  <c:v>0.19802758366945744</c:v>
                </c:pt>
                <c:pt idx="296">
                  <c:v>0.19665259332744578</c:v>
                </c:pt>
                <c:pt idx="297">
                  <c:v>0.19534075762856212</c:v>
                </c:pt>
                <c:pt idx="298">
                  <c:v>0.18965904303241155</c:v>
                </c:pt>
                <c:pt idx="299">
                  <c:v>0.18072563918533396</c:v>
                </c:pt>
                <c:pt idx="300">
                  <c:v>0.16509638131746307</c:v>
                </c:pt>
                <c:pt idx="301">
                  <c:v>0.15136623945942307</c:v>
                </c:pt>
                <c:pt idx="302">
                  <c:v>0.14052862137366567</c:v>
                </c:pt>
                <c:pt idx="303">
                  <c:v>0.12916678918788788</c:v>
                </c:pt>
                <c:pt idx="304">
                  <c:v>0.11901486468796525</c:v>
                </c:pt>
                <c:pt idx="305">
                  <c:v>0.111056843437102</c:v>
                </c:pt>
                <c:pt idx="306">
                  <c:v>0.10216006812515881</c:v>
                </c:pt>
                <c:pt idx="307">
                  <c:v>9.7301189116657194E-2</c:v>
                </c:pt>
                <c:pt idx="308">
                  <c:v>9.8500862049889004E-2</c:v>
                </c:pt>
                <c:pt idx="309">
                  <c:v>9.7175627550374857E-2</c:v>
                </c:pt>
                <c:pt idx="310">
                  <c:v>9.5462849282420895E-2</c:v>
                </c:pt>
                <c:pt idx="311">
                  <c:v>9.4192724643573367E-2</c:v>
                </c:pt>
                <c:pt idx="312">
                  <c:v>9.8000180645364018E-2</c:v>
                </c:pt>
                <c:pt idx="313">
                  <c:v>0.10092237176518123</c:v>
                </c:pt>
                <c:pt idx="314">
                  <c:v>0.10845210606895032</c:v>
                </c:pt>
                <c:pt idx="315">
                  <c:v>0.11086464475904671</c:v>
                </c:pt>
                <c:pt idx="316">
                  <c:v>0.11291697153093362</c:v>
                </c:pt>
                <c:pt idx="317">
                  <c:v>0.11109979463474959</c:v>
                </c:pt>
                <c:pt idx="318">
                  <c:v>0.11931710761537997</c:v>
                </c:pt>
                <c:pt idx="319">
                  <c:v>0.121725035776047</c:v>
                </c:pt>
                <c:pt idx="320">
                  <c:v>0.11567128806646453</c:v>
                </c:pt>
                <c:pt idx="321">
                  <c:v>0.11821051089797503</c:v>
                </c:pt>
                <c:pt idx="322">
                  <c:v>0.11458914574212778</c:v>
                </c:pt>
                <c:pt idx="323">
                  <c:v>0.11523745101207288</c:v>
                </c:pt>
                <c:pt idx="324">
                  <c:v>0.11032267549402254</c:v>
                </c:pt>
                <c:pt idx="325">
                  <c:v>0.10800253352585933</c:v>
                </c:pt>
                <c:pt idx="326">
                  <c:v>0.10617641578849164</c:v>
                </c:pt>
                <c:pt idx="327">
                  <c:v>0.10858102257992371</c:v>
                </c:pt>
                <c:pt idx="328">
                  <c:v>0.10760621924060276</c:v>
                </c:pt>
                <c:pt idx="329">
                  <c:v>0.11261985783634162</c:v>
                </c:pt>
                <c:pt idx="330">
                  <c:v>0.11275205520929379</c:v>
                </c:pt>
                <c:pt idx="331">
                  <c:v>0.109672405936049</c:v>
                </c:pt>
                <c:pt idx="332">
                  <c:v>0.11317698814014074</c:v>
                </c:pt>
                <c:pt idx="333">
                  <c:v>0.11548603581539034</c:v>
                </c:pt>
                <c:pt idx="334">
                  <c:v>0.12155020799284769</c:v>
                </c:pt>
                <c:pt idx="335">
                  <c:v>0.12268358125816241</c:v>
                </c:pt>
                <c:pt idx="336">
                  <c:v>0.13083555915906045</c:v>
                </c:pt>
                <c:pt idx="337">
                  <c:v>0.13490130875676259</c:v>
                </c:pt>
                <c:pt idx="338">
                  <c:v>0.13858138233801487</c:v>
                </c:pt>
                <c:pt idx="339">
                  <c:v>0.14531932572775744</c:v>
                </c:pt>
                <c:pt idx="340">
                  <c:v>0.14863894927466828</c:v>
                </c:pt>
                <c:pt idx="341">
                  <c:v>0.15405959421120219</c:v>
                </c:pt>
                <c:pt idx="342">
                  <c:v>0.16680422854408516</c:v>
                </c:pt>
                <c:pt idx="343">
                  <c:v>0.17375131673963712</c:v>
                </c:pt>
                <c:pt idx="344">
                  <c:v>0.17966450879165952</c:v>
                </c:pt>
                <c:pt idx="345">
                  <c:v>0.18416591510978131</c:v>
                </c:pt>
                <c:pt idx="346">
                  <c:v>0.19436331505693399</c:v>
                </c:pt>
                <c:pt idx="347">
                  <c:v>0.19869595791218791</c:v>
                </c:pt>
                <c:pt idx="348">
                  <c:v>0.20387294386463575</c:v>
                </c:pt>
                <c:pt idx="349">
                  <c:v>0.20566664024346806</c:v>
                </c:pt>
                <c:pt idx="350">
                  <c:v>0.20724940400577629</c:v>
                </c:pt>
                <c:pt idx="351">
                  <c:v>0.20210246820737995</c:v>
                </c:pt>
                <c:pt idx="352">
                  <c:v>0.20319596955175157</c:v>
                </c:pt>
                <c:pt idx="353">
                  <c:v>0.1995664755067528</c:v>
                </c:pt>
                <c:pt idx="354">
                  <c:v>0.18335357059128712</c:v>
                </c:pt>
                <c:pt idx="355">
                  <c:v>0.17892992479865388</c:v>
                </c:pt>
                <c:pt idx="356">
                  <c:v>0.17510026050156574</c:v>
                </c:pt>
                <c:pt idx="357">
                  <c:v>0.16847157839738675</c:v>
                </c:pt>
                <c:pt idx="358">
                  <c:v>0.15313850971829704</c:v>
                </c:pt>
                <c:pt idx="359">
                  <c:v>0.1416951505159916</c:v>
                </c:pt>
                <c:pt idx="360">
                  <c:v>0.12835591373661615</c:v>
                </c:pt>
                <c:pt idx="361">
                  <c:v>0.11878405611061971</c:v>
                </c:pt>
                <c:pt idx="362">
                  <c:v>0.10939950332643257</c:v>
                </c:pt>
                <c:pt idx="363">
                  <c:v>0.10443582394848089</c:v>
                </c:pt>
                <c:pt idx="364">
                  <c:v>9.7341247589774485E-2</c:v>
                </c:pt>
                <c:pt idx="365">
                  <c:v>9.2686084172554306E-2</c:v>
                </c:pt>
                <c:pt idx="366">
                  <c:v>9.6157709166948241E-2</c:v>
                </c:pt>
                <c:pt idx="367">
                  <c:v>9.8101491798630591E-2</c:v>
                </c:pt>
                <c:pt idx="368">
                  <c:v>9.7116605610941709E-2</c:v>
                </c:pt>
                <c:pt idx="369">
                  <c:v>9.7308093226656137E-2</c:v>
                </c:pt>
                <c:pt idx="370">
                  <c:v>0.10175240830535942</c:v>
                </c:pt>
                <c:pt idx="371">
                  <c:v>0.11129873680157669</c:v>
                </c:pt>
                <c:pt idx="372">
                  <c:v>0.11810855565870224</c:v>
                </c:pt>
                <c:pt idx="373">
                  <c:v>0.12539751452762193</c:v>
                </c:pt>
                <c:pt idx="374">
                  <c:v>0.13293641799393757</c:v>
                </c:pt>
                <c:pt idx="375">
                  <c:v>0.14306969307947284</c:v>
                </c:pt>
                <c:pt idx="376">
                  <c:v>0.15154279110760116</c:v>
                </c:pt>
                <c:pt idx="377">
                  <c:v>0.15891701509435815</c:v>
                </c:pt>
                <c:pt idx="378">
                  <c:v>0.16404053571731439</c:v>
                </c:pt>
                <c:pt idx="379">
                  <c:v>0.16289679555235795</c:v>
                </c:pt>
                <c:pt idx="380">
                  <c:v>0.15602000363304949</c:v>
                </c:pt>
                <c:pt idx="381">
                  <c:v>0.16169349808939312</c:v>
                </c:pt>
                <c:pt idx="382">
                  <c:v>0.16579712871875266</c:v>
                </c:pt>
                <c:pt idx="383">
                  <c:v>0.1655167783194029</c:v>
                </c:pt>
                <c:pt idx="384">
                  <c:v>0.16158963649521069</c:v>
                </c:pt>
                <c:pt idx="385">
                  <c:v>0.15730580513280931</c:v>
                </c:pt>
                <c:pt idx="386">
                  <c:v>0.15739086591055135</c:v>
                </c:pt>
                <c:pt idx="387">
                  <c:v>0.1581210651015528</c:v>
                </c:pt>
                <c:pt idx="388">
                  <c:v>0.16381668160441654</c:v>
                </c:pt>
                <c:pt idx="389">
                  <c:v>0.16465742833511421</c:v>
                </c:pt>
                <c:pt idx="390">
                  <c:v>0.16474469122648785</c:v>
                </c:pt>
                <c:pt idx="391">
                  <c:v>0.16642034401654038</c:v>
                </c:pt>
                <c:pt idx="392">
                  <c:v>0.17660972645835094</c:v>
                </c:pt>
                <c:pt idx="393">
                  <c:v>0.16983540406678158</c:v>
                </c:pt>
                <c:pt idx="394">
                  <c:v>0.16323738201298854</c:v>
                </c:pt>
                <c:pt idx="395">
                  <c:v>0.15985366041521132</c:v>
                </c:pt>
                <c:pt idx="396">
                  <c:v>0.16235453410534864</c:v>
                </c:pt>
                <c:pt idx="397">
                  <c:v>0.16257146928278507</c:v>
                </c:pt>
                <c:pt idx="398">
                  <c:v>0.16128357452827122</c:v>
                </c:pt>
                <c:pt idx="399">
                  <c:v>0.15808437661860092</c:v>
                </c:pt>
                <c:pt idx="400">
                  <c:v>0.15180947412138376</c:v>
                </c:pt>
                <c:pt idx="401">
                  <c:v>0.15205025901290126</c:v>
                </c:pt>
                <c:pt idx="402">
                  <c:v>0.14361380249894173</c:v>
                </c:pt>
                <c:pt idx="403">
                  <c:v>0.13795909537231946</c:v>
                </c:pt>
                <c:pt idx="404">
                  <c:v>0.1291694558926042</c:v>
                </c:pt>
                <c:pt idx="405">
                  <c:v>0.1232535190895358</c:v>
                </c:pt>
                <c:pt idx="406">
                  <c:v>0.11670977140937677</c:v>
                </c:pt>
                <c:pt idx="407">
                  <c:v>0.11242370465252058</c:v>
                </c:pt>
                <c:pt idx="408">
                  <c:v>0.11547188304420854</c:v>
                </c:pt>
                <c:pt idx="409">
                  <c:v>0.11063649889371074</c:v>
                </c:pt>
                <c:pt idx="410">
                  <c:v>0.11087247057227238</c:v>
                </c:pt>
                <c:pt idx="411">
                  <c:v>0.10730348527336128</c:v>
                </c:pt>
                <c:pt idx="412">
                  <c:v>0.10490806636939258</c:v>
                </c:pt>
                <c:pt idx="413">
                  <c:v>0.10316901259226641</c:v>
                </c:pt>
                <c:pt idx="414">
                  <c:v>0.10859742678887135</c:v>
                </c:pt>
                <c:pt idx="415">
                  <c:v>0.11095202021094142</c:v>
                </c:pt>
                <c:pt idx="416">
                  <c:v>0.11812689363881056</c:v>
                </c:pt>
                <c:pt idx="417">
                  <c:v>0.12448370101078174</c:v>
                </c:pt>
                <c:pt idx="418">
                  <c:v>0.13681121250010109</c:v>
                </c:pt>
                <c:pt idx="419">
                  <c:v>0.1372974753002697</c:v>
                </c:pt>
                <c:pt idx="420">
                  <c:v>0.13157974191545976</c:v>
                </c:pt>
                <c:pt idx="421">
                  <c:v>0.12846331974914363</c:v>
                </c:pt>
                <c:pt idx="422">
                  <c:v>0.12472276018795811</c:v>
                </c:pt>
                <c:pt idx="423">
                  <c:v>0.12097753798807018</c:v>
                </c:pt>
                <c:pt idx="424">
                  <c:v>0.12611297449790687</c:v>
                </c:pt>
                <c:pt idx="425">
                  <c:v>0.12728453160256048</c:v>
                </c:pt>
                <c:pt idx="426">
                  <c:v>0.12484375196721281</c:v>
                </c:pt>
                <c:pt idx="427">
                  <c:v>0.12200435234232453</c:v>
                </c:pt>
                <c:pt idx="428">
                  <c:v>0.11700860161146844</c:v>
                </c:pt>
                <c:pt idx="429">
                  <c:v>0.11737985380216902</c:v>
                </c:pt>
                <c:pt idx="430">
                  <c:v>0.11774137252385002</c:v>
                </c:pt>
                <c:pt idx="431">
                  <c:v>0.12744033679501651</c:v>
                </c:pt>
                <c:pt idx="432">
                  <c:v>0.1308821773527826</c:v>
                </c:pt>
                <c:pt idx="433">
                  <c:v>0.14022432156666037</c:v>
                </c:pt>
                <c:pt idx="434">
                  <c:v>0.14360329151287976</c:v>
                </c:pt>
                <c:pt idx="435">
                  <c:v>0.14547217900064263</c:v>
                </c:pt>
                <c:pt idx="436">
                  <c:v>0.13904109433928352</c:v>
                </c:pt>
                <c:pt idx="437">
                  <c:v>0.1373308462622847</c:v>
                </c:pt>
                <c:pt idx="438">
                  <c:v>0.14679267782654898</c:v>
                </c:pt>
                <c:pt idx="439">
                  <c:v>0.15181883678613911</c:v>
                </c:pt>
                <c:pt idx="440">
                  <c:v>0.15500597131935748</c:v>
                </c:pt>
                <c:pt idx="441">
                  <c:v>0.1559181575008213</c:v>
                </c:pt>
                <c:pt idx="442">
                  <c:v>0.15409467900403692</c:v>
                </c:pt>
                <c:pt idx="443">
                  <c:v>0.14374928353961994</c:v>
                </c:pt>
                <c:pt idx="444">
                  <c:v>0.13926208448152944</c:v>
                </c:pt>
                <c:pt idx="445">
                  <c:v>0.14194834790393884</c:v>
                </c:pt>
                <c:pt idx="446">
                  <c:v>0.14577813535482165</c:v>
                </c:pt>
                <c:pt idx="447">
                  <c:v>0.15123970474384152</c:v>
                </c:pt>
                <c:pt idx="448">
                  <c:v>0.15246549080402752</c:v>
                </c:pt>
                <c:pt idx="449">
                  <c:v>0.14876971398667799</c:v>
                </c:pt>
                <c:pt idx="450">
                  <c:v>0.14240018881132832</c:v>
                </c:pt>
                <c:pt idx="451">
                  <c:v>0.14373755471929853</c:v>
                </c:pt>
                <c:pt idx="452">
                  <c:v>0.14150272098573938</c:v>
                </c:pt>
                <c:pt idx="453">
                  <c:v>0.14246377508845576</c:v>
                </c:pt>
                <c:pt idx="454">
                  <c:v>0.14096131233058268</c:v>
                </c:pt>
                <c:pt idx="455">
                  <c:v>0.14992552182214791</c:v>
                </c:pt>
                <c:pt idx="456">
                  <c:v>0.14985478677464187</c:v>
                </c:pt>
                <c:pt idx="457">
                  <c:v>0.14420451967743847</c:v>
                </c:pt>
                <c:pt idx="458">
                  <c:v>0.13947222991767247</c:v>
                </c:pt>
                <c:pt idx="459">
                  <c:v>0.13619887089641278</c:v>
                </c:pt>
                <c:pt idx="460">
                  <c:v>0.13670949728734649</c:v>
                </c:pt>
                <c:pt idx="461">
                  <c:v>0.14816334670446085</c:v>
                </c:pt>
                <c:pt idx="462">
                  <c:v>0.15481541280552036</c:v>
                </c:pt>
                <c:pt idx="463">
                  <c:v>0.16111691727093294</c:v>
                </c:pt>
                <c:pt idx="464">
                  <c:v>0.17853455431307158</c:v>
                </c:pt>
                <c:pt idx="465">
                  <c:v>0.19161332290895883</c:v>
                </c:pt>
                <c:pt idx="466">
                  <c:v>0.20766302748904431</c:v>
                </c:pt>
                <c:pt idx="467">
                  <c:v>0.22180121342594245</c:v>
                </c:pt>
                <c:pt idx="468">
                  <c:v>0.23503108069296472</c:v>
                </c:pt>
                <c:pt idx="469">
                  <c:v>0.25011045659539299</c:v>
                </c:pt>
                <c:pt idx="470">
                  <c:v>0.26377054709073433</c:v>
                </c:pt>
                <c:pt idx="471">
                  <c:v>0.27741629013889502</c:v>
                </c:pt>
                <c:pt idx="472">
                  <c:v>0.28906797568508547</c:v>
                </c:pt>
                <c:pt idx="473">
                  <c:v>0.29145018077875673</c:v>
                </c:pt>
                <c:pt idx="474">
                  <c:v>0.29790494480396812</c:v>
                </c:pt>
                <c:pt idx="475">
                  <c:v>0.2959506250875118</c:v>
                </c:pt>
                <c:pt idx="476">
                  <c:v>0.27866656204776874</c:v>
                </c:pt>
                <c:pt idx="477">
                  <c:v>0.26411603076662937</c:v>
                </c:pt>
                <c:pt idx="478">
                  <c:v>0.24654722801349238</c:v>
                </c:pt>
                <c:pt idx="479">
                  <c:v>0.22909615780611589</c:v>
                </c:pt>
                <c:pt idx="480">
                  <c:v>0.21212119992209891</c:v>
                </c:pt>
                <c:pt idx="481">
                  <c:v>0.1938838422705591</c:v>
                </c:pt>
                <c:pt idx="482">
                  <c:v>0.17977660157840375</c:v>
                </c:pt>
                <c:pt idx="483">
                  <c:v>0.16036949604441422</c:v>
                </c:pt>
                <c:pt idx="484">
                  <c:v>0.141479663778635</c:v>
                </c:pt>
                <c:pt idx="485">
                  <c:v>0.12929102044769378</c:v>
                </c:pt>
                <c:pt idx="486">
                  <c:v>0.11312693679438947</c:v>
                </c:pt>
                <c:pt idx="487">
                  <c:v>9.8257399263186343E-2</c:v>
                </c:pt>
                <c:pt idx="488">
                  <c:v>9.9220900199707224E-2</c:v>
                </c:pt>
                <c:pt idx="489">
                  <c:v>9.1049416546764239E-2</c:v>
                </c:pt>
                <c:pt idx="490">
                  <c:v>8.5131225687671522E-2</c:v>
                </c:pt>
                <c:pt idx="491">
                  <c:v>7.90419415698628E-2</c:v>
                </c:pt>
                <c:pt idx="492">
                  <c:v>8.098820636559069E-2</c:v>
                </c:pt>
                <c:pt idx="493">
                  <c:v>8.0878428262129959E-2</c:v>
                </c:pt>
                <c:pt idx="494">
                  <c:v>7.4557075658211111E-2</c:v>
                </c:pt>
                <c:pt idx="495">
                  <c:v>8.0140382470395816E-2</c:v>
                </c:pt>
                <c:pt idx="496">
                  <c:v>7.6521314520268613E-2</c:v>
                </c:pt>
                <c:pt idx="497">
                  <c:v>7.6430797446055604E-2</c:v>
                </c:pt>
                <c:pt idx="498">
                  <c:v>7.3948443097781091E-2</c:v>
                </c:pt>
                <c:pt idx="499">
                  <c:v>8.0422232486368705E-2</c:v>
                </c:pt>
                <c:pt idx="500">
                  <c:v>8.3642405997154001E-2</c:v>
                </c:pt>
                <c:pt idx="501">
                  <c:v>9.1880630150856485E-2</c:v>
                </c:pt>
                <c:pt idx="502">
                  <c:v>9.8665307278915482E-2</c:v>
                </c:pt>
                <c:pt idx="503">
                  <c:v>0.10220548887973716</c:v>
                </c:pt>
                <c:pt idx="504">
                  <c:v>0.10864182730007499</c:v>
                </c:pt>
                <c:pt idx="505">
                  <c:v>0.11627494211048318</c:v>
                </c:pt>
                <c:pt idx="506">
                  <c:v>0.12937481062557735</c:v>
                </c:pt>
                <c:pt idx="507">
                  <c:v>0.13598413509882015</c:v>
                </c:pt>
                <c:pt idx="508">
                  <c:v>0.14332180292130159</c:v>
                </c:pt>
                <c:pt idx="509">
                  <c:v>0.15114365163051727</c:v>
                </c:pt>
                <c:pt idx="510">
                  <c:v>0.16070757267494953</c:v>
                </c:pt>
                <c:pt idx="511">
                  <c:v>0.16619124964207954</c:v>
                </c:pt>
                <c:pt idx="512">
                  <c:v>0.16919816986941216</c:v>
                </c:pt>
                <c:pt idx="513">
                  <c:v>0.17059152591995252</c:v>
                </c:pt>
                <c:pt idx="514">
                  <c:v>0.17480299740293226</c:v>
                </c:pt>
                <c:pt idx="515">
                  <c:v>0.17826198980411423</c:v>
                </c:pt>
                <c:pt idx="516">
                  <c:v>0.18380402734278389</c:v>
                </c:pt>
                <c:pt idx="517">
                  <c:v>0.18279064814349663</c:v>
                </c:pt>
                <c:pt idx="518">
                  <c:v>0.18791634844132885</c:v>
                </c:pt>
                <c:pt idx="519">
                  <c:v>0.19030016597473592</c:v>
                </c:pt>
                <c:pt idx="520">
                  <c:v>0.19877241150872604</c:v>
                </c:pt>
                <c:pt idx="521">
                  <c:v>0.19541049041785058</c:v>
                </c:pt>
                <c:pt idx="522">
                  <c:v>0.19485242940027536</c:v>
                </c:pt>
                <c:pt idx="523">
                  <c:v>0.19521059173603267</c:v>
                </c:pt>
                <c:pt idx="524">
                  <c:v>0.19134779829051241</c:v>
                </c:pt>
                <c:pt idx="525">
                  <c:v>0.19683812926738015</c:v>
                </c:pt>
                <c:pt idx="526">
                  <c:v>0.19303931380582728</c:v>
                </c:pt>
                <c:pt idx="527">
                  <c:v>0.19813285397207181</c:v>
                </c:pt>
                <c:pt idx="528">
                  <c:v>0.19718734442900038</c:v>
                </c:pt>
                <c:pt idx="529">
                  <c:v>0.2015826190647903</c:v>
                </c:pt>
                <c:pt idx="530">
                  <c:v>0.1948439520458588</c:v>
                </c:pt>
                <c:pt idx="531">
                  <c:v>0.19001037555199038</c:v>
                </c:pt>
                <c:pt idx="532">
                  <c:v>0.18440703482142126</c:v>
                </c:pt>
                <c:pt idx="533">
                  <c:v>0.18721575541795776</c:v>
                </c:pt>
                <c:pt idx="534">
                  <c:v>0.18602802402173602</c:v>
                </c:pt>
                <c:pt idx="535">
                  <c:v>0.18085667870641445</c:v>
                </c:pt>
                <c:pt idx="536">
                  <c:v>0.18162994281839248</c:v>
                </c:pt>
                <c:pt idx="537">
                  <c:v>0.17684086199142365</c:v>
                </c:pt>
                <c:pt idx="538">
                  <c:v>0.17813694697131421</c:v>
                </c:pt>
                <c:pt idx="539">
                  <c:v>0.17344297177044832</c:v>
                </c:pt>
                <c:pt idx="540">
                  <c:v>0.16950050052927421</c:v>
                </c:pt>
                <c:pt idx="541">
                  <c:v>0.16385607533264671</c:v>
                </c:pt>
                <c:pt idx="542">
                  <c:v>0.15866813426084542</c:v>
                </c:pt>
                <c:pt idx="543">
                  <c:v>0.1577213310460914</c:v>
                </c:pt>
                <c:pt idx="544">
                  <c:v>0.15130424010297003</c:v>
                </c:pt>
                <c:pt idx="545">
                  <c:v>0.14249454802681469</c:v>
                </c:pt>
                <c:pt idx="546">
                  <c:v>0.13599663613344901</c:v>
                </c:pt>
                <c:pt idx="547">
                  <c:v>0.13370038738386053</c:v>
                </c:pt>
                <c:pt idx="548">
                  <c:v>0.13176915391777372</c:v>
                </c:pt>
                <c:pt idx="549">
                  <c:v>0.13258012165848801</c:v>
                </c:pt>
                <c:pt idx="550">
                  <c:v>0.13103688631196039</c:v>
                </c:pt>
                <c:pt idx="551">
                  <c:v>0.13162822665029059</c:v>
                </c:pt>
                <c:pt idx="552">
                  <c:v>0.1338145146606812</c:v>
                </c:pt>
                <c:pt idx="553">
                  <c:v>0.13594994509448491</c:v>
                </c:pt>
                <c:pt idx="554">
                  <c:v>0.14377724085105381</c:v>
                </c:pt>
                <c:pt idx="555">
                  <c:v>0.14800480862037171</c:v>
                </c:pt>
                <c:pt idx="556">
                  <c:v>0.15531469555632149</c:v>
                </c:pt>
                <c:pt idx="557">
                  <c:v>0.16315304854913529</c:v>
                </c:pt>
                <c:pt idx="558">
                  <c:v>0.17067751637423925</c:v>
                </c:pt>
                <c:pt idx="559">
                  <c:v>0.17787459290857868</c:v>
                </c:pt>
                <c:pt idx="560">
                  <c:v>0.17869962816044002</c:v>
                </c:pt>
                <c:pt idx="561">
                  <c:v>0.18128161640902232</c:v>
                </c:pt>
                <c:pt idx="562">
                  <c:v>0.18256950135743336</c:v>
                </c:pt>
                <c:pt idx="563">
                  <c:v>0.18251226303674251</c:v>
                </c:pt>
                <c:pt idx="564">
                  <c:v>0.18351718084448337</c:v>
                </c:pt>
                <c:pt idx="565">
                  <c:v>0.18613387976659135</c:v>
                </c:pt>
                <c:pt idx="566">
                  <c:v>0.18124179349156891</c:v>
                </c:pt>
                <c:pt idx="567">
                  <c:v>0.17633729435894657</c:v>
                </c:pt>
                <c:pt idx="568">
                  <c:v>0.17167054563498435</c:v>
                </c:pt>
                <c:pt idx="569">
                  <c:v>0.16852279526491223</c:v>
                </c:pt>
                <c:pt idx="570">
                  <c:v>0.16955252978022209</c:v>
                </c:pt>
                <c:pt idx="571">
                  <c:v>0.16812547870123054</c:v>
                </c:pt>
                <c:pt idx="572">
                  <c:v>0.16834382182138322</c:v>
                </c:pt>
                <c:pt idx="573">
                  <c:v>0.16549882145162234</c:v>
                </c:pt>
                <c:pt idx="574">
                  <c:v>0.16555574363110828</c:v>
                </c:pt>
                <c:pt idx="575">
                  <c:v>0.16888752248968381</c:v>
                </c:pt>
                <c:pt idx="576">
                  <c:v>0.16788428760005869</c:v>
                </c:pt>
                <c:pt idx="577">
                  <c:v>0.16619101927881988</c:v>
                </c:pt>
                <c:pt idx="578">
                  <c:v>0.16343234053818101</c:v>
                </c:pt>
                <c:pt idx="579">
                  <c:v>0.16400787780020976</c:v>
                </c:pt>
                <c:pt idx="580">
                  <c:v>0.16517774473689487</c:v>
                </c:pt>
                <c:pt idx="581">
                  <c:v>0.16319044761440471</c:v>
                </c:pt>
                <c:pt idx="582">
                  <c:v>0.15898869101633248</c:v>
                </c:pt>
                <c:pt idx="583">
                  <c:v>0.15078869467822825</c:v>
                </c:pt>
                <c:pt idx="584">
                  <c:v>0.15315257477596803</c:v>
                </c:pt>
                <c:pt idx="585">
                  <c:v>0.15132247490482334</c:v>
                </c:pt>
                <c:pt idx="586">
                  <c:v>0.14439565645821892</c:v>
                </c:pt>
                <c:pt idx="587">
                  <c:v>0.13143160468312801</c:v>
                </c:pt>
                <c:pt idx="588">
                  <c:v>0.12138752949876222</c:v>
                </c:pt>
                <c:pt idx="589">
                  <c:v>0.10913115970376</c:v>
                </c:pt>
                <c:pt idx="590">
                  <c:v>0.10503630667415381</c:v>
                </c:pt>
                <c:pt idx="591">
                  <c:v>9.831148615877662E-2</c:v>
                </c:pt>
                <c:pt idx="592">
                  <c:v>9.748504951274245E-2</c:v>
                </c:pt>
                <c:pt idx="593">
                  <c:v>9.62952898848915E-2</c:v>
                </c:pt>
                <c:pt idx="594">
                  <c:v>0.10135371859910088</c:v>
                </c:pt>
                <c:pt idx="595">
                  <c:v>0.10856342408094602</c:v>
                </c:pt>
                <c:pt idx="596">
                  <c:v>0.10971147304784595</c:v>
                </c:pt>
                <c:pt idx="597">
                  <c:v>0.11530384556755957</c:v>
                </c:pt>
                <c:pt idx="598">
                  <c:v>0.12128400493563164</c:v>
                </c:pt>
                <c:pt idx="599">
                  <c:v>0.13362170305185173</c:v>
                </c:pt>
                <c:pt idx="600">
                  <c:v>0.14466937673651598</c:v>
                </c:pt>
                <c:pt idx="601">
                  <c:v>0.153889748856189</c:v>
                </c:pt>
                <c:pt idx="602">
                  <c:v>0.16243729423638309</c:v>
                </c:pt>
                <c:pt idx="603">
                  <c:v>0.17587301272259676</c:v>
                </c:pt>
                <c:pt idx="604">
                  <c:v>0.18480722184589773</c:v>
                </c:pt>
                <c:pt idx="605">
                  <c:v>0.19652626089494316</c:v>
                </c:pt>
                <c:pt idx="606">
                  <c:v>0.19891080588206844</c:v>
                </c:pt>
                <c:pt idx="607">
                  <c:v>0.20745925385684647</c:v>
                </c:pt>
                <c:pt idx="608">
                  <c:v>0.20736671167453036</c:v>
                </c:pt>
                <c:pt idx="609">
                  <c:v>0.20672704372836198</c:v>
                </c:pt>
                <c:pt idx="610">
                  <c:v>0.21674424288756688</c:v>
                </c:pt>
                <c:pt idx="611">
                  <c:v>0.22473181807120446</c:v>
                </c:pt>
                <c:pt idx="612">
                  <c:v>0.23017452349032014</c:v>
                </c:pt>
                <c:pt idx="613">
                  <c:v>0.2386054405931578</c:v>
                </c:pt>
                <c:pt idx="614">
                  <c:v>0.24547138817576741</c:v>
                </c:pt>
                <c:pt idx="615">
                  <c:v>0.24749473777730754</c:v>
                </c:pt>
                <c:pt idx="616">
                  <c:v>0.24614411484590848</c:v>
                </c:pt>
                <c:pt idx="617">
                  <c:v>0.24088151290403526</c:v>
                </c:pt>
                <c:pt idx="618">
                  <c:v>0.23653179460228213</c:v>
                </c:pt>
                <c:pt idx="619">
                  <c:v>0.22310284581016976</c:v>
                </c:pt>
                <c:pt idx="620">
                  <c:v>0.21881506394955252</c:v>
                </c:pt>
                <c:pt idx="621">
                  <c:v>0.21292096184360904</c:v>
                </c:pt>
                <c:pt idx="622">
                  <c:v>0.19735909469663346</c:v>
                </c:pt>
                <c:pt idx="623">
                  <c:v>0.18545064403761327</c:v>
                </c:pt>
                <c:pt idx="624">
                  <c:v>0.17676056599144971</c:v>
                </c:pt>
                <c:pt idx="625">
                  <c:v>0.16661687633329106</c:v>
                </c:pt>
                <c:pt idx="626">
                  <c:v>0.15789276650631595</c:v>
                </c:pt>
                <c:pt idx="627">
                  <c:v>0.14919984301596889</c:v>
                </c:pt>
                <c:pt idx="628">
                  <c:v>0.14234562493268987</c:v>
                </c:pt>
                <c:pt idx="629">
                  <c:v>0.14150671237225254</c:v>
                </c:pt>
                <c:pt idx="630">
                  <c:v>0.14351336472996412</c:v>
                </c:pt>
                <c:pt idx="631">
                  <c:v>0.14770282478114449</c:v>
                </c:pt>
                <c:pt idx="632">
                  <c:v>0.14853994594158193</c:v>
                </c:pt>
                <c:pt idx="633">
                  <c:v>0.14678587815371513</c:v>
                </c:pt>
                <c:pt idx="634">
                  <c:v>0.15101929719399526</c:v>
                </c:pt>
                <c:pt idx="635">
                  <c:v>0.14761314739960982</c:v>
                </c:pt>
                <c:pt idx="636">
                  <c:v>0.14200717311217748</c:v>
                </c:pt>
                <c:pt idx="637">
                  <c:v>0.14234866124371337</c:v>
                </c:pt>
                <c:pt idx="638">
                  <c:v>0.1411068637970786</c:v>
                </c:pt>
                <c:pt idx="639">
                  <c:v>0.14319643941416019</c:v>
                </c:pt>
                <c:pt idx="640">
                  <c:v>0.14822318816581534</c:v>
                </c:pt>
                <c:pt idx="641">
                  <c:v>0.14900631924486937</c:v>
                </c:pt>
                <c:pt idx="642">
                  <c:v>0.14449726797628692</c:v>
                </c:pt>
                <c:pt idx="643">
                  <c:v>0.14794317928542233</c:v>
                </c:pt>
                <c:pt idx="644">
                  <c:v>0.1539092181208922</c:v>
                </c:pt>
                <c:pt idx="645">
                  <c:v>0.16623504016856688</c:v>
                </c:pt>
                <c:pt idx="646">
                  <c:v>0.1743857078031831</c:v>
                </c:pt>
                <c:pt idx="647">
                  <c:v>0.18324111608241359</c:v>
                </c:pt>
              </c:numCache>
            </c:numRef>
          </c:yVal>
        </c:ser>
        <c:axId val="84194432"/>
        <c:axId val="84192256"/>
      </c:scatterChart>
      <c:valAx>
        <c:axId val="84184064"/>
        <c:scaling>
          <c:orientation val="minMax"/>
          <c:max val="2015"/>
          <c:min val="19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</c:title>
        <c:numFmt formatCode="0" sourceLinked="0"/>
        <c:tickLblPos val="nextTo"/>
        <c:crossAx val="84190336"/>
        <c:crossesAt val="-1"/>
        <c:crossBetween val="midCat"/>
      </c:valAx>
      <c:valAx>
        <c:axId val="84190336"/>
        <c:scaling>
          <c:orientation val="minMax"/>
          <c:max val="0.4"/>
          <c:min val="-0.0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T-anomaly </a:t>
                </a:r>
                <a:r>
                  <a:rPr lang="nl-BE" sz="1000" b="1" i="0" u="none" strike="noStrike" baseline="0"/>
                  <a:t>°C*factor + offset</a:t>
                </a:r>
                <a:r>
                  <a:rPr lang="en-US"/>
                  <a:t> </a:t>
                </a:r>
              </a:p>
            </c:rich>
          </c:tx>
        </c:title>
        <c:numFmt formatCode="0.00" sourceLinked="0"/>
        <c:tickLblPos val="nextTo"/>
        <c:crossAx val="84184064"/>
        <c:crosses val="autoZero"/>
        <c:crossBetween val="midCat"/>
      </c:valAx>
      <c:valAx>
        <c:axId val="84192256"/>
        <c:scaling>
          <c:orientation val="minMax"/>
          <c:max val="0.4"/>
          <c:min val="-0.05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dCO2/dt ppmv/month</a:t>
                </a:r>
              </a:p>
            </c:rich>
          </c:tx>
        </c:title>
        <c:numFmt formatCode="#,##0.00" sourceLinked="0"/>
        <c:tickLblPos val="nextTo"/>
        <c:crossAx val="84194432"/>
        <c:crosses val="max"/>
        <c:crossBetween val="midCat"/>
      </c:valAx>
      <c:valAx>
        <c:axId val="84194432"/>
        <c:scaling>
          <c:orientation val="minMax"/>
        </c:scaling>
        <c:delete val="1"/>
        <c:axPos val="b"/>
        <c:numFmt formatCode="General" sourceLinked="1"/>
        <c:tickLblPos val="none"/>
        <c:crossAx val="84192256"/>
        <c:crosses val="autoZero"/>
        <c:crossBetween val="midCat"/>
      </c:valAx>
    </c:plotArea>
    <c:legend>
      <c:legendPos val="b"/>
    </c:legend>
    <c:plotVisOnly val="1"/>
  </c:chart>
  <c:spPr>
    <a:ln w="19050"/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5</xdr:row>
      <xdr:rowOff>15240</xdr:rowOff>
    </xdr:from>
    <xdr:to>
      <xdr:col>42</xdr:col>
      <xdr:colOff>0</xdr:colOff>
      <xdr:row>29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32</xdr:row>
      <xdr:rowOff>15240</xdr:rowOff>
    </xdr:from>
    <xdr:to>
      <xdr:col>42</xdr:col>
      <xdr:colOff>0</xdr:colOff>
      <xdr:row>59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0</xdr:colOff>
      <xdr:row>5</xdr:row>
      <xdr:rowOff>7620</xdr:rowOff>
    </xdr:from>
    <xdr:to>
      <xdr:col>54</xdr:col>
      <xdr:colOff>0</xdr:colOff>
      <xdr:row>29</xdr:row>
      <xdr:rowOff>7620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0</xdr:colOff>
      <xdr:row>32</xdr:row>
      <xdr:rowOff>0</xdr:rowOff>
    </xdr:from>
    <xdr:to>
      <xdr:col>58</xdr:col>
      <xdr:colOff>510540</xdr:colOff>
      <xdr:row>59</xdr:row>
      <xdr:rowOff>7620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0</xdr:colOff>
      <xdr:row>5</xdr:row>
      <xdr:rowOff>7620</xdr:rowOff>
    </xdr:from>
    <xdr:to>
      <xdr:col>67</xdr:col>
      <xdr:colOff>601980</xdr:colOff>
      <xdr:row>29</xdr:row>
      <xdr:rowOff>7620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0.40999</cdr:x>
      <cdr:y>0.09817</cdr:y>
    </cdr:from>
    <cdr:to>
      <cdr:x>0.49532</cdr:x>
      <cdr:y>0.80532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002280" y="449580"/>
          <a:ext cx="624840" cy="32385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/>
        </a:p>
      </cdr:txBody>
    </cdr:sp>
  </cdr:relSizeAnchor>
  <cdr:relSizeAnchor xmlns:cdr="http://schemas.openxmlformats.org/drawingml/2006/chartDrawing">
    <cdr:from>
      <cdr:x>0.40791</cdr:x>
      <cdr:y>0.13311</cdr:y>
    </cdr:from>
    <cdr:to>
      <cdr:x>0.4922</cdr:x>
      <cdr:y>0.18136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87052" y="609600"/>
          <a:ext cx="6172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BE" sz="1100"/>
            <a:t>Pinatubo</a:t>
          </a:r>
        </a:p>
      </cdr:txBody>
    </cdr:sp>
  </cdr:relSizeAnchor>
  <cdr:relSizeAnchor xmlns:cdr="http://schemas.openxmlformats.org/drawingml/2006/chartDrawing">
    <cdr:from>
      <cdr:x>0.436</cdr:x>
      <cdr:y>0.12313</cdr:y>
    </cdr:from>
    <cdr:to>
      <cdr:x>0.51925</cdr:x>
      <cdr:y>0.17304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92780" y="563880"/>
          <a:ext cx="609600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B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4</xdr:row>
      <xdr:rowOff>106680</xdr:rowOff>
    </xdr:from>
    <xdr:to>
      <xdr:col>42</xdr:col>
      <xdr:colOff>0</xdr:colOff>
      <xdr:row>29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7620</xdr:colOff>
      <xdr:row>32</xdr:row>
      <xdr:rowOff>0</xdr:rowOff>
    </xdr:from>
    <xdr:to>
      <xdr:col>42</xdr:col>
      <xdr:colOff>7620</xdr:colOff>
      <xdr:row>59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0</xdr:colOff>
      <xdr:row>4</xdr:row>
      <xdr:rowOff>114300</xdr:rowOff>
    </xdr:from>
    <xdr:to>
      <xdr:col>54</xdr:col>
      <xdr:colOff>0</xdr:colOff>
      <xdr:row>29</xdr:row>
      <xdr:rowOff>7620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0</xdr:colOff>
      <xdr:row>32</xdr:row>
      <xdr:rowOff>0</xdr:rowOff>
    </xdr:from>
    <xdr:to>
      <xdr:col>56</xdr:col>
      <xdr:colOff>495300</xdr:colOff>
      <xdr:row>59</xdr:row>
      <xdr:rowOff>7620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S_Had_transient_response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SS"/>
      <sheetName val="HadCRUT4"/>
      <sheetName val="readme"/>
    </sheetNames>
    <sheetDataSet>
      <sheetData sheetId="0">
        <row r="17">
          <cell r="C17" t="str">
            <v>RSS</v>
          </cell>
        </row>
        <row r="89">
          <cell r="BC89" t="str">
            <v>CO2_anom_detrended</v>
          </cell>
          <cell r="BE89" t="str">
            <v>bio_uptake</v>
          </cell>
          <cell r="BF89" t="str">
            <v>CO2_anom</v>
          </cell>
          <cell r="BG89" t="str">
            <v>emissions_anom</v>
          </cell>
        </row>
        <row r="90">
          <cell r="B90">
            <v>1985</v>
          </cell>
          <cell r="C90">
            <v>-0.252</v>
          </cell>
          <cell r="N90">
            <v>1985.04</v>
          </cell>
          <cell r="BC90">
            <v>0</v>
          </cell>
          <cell r="BE90">
            <v>0</v>
          </cell>
          <cell r="BF90">
            <v>-3.1974423109204508E-14</v>
          </cell>
          <cell r="BG90">
            <v>6.1796528662327219</v>
          </cell>
        </row>
        <row r="91">
          <cell r="B91">
            <v>1985.08</v>
          </cell>
          <cell r="C91">
            <v>-0.27500000000000002</v>
          </cell>
          <cell r="N91">
            <v>1985.12</v>
          </cell>
          <cell r="BC91">
            <v>-3.3816666666680817E-2</v>
          </cell>
          <cell r="BE91">
            <v>-7.5483333333347516E-2</v>
          </cell>
          <cell r="BF91">
            <v>9.2999999999985761E-2</v>
          </cell>
          <cell r="BG91">
            <v>6.4232968179447028</v>
          </cell>
        </row>
        <row r="92">
          <cell r="B92">
            <v>1985.17</v>
          </cell>
          <cell r="C92">
            <v>-0.27800000000000002</v>
          </cell>
          <cell r="N92">
            <v>1985.21</v>
          </cell>
          <cell r="BC92">
            <v>-2.363333333334694E-2</v>
          </cell>
          <cell r="BE92">
            <v>-0.10696666666668034</v>
          </cell>
          <cell r="BF92">
            <v>0.22999999999998622</v>
          </cell>
          <cell r="BG92">
            <v>6.6339514866979634</v>
          </cell>
        </row>
        <row r="93">
          <cell r="B93">
            <v>1985.25</v>
          </cell>
          <cell r="C93">
            <v>-0.31900000000000001</v>
          </cell>
          <cell r="N93">
            <v>1985.29</v>
          </cell>
          <cell r="BC93">
            <v>3.5499999999828447E-3</v>
          </cell>
          <cell r="BE93">
            <v>-0.12145000000001727</v>
          </cell>
          <cell r="BF93">
            <v>0.38399999999998258</v>
          </cell>
          <cell r="BG93">
            <v>6.8451115023474163</v>
          </cell>
        </row>
        <row r="94">
          <cell r="B94">
            <v>1985.33</v>
          </cell>
          <cell r="C94">
            <v>-0.32800000000000001</v>
          </cell>
          <cell r="N94">
            <v>1985.37</v>
          </cell>
          <cell r="BC94">
            <v>-6.2666666666650883E-3</v>
          </cell>
          <cell r="BE94">
            <v>-0.17293333333333188</v>
          </cell>
          <cell r="BF94">
            <v>0.50100000000000122</v>
          </cell>
          <cell r="BG94">
            <v>7.0567768648930613</v>
          </cell>
        </row>
        <row r="95">
          <cell r="B95">
            <v>1985.42</v>
          </cell>
          <cell r="C95">
            <v>-0.33400000000000002</v>
          </cell>
          <cell r="N95">
            <v>1985.46</v>
          </cell>
          <cell r="BC95">
            <v>-2.1083333333365317E-2</v>
          </cell>
          <cell r="BE95">
            <v>-0.2294166666666988</v>
          </cell>
          <cell r="BF95">
            <v>0.61299999999996757</v>
          </cell>
          <cell r="BG95">
            <v>7.2689475743348968</v>
          </cell>
        </row>
        <row r="96">
          <cell r="B96">
            <v>1985.5</v>
          </cell>
          <cell r="C96">
            <v>-0.35699999999999998</v>
          </cell>
          <cell r="N96">
            <v>1985.54</v>
          </cell>
          <cell r="BC96">
            <v>-4.1900000000037352E-2</v>
          </cell>
          <cell r="BE96">
            <v>-0.29190000000003757</v>
          </cell>
          <cell r="BF96">
            <v>0.71899999999996211</v>
          </cell>
          <cell r="BG96">
            <v>7.4816236306729262</v>
          </cell>
        </row>
        <row r="97">
          <cell r="B97">
            <v>1985.58</v>
          </cell>
          <cell r="C97">
            <v>-0.19800000000000001</v>
          </cell>
          <cell r="N97">
            <v>1985.62</v>
          </cell>
          <cell r="BC97">
            <v>-6.171666666667619E-2</v>
          </cell>
          <cell r="BE97">
            <v>-0.3533833333333431</v>
          </cell>
          <cell r="BF97">
            <v>0.82599999999998985</v>
          </cell>
          <cell r="BG97">
            <v>7.6948343766301495</v>
          </cell>
        </row>
        <row r="98">
          <cell r="B98">
            <v>1985.67</v>
          </cell>
          <cell r="C98">
            <v>-0.19500000000000001</v>
          </cell>
          <cell r="N98">
            <v>1985.71</v>
          </cell>
          <cell r="BC98">
            <v>-9.9533333333344132E-2</v>
          </cell>
          <cell r="BE98">
            <v>-0.43286666666667772</v>
          </cell>
          <cell r="BF98">
            <v>0.91499999999998849</v>
          </cell>
          <cell r="BG98">
            <v>7.90857981220657</v>
          </cell>
        </row>
        <row r="99">
          <cell r="B99">
            <v>1985.75</v>
          </cell>
          <cell r="C99">
            <v>-0.28899999999999998</v>
          </cell>
          <cell r="N99">
            <v>1985.79</v>
          </cell>
          <cell r="BC99">
            <v>-0.19334999999999525</v>
          </cell>
          <cell r="BE99">
            <v>-0.56834999999999547</v>
          </cell>
          <cell r="BF99">
            <v>0.94800000000000395</v>
          </cell>
          <cell r="BG99">
            <v>8.1228599374021879</v>
          </cell>
        </row>
        <row r="100">
          <cell r="B100">
            <v>1985.83</v>
          </cell>
          <cell r="C100">
            <v>-0.15</v>
          </cell>
          <cell r="N100">
            <v>1985.87</v>
          </cell>
          <cell r="BC100">
            <v>-0.18916666666669002</v>
          </cell>
          <cell r="BE100">
            <v>-0.60583333333335698</v>
          </cell>
          <cell r="BF100">
            <v>1.0789999999999758</v>
          </cell>
          <cell r="BG100">
            <v>8.3376747522170032</v>
          </cell>
        </row>
        <row r="101">
          <cell r="B101">
            <v>1985.92</v>
          </cell>
          <cell r="C101">
            <v>-0.152</v>
          </cell>
          <cell r="N101">
            <v>1985.96</v>
          </cell>
          <cell r="BC101">
            <v>-0.18198333333334205</v>
          </cell>
          <cell r="BE101">
            <v>-0.64031666666667575</v>
          </cell>
          <cell r="BF101">
            <v>1.2129999999999903</v>
          </cell>
          <cell r="BG101">
            <v>8.5530242566510157</v>
          </cell>
        </row>
        <row r="102">
          <cell r="B102">
            <v>1986</v>
          </cell>
          <cell r="C102">
            <v>-3.2000000000000001E-2</v>
          </cell>
          <cell r="N102">
            <v>1986.04</v>
          </cell>
          <cell r="BC102">
            <v>-0.18380000000000862</v>
          </cell>
          <cell r="BE102">
            <v>-0.68380000000000907</v>
          </cell>
          <cell r="BF102">
            <v>1.3379999999999903</v>
          </cell>
          <cell r="BG102">
            <v>8.7689084507042221</v>
          </cell>
        </row>
        <row r="103">
          <cell r="B103">
            <v>1986.08</v>
          </cell>
          <cell r="C103">
            <v>-0.23799999999999999</v>
          </cell>
          <cell r="N103">
            <v>1986.12</v>
          </cell>
          <cell r="BC103">
            <v>-0.1896166666666943</v>
          </cell>
          <cell r="BE103">
            <v>-0.73128333333336137</v>
          </cell>
          <cell r="BF103">
            <v>1.4589999999999712</v>
          </cell>
          <cell r="BG103">
            <v>8.9853273343766258</v>
          </cell>
        </row>
        <row r="104">
          <cell r="B104">
            <v>1986.17</v>
          </cell>
          <cell r="C104">
            <v>-0.16200000000000001</v>
          </cell>
          <cell r="N104">
            <v>1986.21</v>
          </cell>
          <cell r="BC104">
            <v>-0.21343333333335224</v>
          </cell>
          <cell r="BE104">
            <v>-0.79676666666668605</v>
          </cell>
          <cell r="BF104">
            <v>1.5619999999999798</v>
          </cell>
          <cell r="BG104">
            <v>9.2022809076682268</v>
          </cell>
        </row>
        <row r="105">
          <cell r="B105">
            <v>1986.25</v>
          </cell>
          <cell r="C105">
            <v>-5.3999999999999999E-2</v>
          </cell>
          <cell r="N105">
            <v>1986.29</v>
          </cell>
          <cell r="BC105">
            <v>-0.18925000000000836</v>
          </cell>
          <cell r="BE105">
            <v>-0.8142500000000088</v>
          </cell>
          <cell r="BF105">
            <v>1.7129999999999903</v>
          </cell>
          <cell r="BG105">
            <v>9.4197691705790252</v>
          </cell>
        </row>
        <row r="106">
          <cell r="B106">
            <v>1986.33</v>
          </cell>
          <cell r="C106">
            <v>-9.5000000000000001E-2</v>
          </cell>
          <cell r="N106">
            <v>1986.37</v>
          </cell>
          <cell r="BC106">
            <v>-0.20006666666668949</v>
          </cell>
          <cell r="BE106">
            <v>-0.86673333333335667</v>
          </cell>
          <cell r="BF106">
            <v>1.8289999999999758</v>
          </cell>
          <cell r="BG106">
            <v>9.6377921231090209</v>
          </cell>
        </row>
        <row r="107">
          <cell r="B107">
            <v>1986.42</v>
          </cell>
          <cell r="C107">
            <v>-0.157</v>
          </cell>
          <cell r="N107">
            <v>1986.46</v>
          </cell>
          <cell r="BC107">
            <v>-0.20588333333331832</v>
          </cell>
          <cell r="BE107">
            <v>-0.91421666666665224</v>
          </cell>
          <cell r="BF107">
            <v>1.9500000000000135</v>
          </cell>
          <cell r="BG107">
            <v>9.8563497652582139</v>
          </cell>
        </row>
        <row r="108">
          <cell r="B108">
            <v>1986.5</v>
          </cell>
          <cell r="C108">
            <v>-0.20100000000000001</v>
          </cell>
          <cell r="N108">
            <v>1986.54</v>
          </cell>
          <cell r="BC108">
            <v>-0.2216999999999949</v>
          </cell>
          <cell r="BE108">
            <v>-0.97169999999999546</v>
          </cell>
          <cell r="BF108">
            <v>2.0610000000000035</v>
          </cell>
          <cell r="BG108">
            <v>10.075442097026601</v>
          </cell>
        </row>
        <row r="109">
          <cell r="B109">
            <v>1986.58</v>
          </cell>
          <cell r="C109">
            <v>-0.18</v>
          </cell>
          <cell r="N109">
            <v>1986.62</v>
          </cell>
          <cell r="BC109">
            <v>-0.19451666666666512</v>
          </cell>
          <cell r="BE109">
            <v>-0.98618333333333241</v>
          </cell>
          <cell r="BF109">
            <v>2.2149999999999999</v>
          </cell>
          <cell r="BG109">
            <v>10.294961528429836</v>
          </cell>
        </row>
        <row r="110">
          <cell r="B110">
            <v>1986.67</v>
          </cell>
          <cell r="C110">
            <v>-0.184</v>
          </cell>
          <cell r="N110">
            <v>1986.71</v>
          </cell>
          <cell r="BC110">
            <v>-0.19133333333333624</v>
          </cell>
          <cell r="BE110">
            <v>-1.0246666666666702</v>
          </cell>
          <cell r="BF110">
            <v>2.3449999999999953</v>
          </cell>
          <cell r="BG110">
            <v>10.514908059467915</v>
          </cell>
        </row>
        <row r="111">
          <cell r="B111">
            <v>1986.75</v>
          </cell>
          <cell r="C111">
            <v>-0.247</v>
          </cell>
          <cell r="N111">
            <v>1986.79</v>
          </cell>
          <cell r="BC111">
            <v>-0.17815000000001646</v>
          </cell>
          <cell r="BE111">
            <v>-1.0531500000000171</v>
          </cell>
          <cell r="BF111">
            <v>2.4849999999999817</v>
          </cell>
          <cell r="BG111">
            <v>10.735281690140843</v>
          </cell>
        </row>
        <row r="112">
          <cell r="B112">
            <v>1986.83</v>
          </cell>
          <cell r="C112">
            <v>-0.10100000000000001</v>
          </cell>
          <cell r="N112">
            <v>1986.87</v>
          </cell>
          <cell r="BC112">
            <v>-0.17596666666666394</v>
          </cell>
          <cell r="BE112">
            <v>-1.0926333333333313</v>
          </cell>
          <cell r="BF112">
            <v>2.6140000000000008</v>
          </cell>
          <cell r="BG112">
            <v>10.956082420448615</v>
          </cell>
        </row>
        <row r="113">
          <cell r="B113">
            <v>1986.92</v>
          </cell>
          <cell r="C113">
            <v>-2.1999999999999999E-2</v>
          </cell>
          <cell r="N113">
            <v>1986.96</v>
          </cell>
          <cell r="BC113">
            <v>-0.16878333333331597</v>
          </cell>
          <cell r="BE113">
            <v>-1.1271166666666499</v>
          </cell>
          <cell r="BF113">
            <v>2.7480000000000153</v>
          </cell>
          <cell r="BG113">
            <v>11.177310250391235</v>
          </cell>
        </row>
        <row r="114">
          <cell r="B114">
            <v>1987</v>
          </cell>
          <cell r="C114">
            <v>0.13200000000000001</v>
          </cell>
          <cell r="N114">
            <v>1987.04</v>
          </cell>
          <cell r="BC114">
            <v>-0.15359999999998664</v>
          </cell>
          <cell r="BE114">
            <v>-1.1535999999999875</v>
          </cell>
          <cell r="BF114">
            <v>2.8900000000000112</v>
          </cell>
          <cell r="BG114">
            <v>11.3989651799687</v>
          </cell>
        </row>
        <row r="115">
          <cell r="B115">
            <v>1987.08</v>
          </cell>
          <cell r="C115">
            <v>0.14699999999999999</v>
          </cell>
          <cell r="N115">
            <v>1987.12</v>
          </cell>
          <cell r="BC115">
            <v>-0.13041666666667773</v>
          </cell>
          <cell r="BE115">
            <v>-1.1720833333333451</v>
          </cell>
          <cell r="BF115">
            <v>3.0399999999999885</v>
          </cell>
          <cell r="BG115">
            <v>11.621047209181009</v>
          </cell>
        </row>
        <row r="116">
          <cell r="B116">
            <v>1987.17</v>
          </cell>
          <cell r="C116">
            <v>-0.13600000000000001</v>
          </cell>
          <cell r="N116">
            <v>1987.21</v>
          </cell>
          <cell r="BC116">
            <v>-0.11123333333332752</v>
          </cell>
          <cell r="BE116">
            <v>-1.1945666666666617</v>
          </cell>
          <cell r="BF116">
            <v>3.1860000000000035</v>
          </cell>
          <cell r="BG116">
            <v>11.843556338028167</v>
          </cell>
        </row>
        <row r="117">
          <cell r="B117">
            <v>1987.25</v>
          </cell>
          <cell r="C117">
            <v>0.13700000000000001</v>
          </cell>
          <cell r="N117">
            <v>1987.29</v>
          </cell>
          <cell r="BC117">
            <v>-0.11205000000001952</v>
          </cell>
          <cell r="BE117">
            <v>-1.2370500000000204</v>
          </cell>
          <cell r="BF117">
            <v>3.3119999999999798</v>
          </cell>
          <cell r="BG117">
            <v>12.066492566510169</v>
          </cell>
        </row>
        <row r="118">
          <cell r="B118">
            <v>1987.33</v>
          </cell>
          <cell r="C118">
            <v>-1.4E-2</v>
          </cell>
          <cell r="N118">
            <v>1987.37</v>
          </cell>
          <cell r="BC118">
            <v>-5.686666666666973E-2</v>
          </cell>
          <cell r="BE118">
            <v>-1.2235333333333374</v>
          </cell>
          <cell r="BF118">
            <v>3.4939999999999962</v>
          </cell>
          <cell r="BG118">
            <v>12.289855894627019</v>
          </cell>
        </row>
        <row r="119">
          <cell r="B119">
            <v>1987.42</v>
          </cell>
          <cell r="C119">
            <v>0.121</v>
          </cell>
          <cell r="N119">
            <v>1987.46</v>
          </cell>
          <cell r="BC119">
            <v>-9.6833333333563587E-3</v>
          </cell>
          <cell r="BE119">
            <v>-1.2180166666666907</v>
          </cell>
          <cell r="BF119">
            <v>3.6679999999999744</v>
          </cell>
          <cell r="BG119">
            <v>12.513646322378714</v>
          </cell>
        </row>
        <row r="120">
          <cell r="B120">
            <v>1987.5</v>
          </cell>
          <cell r="C120">
            <v>6.3E-2</v>
          </cell>
          <cell r="N120">
            <v>1987.54</v>
          </cell>
          <cell r="BC120">
            <v>3.250000000001485E-2</v>
          </cell>
          <cell r="BE120">
            <v>-1.217499999999986</v>
          </cell>
          <cell r="BF120">
            <v>3.837000000000014</v>
          </cell>
          <cell r="BG120">
            <v>12.737863849765256</v>
          </cell>
        </row>
        <row r="121">
          <cell r="B121">
            <v>1987.58</v>
          </cell>
          <cell r="C121">
            <v>3.1E-2</v>
          </cell>
          <cell r="N121">
            <v>1987.62</v>
          </cell>
          <cell r="BC121">
            <v>7.2683333333323219E-2</v>
          </cell>
          <cell r="BE121">
            <v>-1.2189833333333444</v>
          </cell>
          <cell r="BF121">
            <v>4.0039999999999871</v>
          </cell>
          <cell r="BG121">
            <v>12.962821465832027</v>
          </cell>
        </row>
        <row r="122">
          <cell r="B122">
            <v>1987.67</v>
          </cell>
          <cell r="C122">
            <v>2.1999999999999999E-2</v>
          </cell>
          <cell r="N122">
            <v>1987.71</v>
          </cell>
          <cell r="BC122">
            <v>0.19386666666664532</v>
          </cell>
          <cell r="BE122">
            <v>-1.1394666666666891</v>
          </cell>
          <cell r="BF122">
            <v>4.2519999999999776</v>
          </cell>
          <cell r="BG122">
            <v>13.188519170579026</v>
          </cell>
        </row>
        <row r="123">
          <cell r="B123">
            <v>1987.75</v>
          </cell>
          <cell r="C123">
            <v>0.151</v>
          </cell>
          <cell r="N123">
            <v>1987.79</v>
          </cell>
          <cell r="BC123">
            <v>0.27705000000001512</v>
          </cell>
          <cell r="BE123">
            <v>-1.097949999999986</v>
          </cell>
          <cell r="BF123">
            <v>4.462000000000014</v>
          </cell>
          <cell r="BG123">
            <v>13.414956964006256</v>
          </cell>
        </row>
        <row r="124">
          <cell r="B124">
            <v>1987.83</v>
          </cell>
          <cell r="C124">
            <v>0.18099999999999999</v>
          </cell>
          <cell r="N124">
            <v>1987.87</v>
          </cell>
          <cell r="BC124">
            <v>0.34523333333334172</v>
          </cell>
          <cell r="BE124">
            <v>-1.0714333333333261</v>
          </cell>
          <cell r="BF124">
            <v>4.6570000000000071</v>
          </cell>
          <cell r="BG124">
            <v>13.642134846113715</v>
          </cell>
        </row>
        <row r="125">
          <cell r="B125">
            <v>1987.92</v>
          </cell>
          <cell r="C125">
            <v>0.35099999999999998</v>
          </cell>
          <cell r="N125">
            <v>1987.96</v>
          </cell>
          <cell r="BC125">
            <v>0.38841666666663421</v>
          </cell>
          <cell r="BE125">
            <v>-1.0699166666667002</v>
          </cell>
          <cell r="BF125">
            <v>4.8269999999999662</v>
          </cell>
          <cell r="BG125">
            <v>13.870052816901405</v>
          </cell>
        </row>
        <row r="126">
          <cell r="B126">
            <v>1988</v>
          </cell>
          <cell r="C126">
            <v>0.224</v>
          </cell>
          <cell r="N126">
            <v>1988.04</v>
          </cell>
          <cell r="BC126">
            <v>0.43359999999999488</v>
          </cell>
          <cell r="BE126">
            <v>-1.0664000000000062</v>
          </cell>
          <cell r="BF126">
            <v>4.9989999999999917</v>
          </cell>
          <cell r="BG126">
            <v>14.098710876369323</v>
          </cell>
        </row>
        <row r="127">
          <cell r="B127">
            <v>1988.08</v>
          </cell>
          <cell r="C127">
            <v>-3.5000000000000003E-2</v>
          </cell>
          <cell r="N127">
            <v>1988.12</v>
          </cell>
          <cell r="BC127">
            <v>0.52978333333333971</v>
          </cell>
          <cell r="BE127">
            <v>-1.0118833333333281</v>
          </cell>
          <cell r="BF127">
            <v>5.2220000000000049</v>
          </cell>
          <cell r="BG127">
            <v>14.328109024517472</v>
          </cell>
        </row>
        <row r="128">
          <cell r="B128">
            <v>1988.17</v>
          </cell>
          <cell r="C128">
            <v>0.19700000000000001</v>
          </cell>
          <cell r="N128">
            <v>1988.21</v>
          </cell>
          <cell r="BC128">
            <v>0.63796666666662993</v>
          </cell>
          <cell r="BE128">
            <v>-0.94536666666670466</v>
          </cell>
          <cell r="BF128">
            <v>5.4569999999999617</v>
          </cell>
          <cell r="BG128">
            <v>14.55824726134585</v>
          </cell>
        </row>
        <row r="129">
          <cell r="B129">
            <v>1988.25</v>
          </cell>
          <cell r="C129">
            <v>8.5000000000000006E-2</v>
          </cell>
          <cell r="N129">
            <v>1988.29</v>
          </cell>
          <cell r="BC129">
            <v>0.72014999999996654</v>
          </cell>
          <cell r="BE129">
            <v>-0.90485000000003479</v>
          </cell>
          <cell r="BF129">
            <v>5.6659999999999648</v>
          </cell>
          <cell r="BG129">
            <v>14.789125586854455</v>
          </cell>
        </row>
        <row r="130">
          <cell r="B130">
            <v>1988.33</v>
          </cell>
          <cell r="C130">
            <v>0.11</v>
          </cell>
          <cell r="N130">
            <v>1988.37</v>
          </cell>
          <cell r="BC130">
            <v>0.79633333333333134</v>
          </cell>
          <cell r="BE130">
            <v>-0.87033333333333651</v>
          </cell>
          <cell r="BF130">
            <v>5.8689999999999962</v>
          </cell>
          <cell r="BG130">
            <v>15.020744001043292</v>
          </cell>
        </row>
        <row r="131">
          <cell r="B131">
            <v>1988.42</v>
          </cell>
          <cell r="C131">
            <v>8.4000000000000005E-2</v>
          </cell>
          <cell r="N131">
            <v>1988.46</v>
          </cell>
          <cell r="BC131">
            <v>0.85251666666665749</v>
          </cell>
          <cell r="BE131">
            <v>-0.85581666666667711</v>
          </cell>
          <cell r="BF131">
            <v>6.0519999999999889</v>
          </cell>
          <cell r="BG131">
            <v>15.253102503912357</v>
          </cell>
        </row>
        <row r="132">
          <cell r="B132">
            <v>1988.5</v>
          </cell>
          <cell r="C132">
            <v>0.183</v>
          </cell>
          <cell r="N132">
            <v>1988.54</v>
          </cell>
          <cell r="BC132">
            <v>0.91369999999997908</v>
          </cell>
          <cell r="BE132">
            <v>-0.83630000000002225</v>
          </cell>
          <cell r="BF132">
            <v>6.2399999999999771</v>
          </cell>
          <cell r="BG132">
            <v>15.486201095461654</v>
          </cell>
        </row>
        <row r="133">
          <cell r="B133">
            <v>1988.58</v>
          </cell>
          <cell r="C133">
            <v>3.6999999999999998E-2</v>
          </cell>
          <cell r="N133">
            <v>1988.62</v>
          </cell>
          <cell r="BC133">
            <v>0.99688333333334889</v>
          </cell>
          <cell r="BE133">
            <v>-0.79478333333331919</v>
          </cell>
          <cell r="BF133">
            <v>6.4500000000000135</v>
          </cell>
          <cell r="BG133">
            <v>15.719671361502341</v>
          </cell>
        </row>
        <row r="134">
          <cell r="B134">
            <v>1988.67</v>
          </cell>
          <cell r="C134">
            <v>0.22800000000000001</v>
          </cell>
          <cell r="N134">
            <v>1988.71</v>
          </cell>
          <cell r="BC134">
            <v>0.99906666666664456</v>
          </cell>
          <cell r="BE134">
            <v>-0.83426666666669025</v>
          </cell>
          <cell r="BF134">
            <v>6.5789999999999758</v>
          </cell>
          <cell r="BG134">
            <v>15.953513302034422</v>
          </cell>
        </row>
        <row r="135">
          <cell r="B135">
            <v>1988.75</v>
          </cell>
          <cell r="C135">
            <v>-5.2999999999999999E-2</v>
          </cell>
          <cell r="N135">
            <v>1988.79</v>
          </cell>
          <cell r="BC135">
            <v>1.0032500000000066</v>
          </cell>
          <cell r="BE135">
            <v>-0.87174999999999492</v>
          </cell>
          <cell r="BF135">
            <v>6.7100000000000044</v>
          </cell>
          <cell r="BG135">
            <v>16.187726917057894</v>
          </cell>
        </row>
        <row r="136">
          <cell r="B136">
            <v>1988.83</v>
          </cell>
          <cell r="C136">
            <v>-0.10299999999999999</v>
          </cell>
          <cell r="N136">
            <v>1988.87</v>
          </cell>
          <cell r="BC136">
            <v>1.0364333333333082</v>
          </cell>
          <cell r="BE136">
            <v>-0.88023333333335985</v>
          </cell>
          <cell r="BF136">
            <v>6.8699999999999726</v>
          </cell>
          <cell r="BG136">
            <v>16.422312206572762</v>
          </cell>
        </row>
        <row r="137">
          <cell r="B137">
            <v>1988.92</v>
          </cell>
          <cell r="C137">
            <v>-0.159</v>
          </cell>
          <cell r="N137">
            <v>1988.96</v>
          </cell>
          <cell r="BC137">
            <v>1.0526166666666708</v>
          </cell>
          <cell r="BE137">
            <v>-0.90571666666666406</v>
          </cell>
          <cell r="BF137">
            <v>7.0130000000000017</v>
          </cell>
          <cell r="BG137">
            <v>16.657269170579021</v>
          </cell>
        </row>
        <row r="138">
          <cell r="B138">
            <v>1989</v>
          </cell>
          <cell r="C138">
            <v>-0.29599999999999999</v>
          </cell>
          <cell r="N138">
            <v>1989.04</v>
          </cell>
          <cell r="BC138">
            <v>1.0607999999999951</v>
          </cell>
          <cell r="BE138">
            <v>-0.9392000000000067</v>
          </cell>
          <cell r="BF138">
            <v>7.1479999999999926</v>
          </cell>
          <cell r="BG138">
            <v>16.892597809076676</v>
          </cell>
        </row>
        <row r="139">
          <cell r="B139">
            <v>1989.08</v>
          </cell>
          <cell r="C139">
            <v>-0.19500000000000001</v>
          </cell>
          <cell r="N139">
            <v>1989.12</v>
          </cell>
          <cell r="BC139">
            <v>1.0509833333333454</v>
          </cell>
          <cell r="BE139">
            <v>-0.99068333333332292</v>
          </cell>
          <cell r="BF139">
            <v>7.2650000000000112</v>
          </cell>
          <cell r="BG139">
            <v>17.128298122065722</v>
          </cell>
        </row>
        <row r="140">
          <cell r="B140">
            <v>1989.17</v>
          </cell>
          <cell r="C140">
            <v>-0.26600000000000001</v>
          </cell>
          <cell r="N140">
            <v>1989.21</v>
          </cell>
          <cell r="BC140">
            <v>0.99616666666668152</v>
          </cell>
          <cell r="BE140">
            <v>-1.0871666666666533</v>
          </cell>
          <cell r="BF140">
            <v>7.337000000000014</v>
          </cell>
          <cell r="BG140">
            <v>17.364370109546158</v>
          </cell>
        </row>
        <row r="141">
          <cell r="B141">
            <v>1989.25</v>
          </cell>
          <cell r="C141">
            <v>-0.13200000000000001</v>
          </cell>
          <cell r="N141">
            <v>1989.29</v>
          </cell>
          <cell r="BC141">
            <v>0.95234999999998671</v>
          </cell>
          <cell r="BE141">
            <v>-1.1726500000000151</v>
          </cell>
          <cell r="BF141">
            <v>7.4199999999999839</v>
          </cell>
          <cell r="BG141">
            <v>17.600813771517991</v>
          </cell>
        </row>
        <row r="142">
          <cell r="B142">
            <v>1989.33</v>
          </cell>
          <cell r="C142">
            <v>-0.14299999999999999</v>
          </cell>
          <cell r="N142">
            <v>1989.37</v>
          </cell>
          <cell r="BC142">
            <v>0.92553333333334287</v>
          </cell>
          <cell r="BE142">
            <v>-1.2411333333333254</v>
          </cell>
          <cell r="BF142">
            <v>7.5200000000000067</v>
          </cell>
          <cell r="BG142">
            <v>17.837629107981215</v>
          </cell>
        </row>
        <row r="143">
          <cell r="B143">
            <v>1989.42</v>
          </cell>
          <cell r="C143">
            <v>-0.152</v>
          </cell>
          <cell r="N143">
            <v>1989.46</v>
          </cell>
          <cell r="BC143">
            <v>0.90671666666667861</v>
          </cell>
          <cell r="BE143">
            <v>-1.3016166666666567</v>
          </cell>
          <cell r="BF143">
            <v>7.6280000000000108</v>
          </cell>
          <cell r="BG143">
            <v>18.074816118935829</v>
          </cell>
        </row>
        <row r="144">
          <cell r="B144">
            <v>1989.5</v>
          </cell>
          <cell r="C144">
            <v>-6.8000000000000005E-2</v>
          </cell>
          <cell r="N144">
            <v>1989.54</v>
          </cell>
          <cell r="BC144">
            <v>0.89689999999997383</v>
          </cell>
          <cell r="BE144">
            <v>-1.3531000000000279</v>
          </cell>
          <cell r="BF144">
            <v>7.7449999999999726</v>
          </cell>
          <cell r="BG144">
            <v>18.31237480438184</v>
          </cell>
        </row>
        <row r="145">
          <cell r="B145">
            <v>1989.58</v>
          </cell>
          <cell r="C145">
            <v>-0.1</v>
          </cell>
          <cell r="N145">
            <v>1989.62</v>
          </cell>
          <cell r="BC145">
            <v>0.84408333333332131</v>
          </cell>
          <cell r="BE145">
            <v>-1.447583333333347</v>
          </cell>
          <cell r="BF145">
            <v>7.8189999999999849</v>
          </cell>
          <cell r="BG145">
            <v>18.550164971309336</v>
          </cell>
        </row>
        <row r="146">
          <cell r="B146">
            <v>1989.67</v>
          </cell>
          <cell r="C146">
            <v>2.1000000000000001E-2</v>
          </cell>
          <cell r="N146">
            <v>1989.71</v>
          </cell>
          <cell r="BC146">
            <v>0.85426666666665341</v>
          </cell>
          <cell r="BE146">
            <v>-1.4790666666666819</v>
          </cell>
          <cell r="BF146">
            <v>7.9559999999999853</v>
          </cell>
          <cell r="BG146">
            <v>18.788186619718303</v>
          </cell>
        </row>
        <row r="147">
          <cell r="B147">
            <v>1989.75</v>
          </cell>
          <cell r="C147">
            <v>-3.5999999999999997E-2</v>
          </cell>
          <cell r="N147">
            <v>1989.79</v>
          </cell>
          <cell r="BC147">
            <v>0.88144999999998319</v>
          </cell>
          <cell r="BE147">
            <v>-1.4935500000000186</v>
          </cell>
          <cell r="BF147">
            <v>8.1099999999999817</v>
          </cell>
          <cell r="BG147">
            <v>19.026439749608755</v>
          </cell>
        </row>
        <row r="148">
          <cell r="B148">
            <v>1989.83</v>
          </cell>
          <cell r="C148">
            <v>-6.4000000000000001E-2</v>
          </cell>
          <cell r="N148">
            <v>1989.87</v>
          </cell>
          <cell r="BC148">
            <v>0.81263333333331111</v>
          </cell>
          <cell r="BE148">
            <v>-1.6040333333333576</v>
          </cell>
          <cell r="BF148">
            <v>8.1679999999999744</v>
          </cell>
          <cell r="BG148">
            <v>19.264924360980693</v>
          </cell>
        </row>
        <row r="149">
          <cell r="B149">
            <v>1989.92</v>
          </cell>
          <cell r="C149">
            <v>-4.0000000000000001E-3</v>
          </cell>
          <cell r="N149">
            <v>1989.96</v>
          </cell>
          <cell r="BC149">
            <v>0.8028166666666614</v>
          </cell>
          <cell r="BE149">
            <v>-1.6555166666666739</v>
          </cell>
          <cell r="BF149">
            <v>8.284999999999993</v>
          </cell>
          <cell r="BG149">
            <v>19.503640453834109</v>
          </cell>
        </row>
        <row r="150">
          <cell r="B150">
            <v>1990</v>
          </cell>
          <cell r="C150">
            <v>-8.4000000000000005E-2</v>
          </cell>
          <cell r="N150">
            <v>1990.04</v>
          </cell>
          <cell r="BC150">
            <v>0.75999999999999801</v>
          </cell>
          <cell r="BE150">
            <v>-1.7400000000000038</v>
          </cell>
          <cell r="BF150">
            <v>8.3689999999999962</v>
          </cell>
          <cell r="BG150">
            <v>19.742588028169003</v>
          </cell>
        </row>
        <row r="151">
          <cell r="B151">
            <v>1990.08</v>
          </cell>
          <cell r="C151">
            <v>-0.127</v>
          </cell>
          <cell r="N151">
            <v>1990.12</v>
          </cell>
          <cell r="BC151">
            <v>0.70918333333329642</v>
          </cell>
          <cell r="BE151">
            <v>-1.8324833333333723</v>
          </cell>
          <cell r="BF151">
            <v>8.4449999999999612</v>
          </cell>
          <cell r="BG151">
            <v>19.981767083985382</v>
          </cell>
        </row>
        <row r="152">
          <cell r="B152">
            <v>1990.17</v>
          </cell>
          <cell r="C152">
            <v>0.215</v>
          </cell>
          <cell r="N152">
            <v>1990.21</v>
          </cell>
          <cell r="BC152">
            <v>0.69636666666666436</v>
          </cell>
          <cell r="BE152">
            <v>-1.8869666666666709</v>
          </cell>
          <cell r="BF152">
            <v>8.5589999999999939</v>
          </cell>
          <cell r="BG152">
            <v>20.221177621283246</v>
          </cell>
        </row>
        <row r="153">
          <cell r="B153">
            <v>1990.25</v>
          </cell>
          <cell r="C153">
            <v>4.1000000000000002E-2</v>
          </cell>
          <cell r="N153">
            <v>1990.29</v>
          </cell>
          <cell r="BC153">
            <v>0.67455000000001419</v>
          </cell>
          <cell r="BE153">
            <v>-1.950449999999988</v>
          </cell>
          <cell r="BF153">
            <v>8.6640000000000121</v>
          </cell>
          <cell r="BG153">
            <v>20.460819640062589</v>
          </cell>
        </row>
        <row r="154">
          <cell r="B154">
            <v>1990.33</v>
          </cell>
          <cell r="C154">
            <v>0.08</v>
          </cell>
          <cell r="N154">
            <v>1990.37</v>
          </cell>
          <cell r="BC154">
            <v>0.65573333333335171</v>
          </cell>
          <cell r="BE154">
            <v>-2.010933333333317</v>
          </cell>
          <cell r="BF154">
            <v>8.7720000000000162</v>
          </cell>
          <cell r="BG154">
            <v>20.700693140323409</v>
          </cell>
        </row>
        <row r="155">
          <cell r="B155">
            <v>1990.42</v>
          </cell>
          <cell r="C155">
            <v>0.13200000000000001</v>
          </cell>
          <cell r="N155">
            <v>1990.46</v>
          </cell>
          <cell r="BC155">
            <v>0.66291666666664462</v>
          </cell>
          <cell r="BE155">
            <v>-2.0454166666666906</v>
          </cell>
          <cell r="BF155">
            <v>8.9059999999999739</v>
          </cell>
          <cell r="BG155">
            <v>20.940798122065715</v>
          </cell>
        </row>
        <row r="156">
          <cell r="B156">
            <v>1990.5</v>
          </cell>
          <cell r="C156">
            <v>-7.0000000000000001E-3</v>
          </cell>
          <cell r="N156">
            <v>1990.54</v>
          </cell>
          <cell r="BC156">
            <v>0.65510000000000446</v>
          </cell>
          <cell r="BE156">
            <v>-2.0948999999999978</v>
          </cell>
          <cell r="BF156">
            <v>9.0250000000000021</v>
          </cell>
          <cell r="BG156">
            <v>21.181134585289506</v>
          </cell>
        </row>
        <row r="157">
          <cell r="B157">
            <v>1990.58</v>
          </cell>
          <cell r="C157">
            <v>1.4E-2</v>
          </cell>
          <cell r="N157">
            <v>1990.62</v>
          </cell>
          <cell r="BC157">
            <v>0.61828333333331287</v>
          </cell>
          <cell r="BE157">
            <v>-2.1733833333333559</v>
          </cell>
          <cell r="BF157">
            <v>9.1149999999999771</v>
          </cell>
          <cell r="BG157">
            <v>21.4218264214919</v>
          </cell>
        </row>
        <row r="158">
          <cell r="B158">
            <v>1990.67</v>
          </cell>
          <cell r="C158">
            <v>-2.9000000000000001E-2</v>
          </cell>
          <cell r="N158">
            <v>1990.71</v>
          </cell>
          <cell r="BC158">
            <v>0.55846666666665357</v>
          </cell>
          <cell r="BE158">
            <v>-2.2748666666666821</v>
          </cell>
          <cell r="BF158">
            <v>9.1819999999999844</v>
          </cell>
          <cell r="BG158">
            <v>21.662873630672912</v>
          </cell>
        </row>
        <row r="159">
          <cell r="B159">
            <v>1990.75</v>
          </cell>
          <cell r="C159">
            <v>0.123</v>
          </cell>
          <cell r="N159">
            <v>1990.79</v>
          </cell>
          <cell r="BC159">
            <v>0.54964999999998376</v>
          </cell>
          <cell r="BE159">
            <v>-2.3253500000000185</v>
          </cell>
          <cell r="BF159">
            <v>9.2999999999999794</v>
          </cell>
          <cell r="BG159">
            <v>21.904276212832542</v>
          </cell>
        </row>
        <row r="160">
          <cell r="B160">
            <v>1990.83</v>
          </cell>
          <cell r="C160">
            <v>0.33400000000000002</v>
          </cell>
          <cell r="N160">
            <v>1990.87</v>
          </cell>
          <cell r="BC160">
            <v>0.60783333333331768</v>
          </cell>
          <cell r="BE160">
            <v>-2.3088333333333511</v>
          </cell>
          <cell r="BF160">
            <v>9.4849999999999817</v>
          </cell>
          <cell r="BG160">
            <v>22.146034167970775</v>
          </cell>
        </row>
        <row r="161">
          <cell r="B161">
            <v>1990.92</v>
          </cell>
          <cell r="C161">
            <v>0.19600000000000001</v>
          </cell>
          <cell r="N161">
            <v>1990.96</v>
          </cell>
          <cell r="BC161">
            <v>0.63101666666668521</v>
          </cell>
          <cell r="BE161">
            <v>-2.3273166666666505</v>
          </cell>
          <cell r="BF161">
            <v>9.6350000000000158</v>
          </cell>
          <cell r="BG161">
            <v>22.388147496087626</v>
          </cell>
        </row>
        <row r="162">
          <cell r="B162">
            <v>1991</v>
          </cell>
          <cell r="C162">
            <v>0.11700000000000001</v>
          </cell>
          <cell r="N162">
            <v>1991.04</v>
          </cell>
          <cell r="BC162">
            <v>0.65320000000002132</v>
          </cell>
          <cell r="BE162">
            <v>-2.3467999999999809</v>
          </cell>
          <cell r="BF162">
            <v>9.7840000000000167</v>
          </cell>
          <cell r="BG162">
            <v>22.630616197183087</v>
          </cell>
        </row>
        <row r="163">
          <cell r="B163">
            <v>1991.08</v>
          </cell>
          <cell r="C163">
            <v>6.9000000000000006E-2</v>
          </cell>
          <cell r="N163">
            <v>1991.12</v>
          </cell>
          <cell r="BC163">
            <v>0.62838333333332841</v>
          </cell>
          <cell r="BE163">
            <v>-2.4132833333333408</v>
          </cell>
          <cell r="BF163">
            <v>9.8859999999999921</v>
          </cell>
          <cell r="BG163">
            <v>22.873440271257167</v>
          </cell>
        </row>
        <row r="164">
          <cell r="B164">
            <v>1991.17</v>
          </cell>
          <cell r="C164">
            <v>0.28399999999999997</v>
          </cell>
          <cell r="N164">
            <v>1991.21</v>
          </cell>
          <cell r="BC164">
            <v>0.58456666666663182</v>
          </cell>
          <cell r="BE164">
            <v>-2.4987666666667039</v>
          </cell>
          <cell r="BF164">
            <v>9.9689999999999621</v>
          </cell>
          <cell r="BG164">
            <v>23.116619718309849</v>
          </cell>
        </row>
        <row r="165">
          <cell r="B165">
            <v>1991.25</v>
          </cell>
          <cell r="C165">
            <v>6.4000000000000001E-2</v>
          </cell>
          <cell r="N165">
            <v>1991.29</v>
          </cell>
          <cell r="BC165">
            <v>0.54275000000000162</v>
          </cell>
          <cell r="BE165">
            <v>-2.5822500000000006</v>
          </cell>
          <cell r="BF165">
            <v>10.053999999999998</v>
          </cell>
          <cell r="BG165">
            <v>23.360154538341149</v>
          </cell>
        </row>
        <row r="166">
          <cell r="B166">
            <v>1991.33</v>
          </cell>
          <cell r="C166">
            <v>0.16400000000000001</v>
          </cell>
          <cell r="N166">
            <v>1991.37</v>
          </cell>
          <cell r="BC166">
            <v>0.47693333333331367</v>
          </cell>
          <cell r="BE166">
            <v>-2.6897333333333555</v>
          </cell>
          <cell r="BF166">
            <v>10.114999999999977</v>
          </cell>
          <cell r="BG166">
            <v>23.60404473135106</v>
          </cell>
        </row>
        <row r="167">
          <cell r="B167">
            <v>1991.42</v>
          </cell>
          <cell r="C167">
            <v>0.29599999999999999</v>
          </cell>
          <cell r="N167">
            <v>1991.46</v>
          </cell>
          <cell r="BC167">
            <v>0.41211666666665892</v>
          </cell>
          <cell r="BE167">
            <v>-2.7962166666666768</v>
          </cell>
          <cell r="BF167">
            <v>10.176999999999989</v>
          </cell>
          <cell r="BG167">
            <v>23.848290297339581</v>
          </cell>
        </row>
        <row r="168">
          <cell r="B168">
            <v>1991.5</v>
          </cell>
          <cell r="C168">
            <v>0.14699999999999999</v>
          </cell>
          <cell r="N168">
            <v>1991.54</v>
          </cell>
          <cell r="BC168">
            <v>0.35229999999999961</v>
          </cell>
          <cell r="BE168">
            <v>-2.8977000000000031</v>
          </cell>
          <cell r="BF168">
            <v>10.243999999999996</v>
          </cell>
          <cell r="BG168">
            <v>24.09289123630672</v>
          </cell>
        </row>
        <row r="169">
          <cell r="B169">
            <v>1991.58</v>
          </cell>
          <cell r="C169">
            <v>0.16200000000000001</v>
          </cell>
          <cell r="N169">
            <v>1991.62</v>
          </cell>
          <cell r="BC169">
            <v>0.33348333333333713</v>
          </cell>
          <cell r="BE169">
            <v>-2.9581833333333321</v>
          </cell>
          <cell r="BF169">
            <v>10.352</v>
          </cell>
          <cell r="BG169">
            <v>24.337065075639011</v>
          </cell>
        </row>
        <row r="170">
          <cell r="B170">
            <v>1991.67</v>
          </cell>
          <cell r="C170">
            <v>1.7999999999999999E-2</v>
          </cell>
          <cell r="N170">
            <v>1991.71</v>
          </cell>
          <cell r="BC170">
            <v>0.31066666666665554</v>
          </cell>
          <cell r="BE170">
            <v>-3.0226666666666802</v>
          </cell>
          <cell r="BF170">
            <v>10.455999999999985</v>
          </cell>
          <cell r="BG170">
            <v>24.580811815336453</v>
          </cell>
        </row>
        <row r="171">
          <cell r="B171">
            <v>1991.75</v>
          </cell>
          <cell r="C171">
            <v>-5.0999999999999997E-2</v>
          </cell>
          <cell r="N171">
            <v>1991.79</v>
          </cell>
          <cell r="BC171">
            <v>0.24684999999997714</v>
          </cell>
          <cell r="BE171">
            <v>-3.1281500000000255</v>
          </cell>
          <cell r="BF171">
            <v>10.518999999999973</v>
          </cell>
          <cell r="BG171">
            <v>24.824131455399048</v>
          </cell>
        </row>
        <row r="172">
          <cell r="B172">
            <v>1991.83</v>
          </cell>
          <cell r="C172">
            <v>-0.111</v>
          </cell>
          <cell r="N172">
            <v>1991.87</v>
          </cell>
          <cell r="BC172">
            <v>0.16103333333330738</v>
          </cell>
          <cell r="BE172">
            <v>-3.2556333333333618</v>
          </cell>
          <cell r="BF172">
            <v>10.55999999999997</v>
          </cell>
          <cell r="BG172">
            <v>25.067023995826801</v>
          </cell>
        </row>
        <row r="173">
          <cell r="B173">
            <v>1991.92</v>
          </cell>
          <cell r="C173">
            <v>-0.19</v>
          </cell>
          <cell r="N173">
            <v>1991.96</v>
          </cell>
          <cell r="BC173">
            <v>7.3216666666684915E-2</v>
          </cell>
          <cell r="BE173">
            <v>-3.3851166666666512</v>
          </cell>
          <cell r="BF173">
            <v>10.599000000000014</v>
          </cell>
          <cell r="BG173">
            <v>25.309489436619707</v>
          </cell>
        </row>
        <row r="174">
          <cell r="B174">
            <v>1992</v>
          </cell>
          <cell r="C174">
            <v>-8.9999999999999993E-3</v>
          </cell>
          <cell r="N174">
            <v>1992.04</v>
          </cell>
          <cell r="BC174">
            <v>4.7400000000017428E-2</v>
          </cell>
          <cell r="BE174">
            <v>-3.4525999999999852</v>
          </cell>
          <cell r="BF174">
            <v>10.700000000000014</v>
          </cell>
          <cell r="BG174">
            <v>25.551527777777764</v>
          </cell>
        </row>
        <row r="175">
          <cell r="B175">
            <v>1992.08</v>
          </cell>
          <cell r="C175">
            <v>-0.121</v>
          </cell>
          <cell r="N175">
            <v>1992.12</v>
          </cell>
          <cell r="BC175">
            <v>-1.8416666666670523E-2</v>
          </cell>
          <cell r="BE175">
            <v>-3.5600833333333401</v>
          </cell>
          <cell r="BF175">
            <v>10.760999999999992</v>
          </cell>
          <cell r="BG175">
            <v>25.79313901930098</v>
          </cell>
        </row>
        <row r="176">
          <cell r="B176">
            <v>1992.17</v>
          </cell>
          <cell r="C176">
            <v>-4.0000000000000001E-3</v>
          </cell>
          <cell r="N176">
            <v>1992.21</v>
          </cell>
          <cell r="BC176">
            <v>-6.0233333333357564E-2</v>
          </cell>
          <cell r="BE176">
            <v>-3.6435666666666937</v>
          </cell>
          <cell r="BF176">
            <v>10.845999999999972</v>
          </cell>
          <cell r="BG176">
            <v>26.034323161189349</v>
          </cell>
        </row>
        <row r="177">
          <cell r="B177">
            <v>1992.25</v>
          </cell>
          <cell r="C177">
            <v>-0.16200000000000001</v>
          </cell>
          <cell r="N177">
            <v>1992.29</v>
          </cell>
          <cell r="BC177">
            <v>-0.13405000000002687</v>
          </cell>
          <cell r="BE177">
            <v>-3.7590500000000295</v>
          </cell>
          <cell r="BF177">
            <v>10.898999999999969</v>
          </cell>
          <cell r="BG177">
            <v>26.275080203442869</v>
          </cell>
        </row>
        <row r="178">
          <cell r="B178">
            <v>1992.33</v>
          </cell>
          <cell r="C178">
            <v>-0.17199999999999999</v>
          </cell>
          <cell r="N178">
            <v>1992.37</v>
          </cell>
          <cell r="BC178">
            <v>-0.17886666666669981</v>
          </cell>
          <cell r="BE178">
            <v>-3.8455333333333694</v>
          </cell>
          <cell r="BF178">
            <v>10.980999999999963</v>
          </cell>
          <cell r="BG178">
            <v>26.515410146061541</v>
          </cell>
        </row>
        <row r="179">
          <cell r="B179">
            <v>1992.42</v>
          </cell>
          <cell r="C179">
            <v>-0.17299999999999999</v>
          </cell>
          <cell r="N179">
            <v>1992.46</v>
          </cell>
          <cell r="BC179">
            <v>-0.26568333333334593</v>
          </cell>
          <cell r="BE179">
            <v>-3.9740166666666821</v>
          </cell>
          <cell r="BF179">
            <v>11.020999999999983</v>
          </cell>
          <cell r="BG179">
            <v>26.755312989045372</v>
          </cell>
        </row>
        <row r="180">
          <cell r="B180">
            <v>1992.5</v>
          </cell>
          <cell r="C180">
            <v>-0.31900000000000001</v>
          </cell>
          <cell r="N180">
            <v>1992.54</v>
          </cell>
          <cell r="BC180">
            <v>-0.35450000000000159</v>
          </cell>
          <cell r="BE180">
            <v>-4.1045000000000051</v>
          </cell>
          <cell r="BF180">
            <v>11.058999999999994</v>
          </cell>
          <cell r="BG180">
            <v>26.994788732394355</v>
          </cell>
        </row>
        <row r="181">
          <cell r="B181">
            <v>1992.58</v>
          </cell>
          <cell r="C181">
            <v>-0.372</v>
          </cell>
          <cell r="N181">
            <v>1992.62</v>
          </cell>
          <cell r="BC181">
            <v>-0.42331666666667545</v>
          </cell>
          <cell r="BE181">
            <v>-4.2149833333333451</v>
          </cell>
          <cell r="BF181">
            <v>11.116999999999987</v>
          </cell>
          <cell r="BG181">
            <v>27.234290558163785</v>
          </cell>
        </row>
        <row r="182">
          <cell r="B182">
            <v>1992.67</v>
          </cell>
          <cell r="C182">
            <v>-0.31</v>
          </cell>
          <cell r="N182">
            <v>1992.71</v>
          </cell>
          <cell r="BC182">
            <v>-0.52213333333332201</v>
          </cell>
          <cell r="BE182">
            <v>-4.3554666666666577</v>
          </cell>
          <cell r="BF182">
            <v>11.145000000000007</v>
          </cell>
          <cell r="BG182">
            <v>27.473818466353663</v>
          </cell>
        </row>
        <row r="183">
          <cell r="B183">
            <v>1992.75</v>
          </cell>
          <cell r="C183">
            <v>-0.156</v>
          </cell>
          <cell r="N183">
            <v>1992.79</v>
          </cell>
          <cell r="BC183">
            <v>-0.6039500000000313</v>
          </cell>
          <cell r="BE183">
            <v>-4.4789500000000348</v>
          </cell>
          <cell r="BF183">
            <v>11.189999999999966</v>
          </cell>
          <cell r="BG183">
            <v>27.713372456963988</v>
          </cell>
        </row>
        <row r="184">
          <cell r="B184">
            <v>1992.83</v>
          </cell>
          <cell r="C184">
            <v>-0.14699999999999999</v>
          </cell>
          <cell r="N184">
            <v>1992.87</v>
          </cell>
          <cell r="BC184">
            <v>-0.70776666666667154</v>
          </cell>
          <cell r="BE184">
            <v>-4.6244333333333412</v>
          </cell>
          <cell r="BF184">
            <v>11.21299999999999</v>
          </cell>
          <cell r="BG184">
            <v>27.952952529994768</v>
          </cell>
        </row>
        <row r="185">
          <cell r="B185">
            <v>1992.92</v>
          </cell>
          <cell r="C185">
            <v>-0.20599999999999999</v>
          </cell>
          <cell r="N185">
            <v>1992.96</v>
          </cell>
          <cell r="BC185">
            <v>-0.78158333333334085</v>
          </cell>
          <cell r="BE185">
            <v>-4.7399166666666774</v>
          </cell>
          <cell r="BF185">
            <v>11.265999999999988</v>
          </cell>
          <cell r="BG185">
            <v>28.192558685445995</v>
          </cell>
        </row>
        <row r="186">
          <cell r="B186">
            <v>1993</v>
          </cell>
          <cell r="C186">
            <v>-0.215</v>
          </cell>
          <cell r="N186">
            <v>1993.04</v>
          </cell>
          <cell r="BC186">
            <v>-0.89140000000001152</v>
          </cell>
          <cell r="BE186">
            <v>-4.8914000000000151</v>
          </cell>
          <cell r="BF186">
            <v>11.282999999999983</v>
          </cell>
          <cell r="BG186">
            <v>28.43219092331767</v>
          </cell>
        </row>
        <row r="187">
          <cell r="B187">
            <v>1993.08</v>
          </cell>
          <cell r="C187">
            <v>-0.16200000000000001</v>
          </cell>
          <cell r="N187">
            <v>1993.12</v>
          </cell>
          <cell r="BC187">
            <v>-0.9712166666666544</v>
          </cell>
          <cell r="BE187">
            <v>-5.012883333333324</v>
          </cell>
          <cell r="BF187">
            <v>11.330000000000009</v>
          </cell>
          <cell r="BG187">
            <v>28.671849243609792</v>
          </cell>
        </row>
        <row r="188">
          <cell r="B188">
            <v>1993.17</v>
          </cell>
          <cell r="C188">
            <v>-0.28499999999999998</v>
          </cell>
          <cell r="N188">
            <v>1993.21</v>
          </cell>
          <cell r="BC188">
            <v>-1.0520333333333287</v>
          </cell>
          <cell r="BE188">
            <v>-5.1353666666666653</v>
          </cell>
          <cell r="BF188">
            <v>11.376000000000001</v>
          </cell>
          <cell r="BG188">
            <v>28.911533646322361</v>
          </cell>
        </row>
        <row r="189">
          <cell r="B189">
            <v>1993.25</v>
          </cell>
          <cell r="C189">
            <v>-0.20300000000000001</v>
          </cell>
          <cell r="N189">
            <v>1993.29</v>
          </cell>
          <cell r="BC189">
            <v>-1.0808499999999803</v>
          </cell>
          <cell r="BE189">
            <v>-5.2058499999999839</v>
          </cell>
          <cell r="BF189">
            <v>11.474000000000014</v>
          </cell>
          <cell r="BG189">
            <v>29.151244131455378</v>
          </cell>
        </row>
        <row r="190">
          <cell r="B190">
            <v>1993.33</v>
          </cell>
          <cell r="C190">
            <v>-9.7000000000000003E-2</v>
          </cell>
          <cell r="N190">
            <v>1993.37</v>
          </cell>
          <cell r="BC190">
            <v>-1.1406666666666982</v>
          </cell>
          <cell r="BE190">
            <v>-5.3073333333333679</v>
          </cell>
          <cell r="BF190">
            <v>11.540999999999965</v>
          </cell>
          <cell r="BG190">
            <v>29.39098069900885</v>
          </cell>
        </row>
        <row r="191">
          <cell r="B191">
            <v>1993.42</v>
          </cell>
          <cell r="C191">
            <v>-2.5000000000000001E-2</v>
          </cell>
          <cell r="N191">
            <v>1993.46</v>
          </cell>
          <cell r="BC191">
            <v>-1.1734833333333121</v>
          </cell>
          <cell r="BE191">
            <v>-5.3818166666666487</v>
          </cell>
          <cell r="BF191">
            <v>11.635000000000016</v>
          </cell>
          <cell r="BG191">
            <v>29.630743348982769</v>
          </cell>
        </row>
        <row r="192">
          <cell r="B192">
            <v>1993.5</v>
          </cell>
          <cell r="C192">
            <v>-8.9999999999999993E-3</v>
          </cell>
          <cell r="N192">
            <v>1993.54</v>
          </cell>
          <cell r="BC192">
            <v>-1.1903000000000219</v>
          </cell>
          <cell r="BE192">
            <v>-5.4403000000000254</v>
          </cell>
          <cell r="BF192">
            <v>11.744999999999973</v>
          </cell>
          <cell r="BG192">
            <v>29.870532081377135</v>
          </cell>
        </row>
        <row r="193">
          <cell r="B193">
            <v>1993.58</v>
          </cell>
          <cell r="C193">
            <v>-0.14000000000000001</v>
          </cell>
          <cell r="N193">
            <v>1993.62</v>
          </cell>
          <cell r="BC193">
            <v>-1.2041166666666907</v>
          </cell>
          <cell r="BE193">
            <v>-5.4957833333333603</v>
          </cell>
          <cell r="BF193">
            <v>11.857999999999972</v>
          </cell>
          <cell r="BG193">
            <v>30.110754434011461</v>
          </cell>
        </row>
        <row r="194">
          <cell r="B194">
            <v>1993.67</v>
          </cell>
          <cell r="C194">
            <v>-0.27200000000000002</v>
          </cell>
          <cell r="N194">
            <v>1993.71</v>
          </cell>
          <cell r="BC194">
            <v>-1.1889333333333596</v>
          </cell>
          <cell r="BE194">
            <v>-5.5222666666666962</v>
          </cell>
          <cell r="BF194">
            <v>11.999999999999968</v>
          </cell>
          <cell r="BG194">
            <v>30.351410406885741</v>
          </cell>
        </row>
        <row r="195">
          <cell r="B195">
            <v>1993.75</v>
          </cell>
          <cell r="C195">
            <v>-3.5999999999999997E-2</v>
          </cell>
          <cell r="N195">
            <v>1993.79</v>
          </cell>
          <cell r="BC195">
            <v>-1.1857500000000307</v>
          </cell>
          <cell r="BE195">
            <v>-5.5607500000000343</v>
          </cell>
          <cell r="BF195">
            <v>12.129999999999963</v>
          </cell>
          <cell r="BG195">
            <v>30.59249999999998</v>
          </cell>
        </row>
        <row r="196">
          <cell r="B196">
            <v>1993.83</v>
          </cell>
          <cell r="C196">
            <v>-8.5000000000000006E-2</v>
          </cell>
          <cell r="N196">
            <v>1993.87</v>
          </cell>
          <cell r="BC196">
            <v>-1.1425666666666832</v>
          </cell>
          <cell r="BE196">
            <v>-5.5592333333333537</v>
          </cell>
          <cell r="BF196">
            <v>12.299999999999979</v>
          </cell>
          <cell r="BG196">
            <v>30.834023213354179</v>
          </cell>
        </row>
        <row r="197">
          <cell r="B197">
            <v>1993.92</v>
          </cell>
          <cell r="C197">
            <v>0.115</v>
          </cell>
          <cell r="N197">
            <v>1993.96</v>
          </cell>
          <cell r="BC197">
            <v>-1.144383333333348</v>
          </cell>
          <cell r="BE197">
            <v>-5.6027166666666846</v>
          </cell>
          <cell r="BF197">
            <v>12.424999999999979</v>
          </cell>
          <cell r="BG197">
            <v>31.075980046948338</v>
          </cell>
        </row>
        <row r="198">
          <cell r="B198">
            <v>1994</v>
          </cell>
          <cell r="C198">
            <v>8.0000000000000002E-3</v>
          </cell>
          <cell r="N198">
            <v>1994.04</v>
          </cell>
          <cell r="BC198">
            <v>-1.1652000000000218</v>
          </cell>
          <cell r="BE198">
            <v>-5.6652000000000253</v>
          </cell>
          <cell r="BF198">
            <v>12.530999999999974</v>
          </cell>
          <cell r="BG198">
            <v>31.318370500782457</v>
          </cell>
        </row>
        <row r="199">
          <cell r="B199">
            <v>1994.08</v>
          </cell>
          <cell r="C199">
            <v>-6.7000000000000004E-2</v>
          </cell>
          <cell r="N199">
            <v>1994.12</v>
          </cell>
          <cell r="BC199">
            <v>-1.1280166666667011</v>
          </cell>
          <cell r="BE199">
            <v>-5.6696833333333716</v>
          </cell>
          <cell r="BF199">
            <v>12.694999999999961</v>
          </cell>
          <cell r="BG199">
            <v>31.561194574856529</v>
          </cell>
        </row>
        <row r="200">
          <cell r="B200">
            <v>1994.17</v>
          </cell>
          <cell r="C200">
            <v>-3.3000000000000002E-2</v>
          </cell>
          <cell r="N200">
            <v>1994.21</v>
          </cell>
          <cell r="BC200">
            <v>-1.0908333333333218</v>
          </cell>
          <cell r="BE200">
            <v>-5.6741666666666584</v>
          </cell>
          <cell r="BF200">
            <v>12.859000000000005</v>
          </cell>
          <cell r="BG200">
            <v>31.804452269170561</v>
          </cell>
        </row>
        <row r="201">
          <cell r="B201">
            <v>1994.25</v>
          </cell>
          <cell r="C201">
            <v>-8.3000000000000004E-2</v>
          </cell>
          <cell r="N201">
            <v>1994.29</v>
          </cell>
          <cell r="BC201">
            <v>-1.0906499999999806</v>
          </cell>
          <cell r="BE201">
            <v>-5.7156499999999841</v>
          </cell>
          <cell r="BF201">
            <v>12.986000000000015</v>
          </cell>
          <cell r="BG201">
            <v>32.048143583724553</v>
          </cell>
        </row>
        <row r="202">
          <cell r="B202">
            <v>1994.33</v>
          </cell>
          <cell r="C202">
            <v>-1E-3</v>
          </cell>
          <cell r="N202">
            <v>1994.37</v>
          </cell>
          <cell r="BC202">
            <v>-1.0534666666666599</v>
          </cell>
          <cell r="BE202">
            <v>-5.7201333333333304</v>
          </cell>
          <cell r="BF202">
            <v>13.150000000000002</v>
          </cell>
          <cell r="BG202">
            <v>32.292268518518505</v>
          </cell>
        </row>
        <row r="203">
          <cell r="B203">
            <v>1994.42</v>
          </cell>
          <cell r="C203">
            <v>6.9000000000000006E-2</v>
          </cell>
          <cell r="N203">
            <v>1994.46</v>
          </cell>
          <cell r="BC203">
            <v>-1.0002833333333179</v>
          </cell>
          <cell r="BE203">
            <v>-5.7086166666666545</v>
          </cell>
          <cell r="BF203">
            <v>13.330000000000009</v>
          </cell>
          <cell r="BG203">
            <v>32.536827073552409</v>
          </cell>
        </row>
        <row r="204">
          <cell r="B204">
            <v>1994.5</v>
          </cell>
          <cell r="C204">
            <v>8.1000000000000003E-2</v>
          </cell>
          <cell r="N204">
            <v>1994.54</v>
          </cell>
          <cell r="BC204">
            <v>-0.95710000000002715</v>
          </cell>
          <cell r="BE204">
            <v>-5.7071000000000307</v>
          </cell>
          <cell r="BF204">
            <v>13.499999999999968</v>
          </cell>
          <cell r="BG204">
            <v>32.781819248826274</v>
          </cell>
        </row>
        <row r="205">
          <cell r="B205">
            <v>1994.58</v>
          </cell>
          <cell r="C205">
            <v>6.4000000000000001E-2</v>
          </cell>
          <cell r="N205">
            <v>1994.62</v>
          </cell>
          <cell r="BC205">
            <v>-0.94691666666669327</v>
          </cell>
          <cell r="BE205">
            <v>-5.7385833333333638</v>
          </cell>
          <cell r="BF205">
            <v>13.636999999999968</v>
          </cell>
          <cell r="BG205">
            <v>33.02726786645799</v>
          </cell>
        </row>
        <row r="206">
          <cell r="B206">
            <v>1994.67</v>
          </cell>
          <cell r="C206">
            <v>0.114</v>
          </cell>
          <cell r="N206">
            <v>1994.71</v>
          </cell>
          <cell r="BC206">
            <v>-0.92273333333334762</v>
          </cell>
          <cell r="BE206">
            <v>-5.7560666666666851</v>
          </cell>
          <cell r="BF206">
            <v>13.787999999999979</v>
          </cell>
          <cell r="BG206">
            <v>33.273172926447558</v>
          </cell>
        </row>
        <row r="207">
          <cell r="B207">
            <v>1994.75</v>
          </cell>
          <cell r="C207">
            <v>-6.5000000000000002E-2</v>
          </cell>
          <cell r="N207">
            <v>1994.79</v>
          </cell>
          <cell r="BC207">
            <v>-0.89454999999998641</v>
          </cell>
          <cell r="BE207">
            <v>-5.76954999999999</v>
          </cell>
          <cell r="BF207">
            <v>13.943000000000008</v>
          </cell>
          <cell r="BG207">
            <v>33.519534428794977</v>
          </cell>
        </row>
        <row r="208">
          <cell r="B208">
            <v>1994.83</v>
          </cell>
          <cell r="C208">
            <v>0.128</v>
          </cell>
          <cell r="N208">
            <v>1994.87</v>
          </cell>
          <cell r="BC208">
            <v>-0.86236666666666295</v>
          </cell>
          <cell r="BE208">
            <v>-5.7790333333333335</v>
          </cell>
          <cell r="BF208">
            <v>14.102</v>
          </cell>
          <cell r="BG208">
            <v>33.766352373500247</v>
          </cell>
        </row>
        <row r="209">
          <cell r="B209">
            <v>1994.92</v>
          </cell>
          <cell r="C209">
            <v>0.122</v>
          </cell>
          <cell r="N209">
            <v>1994.96</v>
          </cell>
          <cell r="BC209">
            <v>-0.81518333333334958</v>
          </cell>
          <cell r="BE209">
            <v>-5.7735166666666871</v>
          </cell>
          <cell r="BF209">
            <v>14.275999999999978</v>
          </cell>
          <cell r="BG209">
            <v>34.013626760563369</v>
          </cell>
        </row>
        <row r="210">
          <cell r="B210">
            <v>1995</v>
          </cell>
          <cell r="C210">
            <v>0.17799999999999999</v>
          </cell>
          <cell r="N210">
            <v>1995.04</v>
          </cell>
          <cell r="BC210">
            <v>-0.74000000000001798</v>
          </cell>
          <cell r="BE210">
            <v>-5.7400000000000215</v>
          </cell>
          <cell r="BF210">
            <v>14.477999999999977</v>
          </cell>
          <cell r="BG210">
            <v>34.261357589984343</v>
          </cell>
        </row>
        <row r="211">
          <cell r="B211">
            <v>1995.08</v>
          </cell>
          <cell r="C211">
            <v>0.13300000000000001</v>
          </cell>
          <cell r="N211">
            <v>1995.12</v>
          </cell>
          <cell r="BC211">
            <v>-0.6748166666666755</v>
          </cell>
          <cell r="BE211">
            <v>-5.716483333333346</v>
          </cell>
          <cell r="BF211">
            <v>14.669999999999984</v>
          </cell>
          <cell r="BG211">
            <v>34.50954486176316</v>
          </cell>
        </row>
        <row r="212">
          <cell r="B212">
            <v>1995.17</v>
          </cell>
          <cell r="C212">
            <v>3.6999999999999998E-2</v>
          </cell>
          <cell r="N212">
            <v>1995.21</v>
          </cell>
          <cell r="BC212">
            <v>-0.6606333333333243</v>
          </cell>
          <cell r="BE212">
            <v>-5.7439666666666618</v>
          </cell>
          <cell r="BF212">
            <v>14.811000000000003</v>
          </cell>
          <cell r="BG212">
            <v>34.75818857589983</v>
          </cell>
        </row>
        <row r="213">
          <cell r="B213">
            <v>1995.25</v>
          </cell>
          <cell r="C213">
            <v>0.248</v>
          </cell>
          <cell r="N213">
            <v>1995.29</v>
          </cell>
          <cell r="BC213">
            <v>-0.58044999999999725</v>
          </cell>
          <cell r="BE213">
            <v>-5.7054500000000008</v>
          </cell>
          <cell r="BF213">
            <v>15.017999999999997</v>
          </cell>
          <cell r="BG213">
            <v>35.00728873239435</v>
          </cell>
        </row>
        <row r="214">
          <cell r="B214">
            <v>1995.33</v>
          </cell>
          <cell r="C214">
            <v>0.13100000000000001</v>
          </cell>
          <cell r="N214">
            <v>1995.37</v>
          </cell>
          <cell r="BC214">
            <v>-0.55026666666667978</v>
          </cell>
          <cell r="BE214">
            <v>-5.7169333333333503</v>
          </cell>
          <cell r="BF214">
            <v>15.174999999999979</v>
          </cell>
          <cell r="BG214">
            <v>35.256845331246723</v>
          </cell>
        </row>
        <row r="215">
          <cell r="B215">
            <v>1995.42</v>
          </cell>
          <cell r="C215">
            <v>0.16400000000000001</v>
          </cell>
          <cell r="N215">
            <v>1995.46</v>
          </cell>
          <cell r="BC215">
            <v>-0.52408333333332813</v>
          </cell>
          <cell r="BE215">
            <v>-5.7324166666666656</v>
          </cell>
          <cell r="BF215">
            <v>15.327999999999999</v>
          </cell>
          <cell r="BG215">
            <v>35.506858372456946</v>
          </cell>
        </row>
        <row r="216">
          <cell r="B216">
            <v>1995.5</v>
          </cell>
          <cell r="C216">
            <v>4.3999999999999997E-2</v>
          </cell>
          <cell r="N216">
            <v>1995.54</v>
          </cell>
          <cell r="BC216">
            <v>-0.50590000000001467</v>
          </cell>
          <cell r="BE216">
            <v>-5.7559000000000191</v>
          </cell>
          <cell r="BF216">
            <v>15.472999999999981</v>
          </cell>
          <cell r="BG216">
            <v>35.757327856025022</v>
          </cell>
        </row>
        <row r="217">
          <cell r="B217">
            <v>1995.58</v>
          </cell>
          <cell r="C217">
            <v>0.28499999999999998</v>
          </cell>
          <cell r="N217">
            <v>1995.62</v>
          </cell>
          <cell r="BC217">
            <v>-0.45171666666669452</v>
          </cell>
          <cell r="BE217">
            <v>-5.743383333333365</v>
          </cell>
          <cell r="BF217">
            <v>15.653999999999964</v>
          </cell>
          <cell r="BG217">
            <v>36.008312467396955</v>
          </cell>
        </row>
        <row r="218">
          <cell r="B218">
            <v>1995.67</v>
          </cell>
          <cell r="C218">
            <v>0.32400000000000001</v>
          </cell>
          <cell r="N218">
            <v>1995.71</v>
          </cell>
          <cell r="BC218">
            <v>-0.38053333333332873</v>
          </cell>
          <cell r="BE218">
            <v>-5.7138666666666662</v>
          </cell>
          <cell r="BF218">
            <v>15.852</v>
          </cell>
          <cell r="BG218">
            <v>36.259812206572754</v>
          </cell>
        </row>
        <row r="219">
          <cell r="B219">
            <v>1995.75</v>
          </cell>
          <cell r="C219">
            <v>0.20399999999999999</v>
          </cell>
          <cell r="N219">
            <v>1995.79</v>
          </cell>
          <cell r="BC219">
            <v>-0.30735000000000667</v>
          </cell>
          <cell r="BE219">
            <v>-5.6823500000000111</v>
          </cell>
          <cell r="BF219">
            <v>16.051999999999989</v>
          </cell>
          <cell r="BG219">
            <v>36.511827073552411</v>
          </cell>
        </row>
        <row r="220">
          <cell r="B220">
            <v>1995.83</v>
          </cell>
          <cell r="C220">
            <v>0.20899999999999999</v>
          </cell>
          <cell r="N220">
            <v>1995.87</v>
          </cell>
          <cell r="BC220">
            <v>-0.32716666666664196</v>
          </cell>
          <cell r="BE220">
            <v>-5.7438333333333125</v>
          </cell>
          <cell r="BF220">
            <v>16.159000000000017</v>
          </cell>
          <cell r="BG220">
            <v>36.764357068335926</v>
          </cell>
        </row>
        <row r="221">
          <cell r="B221">
            <v>1995.92</v>
          </cell>
          <cell r="C221">
            <v>-5.2999999999999999E-2</v>
          </cell>
          <cell r="N221">
            <v>1995.96</v>
          </cell>
          <cell r="BC221">
            <v>-0.33798333333332664</v>
          </cell>
          <cell r="BE221">
            <v>-5.7963166666666641</v>
          </cell>
          <cell r="BF221">
            <v>16.275000000000002</v>
          </cell>
          <cell r="BG221">
            <v>37.017402190923299</v>
          </cell>
        </row>
        <row r="222">
          <cell r="B222">
            <v>1996</v>
          </cell>
          <cell r="C222">
            <v>-4.1000000000000002E-2</v>
          </cell>
          <cell r="N222">
            <v>1996.04</v>
          </cell>
          <cell r="BC222">
            <v>-0.32279999999999731</v>
          </cell>
          <cell r="BE222">
            <v>-5.8228000000000018</v>
          </cell>
          <cell r="BF222">
            <v>16.416999999999998</v>
          </cell>
          <cell r="BG222">
            <v>37.270962441314538</v>
          </cell>
        </row>
        <row r="223">
          <cell r="B223">
            <v>1996.08</v>
          </cell>
          <cell r="C223">
            <v>0.109</v>
          </cell>
          <cell r="N223">
            <v>1996.12</v>
          </cell>
          <cell r="BC223">
            <v>-0.29761666666667352</v>
          </cell>
          <cell r="BE223">
            <v>-5.8392833333333449</v>
          </cell>
          <cell r="BF223">
            <v>16.568999999999985</v>
          </cell>
          <cell r="BG223">
            <v>37.525037819509635</v>
          </cell>
        </row>
        <row r="224">
          <cell r="B224">
            <v>1996.17</v>
          </cell>
          <cell r="C224">
            <v>0.10199999999999999</v>
          </cell>
          <cell r="N224">
            <v>1996.21</v>
          </cell>
          <cell r="BC224">
            <v>-0.23443333333334593</v>
          </cell>
          <cell r="BE224">
            <v>-5.8177666666666834</v>
          </cell>
          <cell r="BF224">
            <v>16.758999999999983</v>
          </cell>
          <cell r="BG224">
            <v>37.77962832550859</v>
          </cell>
        </row>
        <row r="225">
          <cell r="B225">
            <v>1996.25</v>
          </cell>
          <cell r="C225">
            <v>-8.2000000000000003E-2</v>
          </cell>
          <cell r="N225">
            <v>1996.29</v>
          </cell>
          <cell r="BC225">
            <v>-0.23724999999998886</v>
          </cell>
          <cell r="BE225">
            <v>-5.8622499999999933</v>
          </cell>
          <cell r="BF225">
            <v>16.883000000000006</v>
          </cell>
          <cell r="BG225">
            <v>38.03473395931141</v>
          </cell>
        </row>
        <row r="226">
          <cell r="B226">
            <v>1996.33</v>
          </cell>
          <cell r="C226">
            <v>5.0000000000000001E-3</v>
          </cell>
          <cell r="N226">
            <v>1996.37</v>
          </cell>
          <cell r="BC226">
            <v>-0.23306666666668363</v>
          </cell>
          <cell r="BE226">
            <v>-5.899733333333355</v>
          </cell>
          <cell r="BF226">
            <v>17.013999999999978</v>
          </cell>
          <cell r="BG226">
            <v>38.290354720918089</v>
          </cell>
        </row>
        <row r="227">
          <cell r="B227">
            <v>1996.42</v>
          </cell>
          <cell r="C227">
            <v>-2.4E-2</v>
          </cell>
          <cell r="N227">
            <v>1996.46</v>
          </cell>
          <cell r="BC227">
            <v>-0.23988333333334566</v>
          </cell>
          <cell r="BE227">
            <v>-5.9482166666666831</v>
          </cell>
          <cell r="BF227">
            <v>17.133999999999983</v>
          </cell>
          <cell r="BG227">
            <v>38.546490610328625</v>
          </cell>
        </row>
        <row r="228">
          <cell r="B228">
            <v>1996.5</v>
          </cell>
          <cell r="C228">
            <v>0.11600000000000001</v>
          </cell>
          <cell r="N228">
            <v>1996.54</v>
          </cell>
          <cell r="BC228">
            <v>-0.23569999999998004</v>
          </cell>
          <cell r="BE228">
            <v>-5.9856999999999845</v>
          </cell>
          <cell r="BF228">
            <v>17.265000000000011</v>
          </cell>
          <cell r="BG228">
            <v>38.80314162754302</v>
          </cell>
        </row>
        <row r="229">
          <cell r="B229">
            <v>1996.58</v>
          </cell>
          <cell r="C229">
            <v>4.7E-2</v>
          </cell>
          <cell r="N229">
            <v>1996.62</v>
          </cell>
          <cell r="BC229">
            <v>-0.27951666666668018</v>
          </cell>
          <cell r="BE229">
            <v>-6.0711833333333516</v>
          </cell>
          <cell r="BF229">
            <v>17.347999999999981</v>
          </cell>
          <cell r="BG229">
            <v>39.060236045905043</v>
          </cell>
        </row>
        <row r="230">
          <cell r="B230">
            <v>1996.67</v>
          </cell>
          <cell r="C230">
            <v>0.182</v>
          </cell>
          <cell r="N230">
            <v>1996.71</v>
          </cell>
          <cell r="BC230">
            <v>-0.32933333333334858</v>
          </cell>
          <cell r="BE230">
            <v>-6.1626666666666861</v>
          </cell>
          <cell r="BF230">
            <v>17.424999999999979</v>
          </cell>
          <cell r="BG230">
            <v>39.317773865414694</v>
          </cell>
        </row>
        <row r="231">
          <cell r="B231">
            <v>1996.75</v>
          </cell>
          <cell r="C231">
            <v>0.125</v>
          </cell>
          <cell r="N231">
            <v>1996.79</v>
          </cell>
          <cell r="BC231">
            <v>-0.4311499999999775</v>
          </cell>
          <cell r="BE231">
            <v>-6.3061499999999819</v>
          </cell>
          <cell r="BF231">
            <v>17.450000000000014</v>
          </cell>
          <cell r="BG231">
            <v>39.575755086071972</v>
          </cell>
        </row>
        <row r="232">
          <cell r="B232">
            <v>1996.83</v>
          </cell>
          <cell r="C232">
            <v>5.3999999999999999E-2</v>
          </cell>
          <cell r="N232">
            <v>1996.87</v>
          </cell>
          <cell r="BC232">
            <v>-0.41296666666666582</v>
          </cell>
          <cell r="BE232">
            <v>-6.3296333333333372</v>
          </cell>
          <cell r="BF232">
            <v>17.594999999999995</v>
          </cell>
          <cell r="BG232">
            <v>39.834179707876878</v>
          </cell>
        </row>
        <row r="233">
          <cell r="B233">
            <v>1996.92</v>
          </cell>
          <cell r="C233">
            <v>-3.4000000000000002E-2</v>
          </cell>
          <cell r="N233">
            <v>1996.96</v>
          </cell>
          <cell r="BC233">
            <v>-0.41278333333332284</v>
          </cell>
          <cell r="BE233">
            <v>-6.3711166666666612</v>
          </cell>
          <cell r="BF233">
            <v>17.722000000000005</v>
          </cell>
          <cell r="BG233">
            <v>40.093047730829404</v>
          </cell>
        </row>
        <row r="234">
          <cell r="B234">
            <v>1997</v>
          </cell>
          <cell r="C234">
            <v>-4.2999999999999997E-2</v>
          </cell>
          <cell r="N234">
            <v>1997.04</v>
          </cell>
          <cell r="BC234">
            <v>-0.48459999999997905</v>
          </cell>
          <cell r="BE234">
            <v>-6.4845999999999835</v>
          </cell>
          <cell r="BF234">
            <v>17.777000000000012</v>
          </cell>
          <cell r="BG234">
            <v>40.352359154929559</v>
          </cell>
        </row>
        <row r="235">
          <cell r="B235">
            <v>1997.08</v>
          </cell>
          <cell r="C235">
            <v>5.2999999999999999E-2</v>
          </cell>
          <cell r="N235">
            <v>1997.12</v>
          </cell>
          <cell r="BC235">
            <v>-0.54341666666666555</v>
          </cell>
          <cell r="BE235">
            <v>-6.585083333333337</v>
          </cell>
          <cell r="BF235">
            <v>17.844999999999995</v>
          </cell>
          <cell r="BG235">
            <v>40.612113980177341</v>
          </cell>
        </row>
        <row r="236">
          <cell r="B236">
            <v>1997.17</v>
          </cell>
          <cell r="C236">
            <v>-3.0000000000000001E-3</v>
          </cell>
          <cell r="N236">
            <v>1997.21</v>
          </cell>
          <cell r="BC236">
            <v>-0.6022333333333485</v>
          </cell>
          <cell r="BE236">
            <v>-6.6855666666666869</v>
          </cell>
          <cell r="BF236">
            <v>17.912999999999979</v>
          </cell>
          <cell r="BG236">
            <v>40.872312206572751</v>
          </cell>
        </row>
        <row r="237">
          <cell r="B237">
            <v>1997.25</v>
          </cell>
          <cell r="C237">
            <v>-6.3E-2</v>
          </cell>
          <cell r="N237">
            <v>1997.29</v>
          </cell>
          <cell r="BC237">
            <v>-0.67004999999998915</v>
          </cell>
          <cell r="BE237">
            <v>-6.7950499999999936</v>
          </cell>
          <cell r="BF237">
            <v>17.972000000000005</v>
          </cell>
          <cell r="BG237">
            <v>41.132953834115789</v>
          </cell>
        </row>
        <row r="238">
          <cell r="B238">
            <v>1997.33</v>
          </cell>
          <cell r="C238">
            <v>2.4E-2</v>
          </cell>
          <cell r="N238">
            <v>1997.37</v>
          </cell>
          <cell r="BC238">
            <v>-0.69986666666667574</v>
          </cell>
          <cell r="BE238">
            <v>-6.8665333333333471</v>
          </cell>
          <cell r="BF238">
            <v>18.068999999999985</v>
          </cell>
          <cell r="BG238">
            <v>41.394038862806454</v>
          </cell>
        </row>
        <row r="239">
          <cell r="B239">
            <v>1997.42</v>
          </cell>
          <cell r="C239">
            <v>1.7000000000000001E-2</v>
          </cell>
          <cell r="N239">
            <v>1997.46</v>
          </cell>
          <cell r="BC239">
            <v>-0.69268333333332777</v>
          </cell>
          <cell r="BE239">
            <v>-6.9010166666666661</v>
          </cell>
          <cell r="BF239">
            <v>18.202999999999999</v>
          </cell>
          <cell r="BG239">
            <v>41.65556729264474</v>
          </cell>
        </row>
        <row r="240">
          <cell r="B240">
            <v>1997.5</v>
          </cell>
          <cell r="C240">
            <v>0.16500000000000001</v>
          </cell>
          <cell r="N240">
            <v>1997.54</v>
          </cell>
          <cell r="BC240">
            <v>-0.64050000000002072</v>
          </cell>
          <cell r="BE240">
            <v>-6.8905000000000252</v>
          </cell>
          <cell r="BF240">
            <v>18.381999999999973</v>
          </cell>
          <cell r="BG240">
            <v>41.917539123630654</v>
          </cell>
        </row>
        <row r="241">
          <cell r="B241">
            <v>1997.58</v>
          </cell>
          <cell r="C241">
            <v>0.20200000000000001</v>
          </cell>
          <cell r="N241">
            <v>1997.62</v>
          </cell>
          <cell r="BC241">
            <v>-0.58931666666669003</v>
          </cell>
          <cell r="BE241">
            <v>-6.8809833333333614</v>
          </cell>
          <cell r="BF241">
            <v>18.55999999999997</v>
          </cell>
          <cell r="BG241">
            <v>42.179380542514323</v>
          </cell>
        </row>
        <row r="242">
          <cell r="B242">
            <v>1997.67</v>
          </cell>
          <cell r="C242">
            <v>0.19</v>
          </cell>
          <cell r="N242">
            <v>1997.71</v>
          </cell>
          <cell r="BC242">
            <v>-0.55813333333334114</v>
          </cell>
          <cell r="BE242">
            <v>-6.8914666666666795</v>
          </cell>
          <cell r="BF242">
            <v>18.717999999999986</v>
          </cell>
          <cell r="BG242">
            <v>42.441091549295756</v>
          </cell>
        </row>
        <row r="243">
          <cell r="B243">
            <v>1997.75</v>
          </cell>
          <cell r="C243">
            <v>0.22</v>
          </cell>
          <cell r="N243">
            <v>1997.79</v>
          </cell>
          <cell r="BC243">
            <v>-0.46395000000000408</v>
          </cell>
          <cell r="BE243">
            <v>-6.8389500000000094</v>
          </cell>
          <cell r="BF243">
            <v>18.938999999999989</v>
          </cell>
          <cell r="BG243">
            <v>42.702672143974944</v>
          </cell>
        </row>
        <row r="244">
          <cell r="B244">
            <v>1997.83</v>
          </cell>
          <cell r="C244">
            <v>0.158</v>
          </cell>
          <cell r="N244">
            <v>1997.87</v>
          </cell>
          <cell r="BC244">
            <v>-0.39376666666666793</v>
          </cell>
          <cell r="BE244">
            <v>-6.8104333333333393</v>
          </cell>
          <cell r="BF244">
            <v>19.135999999999992</v>
          </cell>
          <cell r="BG244">
            <v>42.964122326551887</v>
          </cell>
        </row>
        <row r="245">
          <cell r="B245">
            <v>1997.92</v>
          </cell>
          <cell r="C245">
            <v>0.30199999999999999</v>
          </cell>
          <cell r="N245">
            <v>1997.96</v>
          </cell>
          <cell r="BC245">
            <v>-0.28758333333333042</v>
          </cell>
          <cell r="BE245">
            <v>-6.7459166666666688</v>
          </cell>
          <cell r="BF245">
            <v>19.368999999999996</v>
          </cell>
          <cell r="BG245">
            <v>43.225442097026587</v>
          </cell>
        </row>
        <row r="246">
          <cell r="B246">
            <v>1998</v>
          </cell>
          <cell r="C246">
            <v>0.55000000000000004</v>
          </cell>
          <cell r="N246">
            <v>1998.04</v>
          </cell>
          <cell r="BC246">
            <v>-0.13339999999999108</v>
          </cell>
          <cell r="BE246">
            <v>-6.6333999999999964</v>
          </cell>
          <cell r="BF246">
            <v>19.650000000000002</v>
          </cell>
          <cell r="BG246">
            <v>43.486631455399042</v>
          </cell>
        </row>
        <row r="247">
          <cell r="B247">
            <v>1998.08</v>
          </cell>
          <cell r="C247">
            <v>0.73599999999999999</v>
          </cell>
          <cell r="N247">
            <v>1998.12</v>
          </cell>
          <cell r="BC247">
            <v>2.2783333333300959E-2</v>
          </cell>
          <cell r="BE247">
            <v>-6.5188833333333704</v>
          </cell>
          <cell r="BF247">
            <v>19.932999999999961</v>
          </cell>
          <cell r="BG247">
            <v>43.747690401669253</v>
          </cell>
        </row>
        <row r="248">
          <cell r="B248">
            <v>1998.17</v>
          </cell>
          <cell r="C248">
            <v>0.58499999999999996</v>
          </cell>
          <cell r="N248">
            <v>1998.21</v>
          </cell>
          <cell r="BC248">
            <v>0.1949666666666694</v>
          </cell>
          <cell r="BE248">
            <v>-6.388366666666669</v>
          </cell>
          <cell r="BF248">
            <v>20.231999999999996</v>
          </cell>
          <cell r="BG248">
            <v>44.008618935837227</v>
          </cell>
        </row>
        <row r="249">
          <cell r="B249">
            <v>1998.25</v>
          </cell>
          <cell r="C249">
            <v>0.85699999999999998</v>
          </cell>
          <cell r="N249">
            <v>1998.29</v>
          </cell>
          <cell r="BC249">
            <v>0.37614999999999554</v>
          </cell>
          <cell r="BE249">
            <v>-6.2488500000000098</v>
          </cell>
          <cell r="BF249">
            <v>20.539999999999988</v>
          </cell>
          <cell r="BG249">
            <v>44.269417057902956</v>
          </cell>
        </row>
        <row r="250">
          <cell r="B250">
            <v>1998.33</v>
          </cell>
          <cell r="C250">
            <v>0.66700000000000004</v>
          </cell>
          <cell r="N250">
            <v>1998.37</v>
          </cell>
          <cell r="BC250">
            <v>0.55333333333330259</v>
          </cell>
          <cell r="BE250">
            <v>-6.1133333333333688</v>
          </cell>
          <cell r="BF250">
            <v>20.843999999999962</v>
          </cell>
          <cell r="BG250">
            <v>44.530084767866441</v>
          </cell>
        </row>
        <row r="251">
          <cell r="B251">
            <v>1998.42</v>
          </cell>
          <cell r="C251">
            <v>0.56699999999999995</v>
          </cell>
          <cell r="N251">
            <v>1998.46</v>
          </cell>
          <cell r="BC251">
            <v>0.68251666666666466</v>
          </cell>
          <cell r="BE251">
            <v>-6.0258166666666737</v>
          </cell>
          <cell r="BF251">
            <v>21.099999999999991</v>
          </cell>
          <cell r="BG251">
            <v>44.790622065727682</v>
          </cell>
        </row>
        <row r="252">
          <cell r="B252">
            <v>1998.5</v>
          </cell>
          <cell r="C252">
            <v>0.60499999999999998</v>
          </cell>
          <cell r="N252">
            <v>1998.54</v>
          </cell>
          <cell r="BC252">
            <v>0.78469999999998308</v>
          </cell>
          <cell r="BE252">
            <v>-5.9653000000000223</v>
          </cell>
          <cell r="BF252">
            <v>21.328999999999976</v>
          </cell>
          <cell r="BG252">
            <v>45.051028951486678</v>
          </cell>
        </row>
        <row r="253">
          <cell r="B253">
            <v>1998.58</v>
          </cell>
          <cell r="C253">
            <v>0.57199999999999995</v>
          </cell>
          <cell r="N253">
            <v>1998.62</v>
          </cell>
          <cell r="BC253">
            <v>0.90288333333332105</v>
          </cell>
          <cell r="BE253">
            <v>-5.8887833333333512</v>
          </cell>
          <cell r="BF253">
            <v>21.57399999999998</v>
          </cell>
          <cell r="BG253">
            <v>45.310998956703159</v>
          </cell>
        </row>
        <row r="254">
          <cell r="B254">
            <v>1998.67</v>
          </cell>
          <cell r="C254">
            <v>0.49399999999999999</v>
          </cell>
          <cell r="N254">
            <v>1998.71</v>
          </cell>
          <cell r="BC254">
            <v>1.0270666666666877</v>
          </cell>
          <cell r="BE254">
            <v>-5.8062666666666507</v>
          </cell>
          <cell r="BF254">
            <v>21.825000000000014</v>
          </cell>
          <cell r="BG254">
            <v>45.570532081377131</v>
          </cell>
        </row>
        <row r="255">
          <cell r="B255">
            <v>1998.75</v>
          </cell>
          <cell r="C255">
            <v>0.46100000000000002</v>
          </cell>
          <cell r="N255">
            <v>1998.79</v>
          </cell>
          <cell r="BC255">
            <v>1.1052500000000052</v>
          </cell>
          <cell r="BE255">
            <v>-5.7697500000000002</v>
          </cell>
          <cell r="BF255">
            <v>22.029999999999998</v>
          </cell>
          <cell r="BG255">
            <v>45.829628325508587</v>
          </cell>
        </row>
        <row r="256">
          <cell r="B256">
            <v>1998.83</v>
          </cell>
          <cell r="C256">
            <v>0.19500000000000001</v>
          </cell>
          <cell r="N256">
            <v>1998.87</v>
          </cell>
          <cell r="BC256">
            <v>1.1744333333333081</v>
          </cell>
          <cell r="BE256">
            <v>-5.7422333333333642</v>
          </cell>
          <cell r="BF256">
            <v>22.225999999999967</v>
          </cell>
          <cell r="BG256">
            <v>46.088287689097527</v>
          </cell>
        </row>
        <row r="257">
          <cell r="B257">
            <v>1998.92</v>
          </cell>
          <cell r="C257">
            <v>0.311</v>
          </cell>
          <cell r="N257">
            <v>1998.96</v>
          </cell>
          <cell r="BC257">
            <v>1.1546166666666693</v>
          </cell>
          <cell r="BE257">
            <v>-5.8037166666666691</v>
          </cell>
          <cell r="BF257">
            <v>22.332999999999995</v>
          </cell>
          <cell r="BG257">
            <v>46.346510172143951</v>
          </cell>
        </row>
        <row r="258">
          <cell r="B258">
            <v>1999</v>
          </cell>
          <cell r="C258">
            <v>0.182</v>
          </cell>
          <cell r="N258">
            <v>1999.04</v>
          </cell>
          <cell r="BC258">
            <v>1.1428000000000118</v>
          </cell>
          <cell r="BE258">
            <v>-5.8571999999999935</v>
          </cell>
          <cell r="BF258">
            <v>22.448000000000004</v>
          </cell>
          <cell r="BG258">
            <v>46.604295774647866</v>
          </cell>
        </row>
        <row r="259">
          <cell r="B259">
            <v>1999.08</v>
          </cell>
          <cell r="C259">
            <v>0.317</v>
          </cell>
          <cell r="N259">
            <v>1999.12</v>
          </cell>
          <cell r="BC259">
            <v>1.1439833333333311</v>
          </cell>
          <cell r="BE259">
            <v>-5.8976833333333412</v>
          </cell>
          <cell r="BF259">
            <v>22.57599999999999</v>
          </cell>
          <cell r="BG259">
            <v>46.861644496609266</v>
          </cell>
        </row>
        <row r="260">
          <cell r="B260">
            <v>1999.17</v>
          </cell>
          <cell r="C260">
            <v>-1.2999999999999999E-2</v>
          </cell>
          <cell r="N260">
            <v>1999.21</v>
          </cell>
          <cell r="BC260">
            <v>1.1061666666666632</v>
          </cell>
          <cell r="BE260">
            <v>-5.9771666666666761</v>
          </cell>
          <cell r="BF260">
            <v>22.664999999999988</v>
          </cell>
          <cell r="BG260">
            <v>47.118556338028149</v>
          </cell>
        </row>
        <row r="261">
          <cell r="B261">
            <v>1999.25</v>
          </cell>
          <cell r="C261">
            <v>0.183</v>
          </cell>
          <cell r="N261">
            <v>1999.29</v>
          </cell>
          <cell r="BC261">
            <v>1.0573499999999711</v>
          </cell>
          <cell r="BE261">
            <v>-6.0676500000000342</v>
          </cell>
          <cell r="BF261">
            <v>22.742999999999963</v>
          </cell>
          <cell r="BG261">
            <v>47.375031298904517</v>
          </cell>
        </row>
        <row r="262">
          <cell r="B262">
            <v>1999.33</v>
          </cell>
          <cell r="C262">
            <v>0.112</v>
          </cell>
          <cell r="N262">
            <v>1999.37</v>
          </cell>
          <cell r="BC262">
            <v>1.0135333333333314</v>
          </cell>
          <cell r="BE262">
            <v>-6.1531333333333409</v>
          </cell>
          <cell r="BF262">
            <v>22.82599999999999</v>
          </cell>
          <cell r="BG262">
            <v>47.631069379238369</v>
          </cell>
        </row>
        <row r="263">
          <cell r="B263">
            <v>1999.42</v>
          </cell>
          <cell r="C263">
            <v>-8.3000000000000004E-2</v>
          </cell>
          <cell r="N263">
            <v>1999.46</v>
          </cell>
          <cell r="BC263">
            <v>0.98371666666664481</v>
          </cell>
          <cell r="BE263">
            <v>-6.2246166666666944</v>
          </cell>
          <cell r="BF263">
            <v>22.92299999999997</v>
          </cell>
          <cell r="BG263">
            <v>47.886670579029712</v>
          </cell>
        </row>
        <row r="264">
          <cell r="B264">
            <v>1999.5</v>
          </cell>
          <cell r="C264">
            <v>9.6000000000000002E-2</v>
          </cell>
          <cell r="N264">
            <v>1999.54</v>
          </cell>
          <cell r="BC264">
            <v>0.93690000000001916</v>
          </cell>
          <cell r="BE264">
            <v>-6.3130999999999862</v>
          </cell>
          <cell r="BF264">
            <v>23.003000000000011</v>
          </cell>
          <cell r="BG264">
            <v>48.141834898278539</v>
          </cell>
        </row>
        <row r="265">
          <cell r="B265">
            <v>1999.58</v>
          </cell>
          <cell r="C265">
            <v>4.2999999999999997E-2</v>
          </cell>
          <cell r="N265">
            <v>1999.62</v>
          </cell>
          <cell r="BC265">
            <v>0.90408333333334667</v>
          </cell>
          <cell r="BE265">
            <v>-6.3875833333333256</v>
          </cell>
          <cell r="BF265">
            <v>23.097000000000005</v>
          </cell>
          <cell r="BG265">
            <v>48.397488262910777</v>
          </cell>
        </row>
        <row r="266">
          <cell r="B266">
            <v>1999.67</v>
          </cell>
          <cell r="C266">
            <v>0.153</v>
          </cell>
          <cell r="N266">
            <v>1999.71</v>
          </cell>
          <cell r="BC266">
            <v>0.82026666666668646</v>
          </cell>
          <cell r="BE266">
            <v>-6.5130666666666528</v>
          </cell>
          <cell r="BF266">
            <v>23.140000000000011</v>
          </cell>
          <cell r="BG266">
            <v>48.653630672926425</v>
          </cell>
        </row>
        <row r="267">
          <cell r="B267">
            <v>1999.75</v>
          </cell>
          <cell r="C267">
            <v>7.8E-2</v>
          </cell>
          <cell r="N267">
            <v>1999.79</v>
          </cell>
          <cell r="BC267">
            <v>0.77345000000000397</v>
          </cell>
          <cell r="BE267">
            <v>-6.6015500000000014</v>
          </cell>
          <cell r="BF267">
            <v>23.219999999999995</v>
          </cell>
          <cell r="BG267">
            <v>48.910262128325485</v>
          </cell>
        </row>
        <row r="268">
          <cell r="B268">
            <v>1999.83</v>
          </cell>
          <cell r="C268">
            <v>0.06</v>
          </cell>
          <cell r="N268">
            <v>1999.87</v>
          </cell>
          <cell r="BC268">
            <v>0.71863333333334012</v>
          </cell>
          <cell r="BE268">
            <v>-6.6980333333333322</v>
          </cell>
          <cell r="BF268">
            <v>23.291999999999998</v>
          </cell>
          <cell r="BG268">
            <v>49.167382629107955</v>
          </cell>
        </row>
        <row r="269">
          <cell r="B269">
            <v>1999.92</v>
          </cell>
          <cell r="C269">
            <v>0.127</v>
          </cell>
          <cell r="N269">
            <v>1999.96</v>
          </cell>
          <cell r="BC269">
            <v>0.65381666666668536</v>
          </cell>
          <cell r="BE269">
            <v>-6.8045166666666539</v>
          </cell>
          <cell r="BF269">
            <v>23.35400000000001</v>
          </cell>
          <cell r="BG269">
            <v>49.424992175273836</v>
          </cell>
        </row>
        <row r="270">
          <cell r="B270">
            <v>2000</v>
          </cell>
          <cell r="C270">
            <v>-5.6000000000000001E-2</v>
          </cell>
          <cell r="N270">
            <v>2000.04</v>
          </cell>
          <cell r="BC270">
            <v>0.64199999999997104</v>
          </cell>
          <cell r="BE270">
            <v>-6.8580000000000352</v>
          </cell>
          <cell r="BF270">
            <v>23.468999999999962</v>
          </cell>
          <cell r="BG270">
            <v>49.683090766823135</v>
          </cell>
        </row>
        <row r="271">
          <cell r="B271">
            <v>2000.08</v>
          </cell>
          <cell r="C271">
            <v>0.115</v>
          </cell>
          <cell r="N271">
            <v>2000.12</v>
          </cell>
          <cell r="BC271">
            <v>0.56218333333336901</v>
          </cell>
          <cell r="BE271">
            <v>-6.9794833333333033</v>
          </cell>
          <cell r="BF271">
            <v>23.515999999999988</v>
          </cell>
          <cell r="BG271">
            <v>49.941678403755844</v>
          </cell>
        </row>
        <row r="272">
          <cell r="B272">
            <v>2000.17</v>
          </cell>
          <cell r="C272">
            <v>0.14199999999999999</v>
          </cell>
          <cell r="N272">
            <v>2000.21</v>
          </cell>
          <cell r="BC272">
            <v>0.54736666666662614</v>
          </cell>
          <cell r="BE272">
            <v>-7.0359666666667131</v>
          </cell>
          <cell r="BF272">
            <v>23.628000000000011</v>
          </cell>
          <cell r="BG272">
            <v>50.200755086071965</v>
          </cell>
        </row>
        <row r="273">
          <cell r="B273">
            <v>2000.25</v>
          </cell>
          <cell r="C273">
            <v>0.25900000000000001</v>
          </cell>
          <cell r="N273">
            <v>2000.29</v>
          </cell>
          <cell r="BC273">
            <v>0.58454999999999657</v>
          </cell>
          <cell r="BE273">
            <v>-7.0404500000000096</v>
          </cell>
          <cell r="BF273">
            <v>23.791999999999998</v>
          </cell>
          <cell r="BG273">
            <v>50.460320813771496</v>
          </cell>
        </row>
        <row r="274">
          <cell r="B274">
            <v>2000.33</v>
          </cell>
          <cell r="C274">
            <v>0.183</v>
          </cell>
          <cell r="N274">
            <v>2000.37</v>
          </cell>
          <cell r="BC274">
            <v>0.59473333333338019</v>
          </cell>
          <cell r="BE274">
            <v>-7.0719333333332921</v>
          </cell>
          <cell r="BF274">
            <v>23.928999999999998</v>
          </cell>
          <cell r="BG274">
            <v>50.720375586854438</v>
          </cell>
        </row>
        <row r="275">
          <cell r="B275">
            <v>2000.42</v>
          </cell>
          <cell r="C275">
            <v>0.125</v>
          </cell>
          <cell r="N275">
            <v>2000.46</v>
          </cell>
          <cell r="BC275">
            <v>0.60491666666676736</v>
          </cell>
          <cell r="BE275">
            <v>-7.1034166666665719</v>
          </cell>
          <cell r="BF275">
            <v>24.065999999999999</v>
          </cell>
          <cell r="BG275">
            <v>50.98091940532079</v>
          </cell>
        </row>
        <row r="276">
          <cell r="B276">
            <v>2000.5</v>
          </cell>
          <cell r="C276">
            <v>5.8999999999999997E-2</v>
          </cell>
          <cell r="N276">
            <v>2000.54</v>
          </cell>
          <cell r="BC276">
            <v>0.61409999999996501</v>
          </cell>
          <cell r="BE276">
            <v>-7.1359000000000412</v>
          </cell>
          <cell r="BF276">
            <v>24.201999999999966</v>
          </cell>
          <cell r="BG276">
            <v>51.241952269170554</v>
          </cell>
        </row>
        <row r="277">
          <cell r="B277">
            <v>2000.58</v>
          </cell>
          <cell r="C277">
            <v>1.0999999999999999E-2</v>
          </cell>
          <cell r="N277">
            <v>2000.62</v>
          </cell>
          <cell r="BC277">
            <v>0.59328333333334271</v>
          </cell>
          <cell r="BE277">
            <v>-7.1983833333333296</v>
          </cell>
          <cell r="BF277">
            <v>24.307999999999961</v>
          </cell>
          <cell r="BG277">
            <v>51.503539384454854</v>
          </cell>
        </row>
        <row r="278">
          <cell r="B278">
            <v>2000.67</v>
          </cell>
          <cell r="C278">
            <v>0.123</v>
          </cell>
          <cell r="N278">
            <v>2000.71</v>
          </cell>
          <cell r="BC278">
            <v>0.63246666666678308</v>
          </cell>
          <cell r="BE278">
            <v>-7.2008666666665562</v>
          </cell>
          <cell r="BF278">
            <v>24.474000000000014</v>
          </cell>
          <cell r="BG278">
            <v>51.765680751173683</v>
          </cell>
        </row>
        <row r="279">
          <cell r="B279">
            <v>2000.75</v>
          </cell>
          <cell r="C279">
            <v>0.111</v>
          </cell>
          <cell r="N279">
            <v>2000.79</v>
          </cell>
          <cell r="BC279">
            <v>0.66965000000000074</v>
          </cell>
          <cell r="BE279">
            <v>-7.2053500000000055</v>
          </cell>
          <cell r="BF279">
            <v>24.638000000000002</v>
          </cell>
          <cell r="BG279">
            <v>52.028376369327049</v>
          </cell>
        </row>
        <row r="280">
          <cell r="B280">
            <v>2000.83</v>
          </cell>
          <cell r="C280">
            <v>2.5999999999999999E-2</v>
          </cell>
          <cell r="N280">
            <v>2000.87</v>
          </cell>
          <cell r="BC280">
            <v>0.67183333333334616</v>
          </cell>
          <cell r="BE280">
            <v>-7.244833333333327</v>
          </cell>
          <cell r="BF280">
            <v>24.766999999999964</v>
          </cell>
          <cell r="BG280">
            <v>52.291626238914944</v>
          </cell>
        </row>
        <row r="281">
          <cell r="B281">
            <v>2000.92</v>
          </cell>
          <cell r="C281">
            <v>1.2E-2</v>
          </cell>
          <cell r="N281">
            <v>2000.96</v>
          </cell>
          <cell r="BC281">
            <v>0.7370166666667366</v>
          </cell>
          <cell r="BE281">
            <v>-7.2213166666666027</v>
          </cell>
          <cell r="BF281">
            <v>24.958999999999971</v>
          </cell>
          <cell r="BG281">
            <v>52.555430359937375</v>
          </cell>
        </row>
        <row r="282">
          <cell r="B282">
            <v>2001</v>
          </cell>
          <cell r="N282">
            <v>2001.04</v>
          </cell>
          <cell r="BC282">
            <v>0.73319999999996099</v>
          </cell>
          <cell r="BE282">
            <v>-7.2668000000000461</v>
          </cell>
          <cell r="BF282">
            <v>25.081999999999962</v>
          </cell>
          <cell r="BG282">
            <v>52.819788732394336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J463"/>
  <sheetViews>
    <sheetView tabSelected="1" topLeftCell="AF1" workbookViewId="0">
      <pane ySplit="1" topLeftCell="A2" activePane="bottomLeft" state="frozen"/>
      <selection pane="bottomLeft" activeCell="BC1" sqref="BC1"/>
    </sheetView>
  </sheetViews>
  <sheetFormatPr defaultRowHeight="14.4"/>
  <cols>
    <col min="1" max="1" width="3.21875" customWidth="1"/>
    <col min="31" max="31" width="8.6640625" customWidth="1"/>
    <col min="32" max="32" width="3.77734375" customWidth="1"/>
    <col min="34" max="34" width="10.88671875" bestFit="1" customWidth="1"/>
    <col min="36" max="36" width="10.77734375" bestFit="1" customWidth="1"/>
    <col min="37" max="37" width="10.6640625" bestFit="1" customWidth="1"/>
    <col min="38" max="38" width="12.5546875" bestFit="1" customWidth="1"/>
    <col min="39" max="39" width="12" bestFit="1" customWidth="1"/>
    <col min="40" max="40" width="14.77734375" bestFit="1" customWidth="1"/>
    <col min="41" max="41" width="12.77734375" bestFit="1" customWidth="1"/>
    <col min="42" max="42" width="11.21875" bestFit="1" customWidth="1"/>
    <col min="43" max="44" width="3.88671875" customWidth="1"/>
    <col min="45" max="45" width="8" bestFit="1" customWidth="1"/>
    <col min="46" max="47" width="10.5546875" bestFit="1" customWidth="1"/>
    <col min="48" max="48" width="9.88671875" bestFit="1" customWidth="1"/>
    <col min="49" max="49" width="10.6640625" bestFit="1" customWidth="1"/>
    <col min="50" max="51" width="10.44140625" bestFit="1" customWidth="1"/>
    <col min="52" max="52" width="9.77734375" bestFit="1" customWidth="1"/>
    <col min="53" max="53" width="12.77734375" bestFit="1" customWidth="1"/>
    <col min="54" max="54" width="10.5546875" bestFit="1" customWidth="1"/>
    <col min="55" max="55" width="4" customWidth="1"/>
    <col min="56" max="56" width="3.6640625" customWidth="1"/>
  </cols>
  <sheetData>
    <row r="1" spans="2:62" ht="15">
      <c r="B1" s="6" t="s">
        <v>23</v>
      </c>
      <c r="C1" s="7" t="s">
        <v>115</v>
      </c>
      <c r="D1" s="7" t="s">
        <v>64</v>
      </c>
      <c r="E1" s="6" t="s">
        <v>24</v>
      </c>
      <c r="F1" s="6" t="s">
        <v>67</v>
      </c>
      <c r="G1" s="6" t="s">
        <v>33</v>
      </c>
      <c r="H1" s="6" t="s">
        <v>50</v>
      </c>
      <c r="I1" s="6" t="s">
        <v>51</v>
      </c>
      <c r="J1" s="6" t="s">
        <v>54</v>
      </c>
      <c r="K1" s="6" t="s">
        <v>55</v>
      </c>
      <c r="L1" s="6" t="s">
        <v>69</v>
      </c>
      <c r="M1" s="6"/>
      <c r="N1" s="6" t="s">
        <v>23</v>
      </c>
      <c r="O1" s="6" t="s">
        <v>49</v>
      </c>
      <c r="P1" s="6" t="s">
        <v>56</v>
      </c>
      <c r="Q1" s="6"/>
      <c r="R1" s="7" t="s">
        <v>22</v>
      </c>
      <c r="S1" s="6" t="s">
        <v>26</v>
      </c>
      <c r="T1" s="6" t="s">
        <v>34</v>
      </c>
      <c r="U1" s="6" t="s">
        <v>57</v>
      </c>
      <c r="V1" s="6" t="s">
        <v>63</v>
      </c>
      <c r="W1" s="6" t="s">
        <v>65</v>
      </c>
      <c r="X1" s="6" t="s">
        <v>66</v>
      </c>
      <c r="Z1" s="6" t="s">
        <v>23</v>
      </c>
      <c r="AA1" s="7" t="s">
        <v>21</v>
      </c>
      <c r="AH1" s="8" t="s">
        <v>27</v>
      </c>
      <c r="AI1" s="9">
        <v>12</v>
      </c>
      <c r="AJ1" s="8" t="s">
        <v>25</v>
      </c>
      <c r="AK1" s="9">
        <v>4</v>
      </c>
      <c r="AL1" s="8" t="s">
        <v>28</v>
      </c>
      <c r="AM1" s="9">
        <v>48</v>
      </c>
      <c r="AN1" s="8" t="s">
        <v>71</v>
      </c>
      <c r="AO1" s="9">
        <v>614</v>
      </c>
      <c r="AT1" s="8" t="s">
        <v>62</v>
      </c>
      <c r="AU1" s="9">
        <v>0.13</v>
      </c>
      <c r="AV1" s="8" t="s">
        <v>59</v>
      </c>
      <c r="AW1" s="9">
        <v>0.16500000000000001</v>
      </c>
      <c r="AX1" s="8" t="s">
        <v>116</v>
      </c>
      <c r="AY1" s="9">
        <v>0.01</v>
      </c>
      <c r="AZ1" s="8" t="s">
        <v>118</v>
      </c>
      <c r="BA1" s="9">
        <v>0.4</v>
      </c>
      <c r="BE1" s="7" t="s">
        <v>48</v>
      </c>
      <c r="BF1" s="7" t="s">
        <v>156</v>
      </c>
      <c r="BG1" s="7" t="s">
        <v>157</v>
      </c>
      <c r="BH1" s="7" t="s">
        <v>158</v>
      </c>
      <c r="BI1" s="7" t="s">
        <v>159</v>
      </c>
      <c r="BJ1" s="7" t="s">
        <v>160</v>
      </c>
    </row>
    <row r="2" spans="2:62" ht="15">
      <c r="B2" s="1" t="s">
        <v>0</v>
      </c>
      <c r="N2" s="1" t="s">
        <v>0</v>
      </c>
      <c r="R2" s="1"/>
      <c r="S2" s="1"/>
      <c r="T2" s="1"/>
      <c r="U2" s="1"/>
      <c r="V2" s="1"/>
      <c r="W2" s="1"/>
      <c r="X2" s="1"/>
      <c r="Y2" s="1"/>
      <c r="Z2" s="1" t="s">
        <v>0</v>
      </c>
      <c r="AH2" s="8" t="s">
        <v>32</v>
      </c>
      <c r="AI2" s="9">
        <f>1-EXP(-1/Bio_tau)</f>
        <v>7.9955585370676707E-2</v>
      </c>
      <c r="AJ2" s="8" t="s">
        <v>31</v>
      </c>
      <c r="AK2" s="9">
        <v>-1.4999999999999999E-2</v>
      </c>
      <c r="AL2" s="8" t="s">
        <v>29</v>
      </c>
      <c r="AM2" s="9">
        <f>1-EXP(-1/Ocean_tau)</f>
        <v>2.0617818668759891E-2</v>
      </c>
      <c r="AN2" s="8" t="s">
        <v>70</v>
      </c>
      <c r="AO2" s="9">
        <f>1-EXP(-1/Emiss_tau)</f>
        <v>1.6273389408205663E-3</v>
      </c>
    </row>
    <row r="3" spans="2:62" ht="15">
      <c r="B3" s="1" t="s">
        <v>1</v>
      </c>
      <c r="C3" s="2"/>
      <c r="D3" s="2"/>
      <c r="E3" s="2"/>
      <c r="N3" s="1" t="s">
        <v>1</v>
      </c>
      <c r="R3" s="1"/>
      <c r="S3" s="1"/>
      <c r="T3" s="1"/>
      <c r="U3" s="1"/>
      <c r="V3" s="1"/>
      <c r="W3" s="1"/>
      <c r="X3" s="1"/>
      <c r="Y3" s="1"/>
      <c r="Z3" s="1" t="s">
        <v>1</v>
      </c>
      <c r="AA3" s="2"/>
      <c r="AB3" s="2"/>
      <c r="AH3" s="8" t="s">
        <v>52</v>
      </c>
      <c r="AI3" s="9">
        <v>290</v>
      </c>
      <c r="AJ3" s="8" t="s">
        <v>53</v>
      </c>
      <c r="AK3" s="17">
        <v>336.02600000000001</v>
      </c>
      <c r="AL3" s="8" t="s">
        <v>30</v>
      </c>
      <c r="AM3" s="9">
        <v>16</v>
      </c>
      <c r="AN3" s="8" t="s">
        <v>119</v>
      </c>
      <c r="AO3" s="9">
        <v>38</v>
      </c>
    </row>
    <row r="4" spans="2:62" ht="15">
      <c r="B4" s="1" t="s">
        <v>2</v>
      </c>
      <c r="N4" s="1" t="s">
        <v>2</v>
      </c>
      <c r="R4" s="1"/>
      <c r="S4" s="1"/>
      <c r="T4" s="1"/>
      <c r="U4" s="1"/>
      <c r="V4" s="1"/>
      <c r="W4" s="1"/>
      <c r="X4" s="1"/>
      <c r="Y4" s="1"/>
      <c r="Z4" s="1" t="s">
        <v>2</v>
      </c>
    </row>
    <row r="5" spans="2:62" ht="15.6" customHeight="1">
      <c r="B5" s="1" t="s">
        <v>3</v>
      </c>
      <c r="N5" s="1" t="s">
        <v>3</v>
      </c>
      <c r="R5" s="1"/>
      <c r="S5" s="1"/>
      <c r="T5" s="1"/>
      <c r="U5" s="1"/>
      <c r="V5" s="1"/>
      <c r="W5" s="1"/>
      <c r="X5" s="1"/>
      <c r="Y5" s="1"/>
      <c r="Z5" s="1" t="s">
        <v>3</v>
      </c>
    </row>
    <row r="6" spans="2:62" ht="15">
      <c r="B6" s="1" t="s">
        <v>4</v>
      </c>
      <c r="N6" s="1" t="s">
        <v>5</v>
      </c>
      <c r="R6" s="1"/>
      <c r="S6" s="1"/>
      <c r="T6" s="1"/>
      <c r="U6" s="1"/>
      <c r="V6" s="1"/>
      <c r="W6" s="1"/>
      <c r="X6" s="1"/>
      <c r="Y6" s="1"/>
      <c r="Z6" s="1" t="s">
        <v>5</v>
      </c>
    </row>
    <row r="7" spans="2:62" ht="15">
      <c r="B7" s="1" t="s">
        <v>6</v>
      </c>
      <c r="N7" s="1" t="s">
        <v>7</v>
      </c>
      <c r="R7" s="1"/>
      <c r="S7" s="1"/>
      <c r="T7" s="1"/>
      <c r="U7" s="1"/>
      <c r="V7" s="1"/>
      <c r="W7" s="1"/>
      <c r="X7" s="1"/>
      <c r="Y7" s="1"/>
      <c r="Z7" s="1" t="s">
        <v>7</v>
      </c>
    </row>
    <row r="8" spans="2:62" ht="15">
      <c r="B8" s="1" t="s">
        <v>3</v>
      </c>
      <c r="N8" s="1" t="s">
        <v>3</v>
      </c>
      <c r="R8" s="1"/>
      <c r="S8" s="1"/>
      <c r="T8" s="1"/>
      <c r="U8" s="1"/>
      <c r="V8" s="1"/>
      <c r="W8" s="1"/>
      <c r="X8" s="1"/>
      <c r="Y8" s="1"/>
      <c r="Z8" s="1" t="s">
        <v>3</v>
      </c>
    </row>
    <row r="9" spans="2:62" ht="15">
      <c r="B9" s="1" t="s">
        <v>2</v>
      </c>
      <c r="N9" s="1" t="s">
        <v>2</v>
      </c>
      <c r="R9" s="1"/>
      <c r="S9" s="1"/>
      <c r="T9" s="1"/>
      <c r="U9" s="1"/>
      <c r="V9" s="1"/>
      <c r="W9" s="1"/>
      <c r="X9" s="1"/>
      <c r="Y9" s="1"/>
      <c r="Z9" s="1" t="s">
        <v>2</v>
      </c>
    </row>
    <row r="10" spans="2:62" ht="15">
      <c r="B10" s="1" t="s">
        <v>8</v>
      </c>
      <c r="N10" s="1" t="s">
        <v>9</v>
      </c>
      <c r="R10" s="1"/>
      <c r="S10" s="1"/>
      <c r="T10" s="1"/>
      <c r="U10" s="1"/>
      <c r="V10" s="1"/>
      <c r="W10" s="1"/>
      <c r="X10" s="1"/>
      <c r="Y10" s="1"/>
      <c r="Z10" s="1" t="s">
        <v>9</v>
      </c>
    </row>
    <row r="11" spans="2:62" ht="15">
      <c r="B11" s="1" t="s">
        <v>2</v>
      </c>
      <c r="N11" s="1" t="s">
        <v>2</v>
      </c>
      <c r="R11" s="1"/>
      <c r="S11" s="1"/>
      <c r="T11" s="1"/>
      <c r="U11" s="1"/>
      <c r="V11" s="1"/>
      <c r="W11" s="1"/>
      <c r="X11" s="1"/>
      <c r="Y11" s="1"/>
      <c r="Z11" s="1" t="s">
        <v>2</v>
      </c>
    </row>
    <row r="12" spans="2:62" ht="15">
      <c r="B12" s="1" t="s">
        <v>10</v>
      </c>
      <c r="N12" s="1" t="s">
        <v>11</v>
      </c>
      <c r="R12" s="1"/>
      <c r="S12" s="1"/>
      <c r="T12" s="1"/>
      <c r="U12" s="1"/>
      <c r="V12" s="1"/>
      <c r="W12" s="1"/>
      <c r="X12" s="1"/>
      <c r="Y12" s="1"/>
      <c r="Z12" s="1" t="s">
        <v>11</v>
      </c>
    </row>
    <row r="13" spans="2:62" ht="15">
      <c r="B13" s="1" t="s">
        <v>12</v>
      </c>
      <c r="N13" s="1" t="s">
        <v>41</v>
      </c>
      <c r="R13" s="1"/>
      <c r="S13" s="1"/>
      <c r="T13" s="1"/>
      <c r="U13" s="1"/>
      <c r="V13" s="1"/>
      <c r="W13" s="1"/>
      <c r="X13" s="1"/>
      <c r="Y13" s="1"/>
      <c r="Z13" s="1" t="s">
        <v>12</v>
      </c>
    </row>
    <row r="14" spans="2:62" ht="15">
      <c r="B14" s="1"/>
      <c r="N14" s="1" t="s">
        <v>13</v>
      </c>
      <c r="R14" s="1"/>
      <c r="S14" s="1"/>
      <c r="T14" s="1"/>
      <c r="U14" s="1"/>
      <c r="V14" s="1"/>
      <c r="W14" s="1"/>
      <c r="X14" s="1"/>
      <c r="Y14" s="1"/>
      <c r="Z14" s="1" t="s">
        <v>13</v>
      </c>
    </row>
    <row r="15" spans="2:62" ht="15">
      <c r="B15" s="1"/>
      <c r="R15" s="1"/>
      <c r="S15" s="1"/>
      <c r="T15" s="1"/>
      <c r="U15" s="1"/>
      <c r="V15" s="1"/>
      <c r="W15" s="1"/>
      <c r="X15" s="1"/>
      <c r="Y15" s="1"/>
      <c r="Z15" s="1" t="s">
        <v>14</v>
      </c>
    </row>
    <row r="16" spans="2:62" ht="15">
      <c r="B16" s="1"/>
      <c r="R16" s="1"/>
      <c r="S16" s="1"/>
      <c r="T16" s="1"/>
      <c r="U16" s="1"/>
      <c r="V16" s="1"/>
      <c r="W16" s="1"/>
      <c r="X16" s="1"/>
      <c r="Y16" s="1"/>
      <c r="Z16" s="1"/>
    </row>
    <row r="17" spans="2:55" ht="15">
      <c r="B17" s="6" t="s">
        <v>23</v>
      </c>
      <c r="C17" s="7" t="s">
        <v>115</v>
      </c>
      <c r="D17" s="7" t="s">
        <v>64</v>
      </c>
      <c r="E17" s="6" t="s">
        <v>24</v>
      </c>
      <c r="F17" s="6" t="s">
        <v>67</v>
      </c>
      <c r="G17" s="6" t="s">
        <v>33</v>
      </c>
      <c r="H17" s="6" t="s">
        <v>50</v>
      </c>
      <c r="I17" s="6" t="s">
        <v>51</v>
      </c>
      <c r="J17" s="6" t="s">
        <v>54</v>
      </c>
      <c r="K17" s="6" t="s">
        <v>55</v>
      </c>
      <c r="L17" s="6" t="s">
        <v>69</v>
      </c>
      <c r="M17" s="6"/>
      <c r="N17" s="6" t="s">
        <v>23</v>
      </c>
      <c r="O17" s="6" t="s">
        <v>49</v>
      </c>
      <c r="P17" s="6" t="s">
        <v>56</v>
      </c>
      <c r="Q17" s="6"/>
      <c r="R17" s="7" t="s">
        <v>22</v>
      </c>
      <c r="S17" s="6" t="s">
        <v>26</v>
      </c>
      <c r="T17" s="6" t="s">
        <v>34</v>
      </c>
      <c r="U17" s="6" t="s">
        <v>57</v>
      </c>
      <c r="V17" s="6" t="s">
        <v>63</v>
      </c>
      <c r="W17" s="6" t="s">
        <v>65</v>
      </c>
      <c r="X17" s="6" t="s">
        <v>66</v>
      </c>
      <c r="Y17" s="6"/>
      <c r="Z17" s="6" t="s">
        <v>23</v>
      </c>
      <c r="AA17" s="7" t="s">
        <v>21</v>
      </c>
      <c r="AB17" s="7"/>
    </row>
    <row r="18" spans="2:55" ht="15">
      <c r="B18" s="3">
        <v>1979</v>
      </c>
      <c r="C18" s="4">
        <v>-0.223</v>
      </c>
      <c r="D18" s="4"/>
      <c r="E18" s="10">
        <v>0</v>
      </c>
      <c r="F18" s="3">
        <v>0</v>
      </c>
      <c r="G18" s="3">
        <v>0</v>
      </c>
      <c r="H18" s="3">
        <f>G18+F18</f>
        <v>0</v>
      </c>
      <c r="I18" s="3">
        <v>2.4615023474178406</v>
      </c>
      <c r="J18" s="3">
        <f>I18/12</f>
        <v>0.20512519561815337</v>
      </c>
      <c r="K18" s="3">
        <f>CO2_start</f>
        <v>336.02600000000001</v>
      </c>
      <c r="L18" s="3">
        <f t="shared" ref="L18:L81" si="0">K18-CO2_start</f>
        <v>0</v>
      </c>
      <c r="M18" s="3"/>
      <c r="N18" s="1">
        <v>1979.04</v>
      </c>
      <c r="O18">
        <v>336.02600000000001</v>
      </c>
      <c r="P18">
        <f t="shared" ref="P18:P81" si="1">O18-CO2_start</f>
        <v>0</v>
      </c>
      <c r="S18" s="3"/>
      <c r="T18" s="3"/>
      <c r="U18" s="3"/>
      <c r="V18" s="3"/>
      <c r="W18" s="3"/>
      <c r="X18" s="3"/>
      <c r="Y18" s="3"/>
      <c r="Z18" s="3">
        <v>1979.62</v>
      </c>
      <c r="AA18" s="4">
        <v>0.13250000000000001</v>
      </c>
    </row>
    <row r="19" spans="2:55" ht="15">
      <c r="B19" s="3">
        <v>1979.08</v>
      </c>
      <c r="C19" s="4">
        <v>-0.122</v>
      </c>
      <c r="D19" s="4"/>
      <c r="E19" s="10">
        <f t="shared" ref="E19:E82" si="2">Bio_alpha*(C19*Bio_factor-E18)+E18</f>
        <v>-3.9018325660890231E-2</v>
      </c>
      <c r="F19" s="10">
        <f t="shared" ref="F19:F82" si="3">Bio_alpha*(C19*Bio_factor-F18)+F18+Bio_slope*(B19-1979)</f>
        <v>-4.0218325660889141E-2</v>
      </c>
      <c r="G19" s="10">
        <f t="shared" ref="G19:G82" si="4">Ocean_alpha*(C19*Ocean_factor-G18)+G18</f>
        <v>-4.0245982041419305E-2</v>
      </c>
      <c r="H19" s="3">
        <f t="shared" ref="H19:H82" si="5">G19+F19</f>
        <v>-8.0464307702308446E-2</v>
      </c>
      <c r="I19" s="3">
        <v>2.4729264475743351</v>
      </c>
      <c r="J19" s="3">
        <f t="shared" ref="J19:J82" si="6">J18+I19/12</f>
        <v>0.41120239958268129</v>
      </c>
      <c r="K19" s="3">
        <f>(K18+I19/12)-Emiss_alpha*((K18+I19/12)-(CO2_base+G19))</f>
        <v>336.15677645056172</v>
      </c>
      <c r="L19" s="3">
        <f t="shared" si="0"/>
        <v>0.1307764505617115</v>
      </c>
      <c r="M19" s="3"/>
      <c r="N19" s="1">
        <v>1979.12</v>
      </c>
      <c r="O19">
        <v>336.11900000000003</v>
      </c>
      <c r="P19">
        <f t="shared" si="1"/>
        <v>9.3000000000017735E-2</v>
      </c>
      <c r="R19" s="4">
        <f>C19-C18</f>
        <v>0.10100000000000001</v>
      </c>
      <c r="S19" s="3">
        <f>F19-F18</f>
        <v>-4.0218325660889141E-2</v>
      </c>
      <c r="T19" s="3">
        <f>G19-G18</f>
        <v>-4.0245982041419305E-2</v>
      </c>
      <c r="U19" s="3">
        <f t="shared" ref="U19:U82" si="7">S19+T19+Nat_offset</f>
        <v>-7.0464307702308451E-2</v>
      </c>
      <c r="V19" s="3">
        <f>L19-L18</f>
        <v>0.1307764505617115</v>
      </c>
      <c r="W19" s="3">
        <f t="shared" ref="W19:W82" si="8">V19+U19*Nat_ampl</f>
        <v>0.10259072748078812</v>
      </c>
      <c r="X19" s="3">
        <f>J19-J18</f>
        <v>0.20607720396452792</v>
      </c>
      <c r="Y19" s="3"/>
      <c r="Z19" s="3">
        <v>1979.71</v>
      </c>
      <c r="AA19" s="4">
        <v>0.13583300000000001</v>
      </c>
    </row>
    <row r="20" spans="2:55" ht="15">
      <c r="B20" s="3">
        <v>1979.17</v>
      </c>
      <c r="C20" s="4">
        <v>-0.13500000000000001</v>
      </c>
      <c r="D20" s="4"/>
      <c r="E20" s="10">
        <f t="shared" si="2"/>
        <v>-7.9074608692655479E-2</v>
      </c>
      <c r="F20" s="10">
        <f t="shared" si="3"/>
        <v>-8.2728661990210769E-2</v>
      </c>
      <c r="G20" s="10">
        <f t="shared" si="4"/>
        <v>-8.395068600606452E-2</v>
      </c>
      <c r="H20" s="3">
        <f t="shared" si="5"/>
        <v>-0.16667934799627529</v>
      </c>
      <c r="I20" s="3">
        <v>2.4843505477308296</v>
      </c>
      <c r="J20" s="3">
        <f t="shared" si="6"/>
        <v>0.61823161189358378</v>
      </c>
      <c r="K20" s="3">
        <f t="shared" ref="K20:K82" si="9">(K19+I20/12)-Emiss_alpha*((K19+I20/12)-(CO2_base+G20))</f>
        <v>336.28821942025235</v>
      </c>
      <c r="L20" s="3">
        <f t="shared" si="0"/>
        <v>0.26221942025233602</v>
      </c>
      <c r="M20" s="3"/>
      <c r="N20" s="1">
        <v>1979.21</v>
      </c>
      <c r="O20">
        <v>336.21800000000002</v>
      </c>
      <c r="P20">
        <f t="shared" si="1"/>
        <v>0.19200000000000728</v>
      </c>
      <c r="R20" s="4">
        <f t="shared" ref="R20:R83" si="10">C20-C19</f>
        <v>-1.3000000000000012E-2</v>
      </c>
      <c r="S20" s="3">
        <f t="shared" ref="S20:S83" si="11">F20-F19</f>
        <v>-4.2510336329321628E-2</v>
      </c>
      <c r="T20" s="3">
        <f t="shared" ref="T20:T83" si="12">G20-G19</f>
        <v>-4.3704703964645215E-2</v>
      </c>
      <c r="U20" s="3">
        <f t="shared" si="7"/>
        <v>-7.6215040293966849E-2</v>
      </c>
      <c r="V20" s="3">
        <f t="shared" ref="V20:V83" si="13">L20-L19</f>
        <v>0.13144296969062452</v>
      </c>
      <c r="W20" s="3">
        <f t="shared" si="8"/>
        <v>0.10095695357303779</v>
      </c>
      <c r="X20" s="3">
        <f t="shared" ref="X20:X83" si="14">J20-J19</f>
        <v>0.20702921231090249</v>
      </c>
      <c r="Y20" s="3" t="s">
        <v>58</v>
      </c>
      <c r="Z20" s="3">
        <v>1979.79</v>
      </c>
      <c r="AA20" s="4">
        <v>0.159167</v>
      </c>
    </row>
    <row r="21" spans="2:55" ht="15">
      <c r="B21" s="3">
        <v>1979.25</v>
      </c>
      <c r="C21" s="4">
        <v>-0.26100000000000001</v>
      </c>
      <c r="D21" s="4"/>
      <c r="E21" s="10">
        <f t="shared" si="2"/>
        <v>-0.15622578319366348</v>
      </c>
      <c r="F21" s="10">
        <f t="shared" si="3"/>
        <v>-0.16333767452083711</v>
      </c>
      <c r="G21" s="10">
        <f t="shared" si="4"/>
        <v>-0.1683198167456148</v>
      </c>
      <c r="H21" s="3">
        <f t="shared" si="5"/>
        <v>-0.33165749126645194</v>
      </c>
      <c r="I21" s="3">
        <v>2.4957746478873242</v>
      </c>
      <c r="J21" s="3">
        <f t="shared" si="6"/>
        <v>0.82621283255086075</v>
      </c>
      <c r="K21" s="3">
        <f t="shared" si="9"/>
        <v>336.42026164961419</v>
      </c>
      <c r="L21" s="3">
        <f t="shared" si="0"/>
        <v>0.39426164961417953</v>
      </c>
      <c r="M21" s="3"/>
      <c r="N21" s="1">
        <v>1979.29</v>
      </c>
      <c r="O21">
        <v>336.35199999999998</v>
      </c>
      <c r="P21">
        <f t="shared" si="1"/>
        <v>0.32599999999996498</v>
      </c>
      <c r="R21" s="4">
        <f t="shared" si="10"/>
        <v>-0.126</v>
      </c>
      <c r="S21" s="3">
        <f t="shared" si="11"/>
        <v>-8.0609012530626342E-2</v>
      </c>
      <c r="T21" s="3">
        <f t="shared" si="12"/>
        <v>-8.4369130739550283E-2</v>
      </c>
      <c r="U21" s="3">
        <f t="shared" si="7"/>
        <v>-0.15497814327017662</v>
      </c>
      <c r="V21" s="3">
        <f t="shared" si="13"/>
        <v>0.13204222936184351</v>
      </c>
      <c r="W21" s="3">
        <f t="shared" si="8"/>
        <v>7.0050972053772864E-2</v>
      </c>
      <c r="X21" s="3">
        <f t="shared" si="14"/>
        <v>0.20798122065727698</v>
      </c>
      <c r="Y21" s="3"/>
      <c r="Z21" s="3">
        <v>1979.87</v>
      </c>
      <c r="AA21" s="4">
        <v>0.16</v>
      </c>
    </row>
    <row r="22" spans="2:55" ht="15">
      <c r="B22" s="3">
        <v>1979.33</v>
      </c>
      <c r="C22" s="4">
        <v>-0.222</v>
      </c>
      <c r="D22" s="4"/>
      <c r="E22" s="10">
        <f t="shared" si="2"/>
        <v>-0.21473521905758261</v>
      </c>
      <c r="F22" s="10">
        <f t="shared" si="3"/>
        <v>-0.22622847495059834</v>
      </c>
      <c r="G22" s="10">
        <f t="shared" si="4"/>
        <v>-0.23808392119702995</v>
      </c>
      <c r="H22" s="3">
        <f t="shared" si="5"/>
        <v>-0.46431239614762831</v>
      </c>
      <c r="I22" s="3">
        <v>2.5071987480438187</v>
      </c>
      <c r="J22" s="3">
        <f t="shared" si="6"/>
        <v>1.0351460615545123</v>
      </c>
      <c r="K22" s="3">
        <f t="shared" si="9"/>
        <v>336.55292593077661</v>
      </c>
      <c r="L22" s="3">
        <f t="shared" si="0"/>
        <v>0.52692593077659922</v>
      </c>
      <c r="M22" s="3"/>
      <c r="N22" s="1">
        <v>1979.37</v>
      </c>
      <c r="O22">
        <v>336.49400000000003</v>
      </c>
      <c r="P22">
        <f t="shared" si="1"/>
        <v>0.46800000000001774</v>
      </c>
      <c r="R22" s="4">
        <f t="shared" si="10"/>
        <v>3.9000000000000007E-2</v>
      </c>
      <c r="S22" s="3">
        <f t="shared" si="11"/>
        <v>-6.2890800429761223E-2</v>
      </c>
      <c r="T22" s="3">
        <f t="shared" si="12"/>
        <v>-6.9764104451415149E-2</v>
      </c>
      <c r="U22" s="3">
        <f t="shared" si="7"/>
        <v>-0.12265490488117638</v>
      </c>
      <c r="V22" s="3">
        <f t="shared" si="13"/>
        <v>0.13266428116241968</v>
      </c>
      <c r="W22" s="3">
        <f t="shared" si="8"/>
        <v>8.3602319209949122E-2</v>
      </c>
      <c r="X22" s="3">
        <f t="shared" si="14"/>
        <v>0.20893322900365152</v>
      </c>
      <c r="Y22" s="3"/>
      <c r="Z22" s="3">
        <v>1979.96</v>
      </c>
      <c r="AA22" s="4">
        <v>0.20583299999999999</v>
      </c>
    </row>
    <row r="23" spans="2:55" ht="15">
      <c r="B23" s="3">
        <v>1979.42</v>
      </c>
      <c r="C23" s="4">
        <v>-0.19600000000000001</v>
      </c>
      <c r="D23" s="4"/>
      <c r="E23" s="10">
        <f t="shared" si="2"/>
        <v>-0.26025111784874366</v>
      </c>
      <c r="F23" s="10">
        <f t="shared" si="3"/>
        <v>-0.27712542373901938</v>
      </c>
      <c r="G23" s="10">
        <f t="shared" si="4"/>
        <v>-0.29783262942707328</v>
      </c>
      <c r="H23" s="3">
        <f t="shared" si="5"/>
        <v>-0.57495805316609272</v>
      </c>
      <c r="I23" s="3">
        <v>2.5186228482003132</v>
      </c>
      <c r="J23" s="3">
        <f t="shared" si="6"/>
        <v>1.2450312989045385</v>
      </c>
      <c r="K23" s="3">
        <f t="shared" si="9"/>
        <v>336.6862275498948</v>
      </c>
      <c r="L23" s="3">
        <f t="shared" si="0"/>
        <v>0.66022754989478472</v>
      </c>
      <c r="M23" s="3"/>
      <c r="N23" s="1">
        <v>1979.46</v>
      </c>
      <c r="O23">
        <v>336.61900000000003</v>
      </c>
      <c r="P23">
        <f t="shared" si="1"/>
        <v>0.59300000000001774</v>
      </c>
      <c r="R23" s="4">
        <f t="shared" si="10"/>
        <v>2.5999999999999995E-2</v>
      </c>
      <c r="S23" s="3">
        <f t="shared" si="11"/>
        <v>-5.0896948788421048E-2</v>
      </c>
      <c r="T23" s="3">
        <f t="shared" si="12"/>
        <v>-5.9748708230043329E-2</v>
      </c>
      <c r="U23" s="3">
        <f t="shared" si="7"/>
        <v>-0.10064565701846438</v>
      </c>
      <c r="V23" s="3">
        <f t="shared" si="13"/>
        <v>0.1333016191181855</v>
      </c>
      <c r="W23" s="3">
        <f t="shared" si="8"/>
        <v>9.3043356310799741E-2</v>
      </c>
      <c r="X23" s="3">
        <f t="shared" si="14"/>
        <v>0.20988523735002618</v>
      </c>
      <c r="Y23" s="3"/>
      <c r="Z23" s="3">
        <v>1980.04</v>
      </c>
      <c r="AA23" s="5">
        <v>0.17166699999999999</v>
      </c>
    </row>
    <row r="24" spans="2:55" ht="15">
      <c r="B24" s="3">
        <v>1979.5</v>
      </c>
      <c r="C24" s="4">
        <v>-4.2000000000000003E-2</v>
      </c>
      <c r="D24" s="4"/>
      <c r="E24" s="10">
        <f t="shared" si="2"/>
        <v>-0.25287512572004806</v>
      </c>
      <c r="F24" s="10">
        <f t="shared" si="3"/>
        <v>-0.27590023660514296</v>
      </c>
      <c r="G24" s="10">
        <f t="shared" si="4"/>
        <v>-0.30554714442531256</v>
      </c>
      <c r="H24" s="3">
        <f t="shared" si="5"/>
        <v>-0.58144738103045546</v>
      </c>
      <c r="I24" s="3">
        <v>2.5300469483568078</v>
      </c>
      <c r="J24" s="3">
        <f t="shared" si="6"/>
        <v>1.4558685446009392</v>
      </c>
      <c r="K24" s="3">
        <f t="shared" si="9"/>
        <v>336.82025014707273</v>
      </c>
      <c r="L24" s="3">
        <f t="shared" si="0"/>
        <v>0.79425014707271657</v>
      </c>
      <c r="M24" s="3"/>
      <c r="N24" s="1">
        <v>1979.54</v>
      </c>
      <c r="O24">
        <v>336.78199999999998</v>
      </c>
      <c r="P24">
        <f t="shared" si="1"/>
        <v>0.75599999999997181</v>
      </c>
      <c r="R24" s="4">
        <f t="shared" si="10"/>
        <v>0.154</v>
      </c>
      <c r="S24" s="3">
        <f t="shared" si="11"/>
        <v>1.2251871338764264E-3</v>
      </c>
      <c r="T24" s="3">
        <f t="shared" si="12"/>
        <v>-7.7145149982392747E-3</v>
      </c>
      <c r="U24" s="3">
        <f t="shared" si="7"/>
        <v>3.510672135637152E-3</v>
      </c>
      <c r="V24" s="3">
        <f t="shared" si="13"/>
        <v>0.13402259717793186</v>
      </c>
      <c r="W24" s="3">
        <f t="shared" si="8"/>
        <v>0.1354268660321867</v>
      </c>
      <c r="X24" s="3">
        <f t="shared" si="14"/>
        <v>0.21083724569640072</v>
      </c>
      <c r="Y24" s="3"/>
      <c r="Z24" s="3">
        <v>1980.12</v>
      </c>
      <c r="AA24" s="5">
        <v>0.14499999999999999</v>
      </c>
    </row>
    <row r="25" spans="2:55" ht="15">
      <c r="B25" s="3">
        <v>1979.58</v>
      </c>
      <c r="C25" s="5">
        <v>-0.156</v>
      </c>
      <c r="D25" s="5"/>
      <c r="E25" s="10">
        <f t="shared" si="2"/>
        <v>-0.2825486322887204</v>
      </c>
      <c r="F25" s="10">
        <f t="shared" si="3"/>
        <v>-0.31243275695477174</v>
      </c>
      <c r="G25" s="10">
        <f t="shared" si="4"/>
        <v>-0.35070950420401875</v>
      </c>
      <c r="H25" s="3">
        <f t="shared" si="5"/>
        <v>-0.66314226115879049</v>
      </c>
      <c r="I25" s="3">
        <v>2.5277386541471052</v>
      </c>
      <c r="J25" s="3">
        <f t="shared" si="6"/>
        <v>1.6665134324465312</v>
      </c>
      <c r="K25" s="3">
        <f t="shared" si="9"/>
        <v>336.95378910477325</v>
      </c>
      <c r="L25" s="3">
        <f t="shared" si="0"/>
        <v>0.92778910477323961</v>
      </c>
      <c r="M25" s="3"/>
      <c r="N25" s="1">
        <v>1979.62</v>
      </c>
      <c r="O25">
        <v>336.91399999999999</v>
      </c>
      <c r="P25">
        <f t="shared" si="1"/>
        <v>0.88799999999997681</v>
      </c>
      <c r="R25" s="4">
        <f t="shared" si="10"/>
        <v>-0.11399999999999999</v>
      </c>
      <c r="S25" s="3">
        <f t="shared" si="11"/>
        <v>-3.6532520349628783E-2</v>
      </c>
      <c r="T25" s="3">
        <f t="shared" si="12"/>
        <v>-4.5162359778706196E-2</v>
      </c>
      <c r="U25" s="3">
        <f t="shared" si="7"/>
        <v>-7.1694880128334984E-2</v>
      </c>
      <c r="V25" s="3">
        <f t="shared" si="13"/>
        <v>0.13353895770052304</v>
      </c>
      <c r="W25" s="3">
        <f t="shared" si="8"/>
        <v>0.10486100564918904</v>
      </c>
      <c r="X25" s="3">
        <f t="shared" si="14"/>
        <v>0.21064488784559199</v>
      </c>
      <c r="Y25" s="3"/>
      <c r="Z25" s="3">
        <v>1980.21</v>
      </c>
      <c r="AA25" s="4">
        <v>0.1575</v>
      </c>
    </row>
    <row r="26" spans="2:55" ht="15">
      <c r="B26" s="3">
        <v>1979.67</v>
      </c>
      <c r="C26" s="5">
        <v>-6.0000000000000001E-3</v>
      </c>
      <c r="D26" s="5"/>
      <c r="E26" s="10">
        <f t="shared" si="2"/>
        <v>-0.26187622504728791</v>
      </c>
      <c r="F26" s="10">
        <f t="shared" si="3"/>
        <v>-0.29942094703237598</v>
      </c>
      <c r="G26" s="10">
        <f t="shared" si="4"/>
        <v>-0.34545794983313055</v>
      </c>
      <c r="H26" s="3">
        <f t="shared" si="5"/>
        <v>-0.64487889686550659</v>
      </c>
      <c r="I26" s="3">
        <v>2.5254303599374022</v>
      </c>
      <c r="J26" s="3">
        <f t="shared" si="6"/>
        <v>1.8769659624413146</v>
      </c>
      <c r="K26" s="3">
        <f t="shared" si="9"/>
        <v>337.08692725056733</v>
      </c>
      <c r="L26" s="3">
        <f t="shared" si="0"/>
        <v>1.0609272505673175</v>
      </c>
      <c r="M26" s="3"/>
      <c r="N26" s="1">
        <v>1979.71</v>
      </c>
      <c r="O26">
        <v>337.05</v>
      </c>
      <c r="P26">
        <f t="shared" si="1"/>
        <v>1.0240000000000009</v>
      </c>
      <c r="R26" s="4">
        <f t="shared" si="10"/>
        <v>0.15</v>
      </c>
      <c r="S26" s="3">
        <f t="shared" si="11"/>
        <v>1.3011809922395756E-2</v>
      </c>
      <c r="T26" s="3">
        <f t="shared" si="12"/>
        <v>5.2515543708882007E-3</v>
      </c>
      <c r="U26" s="3">
        <f t="shared" si="7"/>
        <v>2.8263364293283959E-2</v>
      </c>
      <c r="V26" s="3">
        <f t="shared" si="13"/>
        <v>0.1331381457940779</v>
      </c>
      <c r="W26" s="3">
        <f t="shared" si="8"/>
        <v>0.14444349151139149</v>
      </c>
      <c r="X26" s="3">
        <f t="shared" si="14"/>
        <v>0.21045252999478348</v>
      </c>
      <c r="Y26" s="3"/>
      <c r="Z26" s="3">
        <v>1980.29</v>
      </c>
      <c r="AA26" s="4">
        <v>0.18083299999999999</v>
      </c>
    </row>
    <row r="27" spans="2:55" ht="15">
      <c r="B27" s="3">
        <v>1979.75</v>
      </c>
      <c r="C27" s="4">
        <v>0.13300000000000001</v>
      </c>
      <c r="D27" s="4"/>
      <c r="E27" s="10">
        <f t="shared" si="2"/>
        <v>-0.19840138676176894</v>
      </c>
      <c r="F27" s="10">
        <f t="shared" si="3"/>
        <v>-0.24419419852295998</v>
      </c>
      <c r="G27" s="10">
        <f t="shared" si="4"/>
        <v>-0.29446064233866848</v>
      </c>
      <c r="H27" s="3">
        <f t="shared" si="5"/>
        <v>-0.53865484086162851</v>
      </c>
      <c r="I27" s="3">
        <v>2.5231220657276996</v>
      </c>
      <c r="J27" s="3">
        <f t="shared" si="6"/>
        <v>2.0872261345852898</v>
      </c>
      <c r="K27" s="3">
        <f t="shared" si="9"/>
        <v>337.21973968055721</v>
      </c>
      <c r="L27" s="3">
        <f t="shared" si="0"/>
        <v>1.1937396805572007</v>
      </c>
      <c r="M27" s="3"/>
      <c r="N27" s="1">
        <v>1979.79</v>
      </c>
      <c r="O27">
        <v>337.209</v>
      </c>
      <c r="P27">
        <f t="shared" si="1"/>
        <v>1.1829999999999927</v>
      </c>
      <c r="R27" s="4">
        <f t="shared" si="10"/>
        <v>0.13900000000000001</v>
      </c>
      <c r="S27" s="3">
        <f t="shared" si="11"/>
        <v>5.5226748509416002E-2</v>
      </c>
      <c r="T27" s="3">
        <f t="shared" si="12"/>
        <v>5.0997307494462074E-2</v>
      </c>
      <c r="U27" s="3">
        <f t="shared" si="7"/>
        <v>0.11622405600387807</v>
      </c>
      <c r="V27" s="3">
        <f t="shared" si="13"/>
        <v>0.13281242998988319</v>
      </c>
      <c r="W27" s="3">
        <f t="shared" si="8"/>
        <v>0.17930205239143443</v>
      </c>
      <c r="X27" s="3">
        <f t="shared" si="14"/>
        <v>0.21026017214397519</v>
      </c>
      <c r="Y27" s="3"/>
      <c r="Z27" s="3">
        <v>1980.37</v>
      </c>
      <c r="AA27" s="4">
        <v>0.160833</v>
      </c>
    </row>
    <row r="28" spans="2:55" ht="15">
      <c r="B28" s="3">
        <v>1979.83</v>
      </c>
      <c r="C28" s="4">
        <v>3.6999999999999998E-2</v>
      </c>
      <c r="D28" s="4"/>
      <c r="E28" s="10">
        <f t="shared" si="2"/>
        <v>-0.17070466111001753</v>
      </c>
      <c r="F28" s="10">
        <f t="shared" si="3"/>
        <v>-0.22528608180107224</v>
      </c>
      <c r="G28" s="10">
        <f t="shared" si="4"/>
        <v>-0.27618375755793739</v>
      </c>
      <c r="H28" s="3">
        <f t="shared" si="5"/>
        <v>-0.50146983935900957</v>
      </c>
      <c r="I28" s="3">
        <v>2.520813771517997</v>
      </c>
      <c r="J28" s="3">
        <f t="shared" si="6"/>
        <v>2.2972939488784561</v>
      </c>
      <c r="K28" s="3">
        <f t="shared" si="9"/>
        <v>337.35217367757485</v>
      </c>
      <c r="L28" s="3">
        <f t="shared" si="0"/>
        <v>1.3261736775748432</v>
      </c>
      <c r="M28" s="3"/>
      <c r="N28" s="1">
        <v>1979.87</v>
      </c>
      <c r="O28">
        <v>337.36900000000003</v>
      </c>
      <c r="P28">
        <f t="shared" si="1"/>
        <v>1.3430000000000177</v>
      </c>
      <c r="R28" s="4">
        <f t="shared" si="10"/>
        <v>-9.6000000000000002E-2</v>
      </c>
      <c r="S28" s="3">
        <f t="shared" si="11"/>
        <v>1.8908116721887747E-2</v>
      </c>
      <c r="T28" s="3">
        <f t="shared" si="12"/>
        <v>1.8276884780731084E-2</v>
      </c>
      <c r="U28" s="3">
        <f t="shared" si="7"/>
        <v>4.7185001502618833E-2</v>
      </c>
      <c r="V28" s="3">
        <f t="shared" si="13"/>
        <v>0.13243399701764247</v>
      </c>
      <c r="W28" s="3">
        <f t="shared" si="8"/>
        <v>0.15130799761869002</v>
      </c>
      <c r="X28" s="3">
        <f t="shared" si="14"/>
        <v>0.21006781429316623</v>
      </c>
      <c r="Y28" s="3"/>
      <c r="Z28" s="3">
        <v>1980.46</v>
      </c>
      <c r="AA28" s="4">
        <v>0.16250000000000001</v>
      </c>
    </row>
    <row r="29" spans="2:55" ht="15.6" thickBot="1">
      <c r="B29" s="3">
        <v>1979.92</v>
      </c>
      <c r="C29" s="4">
        <v>5.8999999999999997E-2</v>
      </c>
      <c r="D29" s="4"/>
      <c r="E29" s="10">
        <f t="shared" si="2"/>
        <v>-0.13818635185798339</v>
      </c>
      <c r="F29" s="10">
        <f t="shared" si="3"/>
        <v>-0.20220368310732273</v>
      </c>
      <c r="G29" s="10">
        <f t="shared" si="4"/>
        <v>-0.25102623010204178</v>
      </c>
      <c r="H29" s="3">
        <f t="shared" si="5"/>
        <v>-0.45322991320936451</v>
      </c>
      <c r="I29" s="3">
        <v>2.5185054773082944</v>
      </c>
      <c r="J29" s="3">
        <f t="shared" si="6"/>
        <v>2.507169405320814</v>
      </c>
      <c r="K29" s="3">
        <f t="shared" si="9"/>
        <v>337.48424105459679</v>
      </c>
      <c r="L29" s="3">
        <f t="shared" si="0"/>
        <v>1.4582410545967832</v>
      </c>
      <c r="M29" s="3"/>
      <c r="N29" s="1">
        <v>1979.96</v>
      </c>
      <c r="O29">
        <v>337.57499999999999</v>
      </c>
      <c r="P29">
        <f t="shared" si="1"/>
        <v>1.5489999999999782</v>
      </c>
      <c r="R29" s="4">
        <f t="shared" si="10"/>
        <v>2.1999999999999999E-2</v>
      </c>
      <c r="S29" s="3">
        <f t="shared" si="11"/>
        <v>2.3082398693749506E-2</v>
      </c>
      <c r="T29" s="3">
        <f t="shared" si="12"/>
        <v>2.5157527455895612E-2</v>
      </c>
      <c r="U29" s="3">
        <f t="shared" si="7"/>
        <v>5.823992614964512E-2</v>
      </c>
      <c r="V29" s="3">
        <f t="shared" si="13"/>
        <v>0.13206737702194005</v>
      </c>
      <c r="W29" s="3">
        <f t="shared" si="8"/>
        <v>0.15536334748179809</v>
      </c>
      <c r="X29" s="3">
        <f t="shared" si="14"/>
        <v>0.20987545644235794</v>
      </c>
      <c r="Y29" s="3"/>
      <c r="Z29" s="3">
        <v>1980.54</v>
      </c>
      <c r="AA29" s="4">
        <v>0.125833</v>
      </c>
      <c r="AF29" t="s">
        <v>68</v>
      </c>
    </row>
    <row r="30" spans="2:55" ht="15.6" thickBot="1">
      <c r="B30" s="3">
        <v>1980</v>
      </c>
      <c r="C30" s="4">
        <v>0.01</v>
      </c>
      <c r="D30" s="4">
        <f t="shared" ref="D30:D93" si="15">C30*RSS_fact+RSS_offset</f>
        <v>0.13165000000000002</v>
      </c>
      <c r="E30" s="10">
        <f t="shared" si="2"/>
        <v>-0.12393935779011296</v>
      </c>
      <c r="F30" s="10">
        <f>Bio_alpha*(C30*Bio_factor-F29)+F29+Bio_slope*(B30-1979)</f>
        <v>-0.19783814584554288</v>
      </c>
      <c r="G30" s="10">
        <f>Ocean_alpha*(C30*Ocean_factor-G29)+G29</f>
        <v>-0.24255176582169391</v>
      </c>
      <c r="H30" s="3">
        <f t="shared" si="5"/>
        <v>-0.44038991166723679</v>
      </c>
      <c r="I30" s="3">
        <v>2.5161971830985919</v>
      </c>
      <c r="J30" s="3">
        <f t="shared" si="6"/>
        <v>2.7168525039123632</v>
      </c>
      <c r="K30" s="3">
        <f t="shared" si="9"/>
        <v>337.61591525923961</v>
      </c>
      <c r="L30" s="3">
        <f t="shared" si="0"/>
        <v>1.5899152592396035</v>
      </c>
      <c r="M30" s="3"/>
      <c r="N30" s="1">
        <v>1980.04</v>
      </c>
      <c r="O30">
        <v>337.74700000000001</v>
      </c>
      <c r="P30">
        <f t="shared" si="1"/>
        <v>1.7210000000000036</v>
      </c>
      <c r="R30" s="4">
        <f>C30-C29</f>
        <v>-4.8999999999999995E-2</v>
      </c>
      <c r="S30" s="3">
        <f>F30-F29</f>
        <v>4.3655372617798505E-3</v>
      </c>
      <c r="T30" s="3">
        <f>G30-G29</f>
        <v>8.4744642803478709E-3</v>
      </c>
      <c r="U30" s="3">
        <f t="shared" si="7"/>
        <v>2.2840001542127723E-2</v>
      </c>
      <c r="V30" s="3">
        <f t="shared" si="13"/>
        <v>0.13167420464282031</v>
      </c>
      <c r="W30" s="3">
        <f t="shared" si="8"/>
        <v>0.14081020525967142</v>
      </c>
      <c r="X30" s="3">
        <f t="shared" si="14"/>
        <v>0.20968309859154921</v>
      </c>
      <c r="Y30" s="3"/>
      <c r="Z30" s="3">
        <v>1980.62</v>
      </c>
      <c r="AA30" s="4">
        <v>0.13</v>
      </c>
      <c r="AG30" s="11" t="s">
        <v>27</v>
      </c>
      <c r="AH30" s="12" t="str">
        <f>Bio_tau&amp;" months"</f>
        <v>12 months</v>
      </c>
      <c r="AI30" s="11" t="s">
        <v>25</v>
      </c>
      <c r="AJ30" s="12" t="str">
        <f>Bio_factor&amp;" ppmv"</f>
        <v>4 ppmv</v>
      </c>
      <c r="AK30" s="11" t="s">
        <v>28</v>
      </c>
      <c r="AL30" s="12" t="str">
        <f>Ocean_tau&amp;" months"</f>
        <v>48 months</v>
      </c>
      <c r="AM30" s="11" t="s">
        <v>30</v>
      </c>
      <c r="AN30" s="12" t="str">
        <f>Ocean_factor&amp;" ppmv"</f>
        <v>16 ppmv</v>
      </c>
      <c r="AO30" s="11" t="s">
        <v>71</v>
      </c>
      <c r="AP30" s="12" t="str">
        <f>Emiss_tau&amp;" months"</f>
        <v>614 months</v>
      </c>
      <c r="AQ30" s="32"/>
      <c r="AS30" s="11" t="s">
        <v>27</v>
      </c>
      <c r="AT30" s="12" t="str">
        <f>Bio_tau&amp;" months"</f>
        <v>12 months</v>
      </c>
      <c r="AU30" s="11" t="s">
        <v>25</v>
      </c>
      <c r="AV30" s="12" t="str">
        <f>Bio_factor&amp;" ppmv"</f>
        <v>4 ppmv</v>
      </c>
      <c r="AW30" s="11" t="s">
        <v>28</v>
      </c>
      <c r="AX30" s="12" t="str">
        <f>Ocean_tau&amp;" months"</f>
        <v>48 months</v>
      </c>
      <c r="AY30" s="11" t="s">
        <v>30</v>
      </c>
      <c r="AZ30" s="12" t="str">
        <f>Ocean_factor&amp;" ppmv"</f>
        <v>16 ppmv</v>
      </c>
      <c r="BA30" s="11" t="s">
        <v>71</v>
      </c>
      <c r="BB30" s="12" t="str">
        <f>Emiss_tau&amp;" months"</f>
        <v>614 months</v>
      </c>
      <c r="BC30" s="32"/>
    </row>
    <row r="31" spans="2:55" ht="15" customHeight="1">
      <c r="B31" s="3">
        <v>1980.08</v>
      </c>
      <c r="C31" s="4">
        <v>8.6999999999999994E-2</v>
      </c>
      <c r="D31" s="4">
        <f t="shared" si="15"/>
        <v>0.14435500000000001</v>
      </c>
      <c r="E31" s="10">
        <f t="shared" si="2"/>
        <v>-8.6205170178543247E-2</v>
      </c>
      <c r="F31" s="10">
        <f t="shared" si="3"/>
        <v>-0.17039533737681661</v>
      </c>
      <c r="G31" s="10">
        <f t="shared" si="4"/>
        <v>-0.20885087390928095</v>
      </c>
      <c r="H31" s="3">
        <f t="shared" si="5"/>
        <v>-0.37924621128609759</v>
      </c>
      <c r="I31" s="3">
        <v>2.5138888888888888</v>
      </c>
      <c r="J31" s="3">
        <f t="shared" si="6"/>
        <v>2.9263432446531041</v>
      </c>
      <c r="K31" s="3">
        <f t="shared" si="9"/>
        <v>337.74723798327614</v>
      </c>
      <c r="L31" s="3">
        <f t="shared" si="0"/>
        <v>1.7212379832761258</v>
      </c>
      <c r="M31" s="3"/>
      <c r="N31" s="1">
        <v>1980.12</v>
      </c>
      <c r="O31">
        <v>337.892</v>
      </c>
      <c r="P31">
        <f t="shared" si="1"/>
        <v>1.8659999999999854</v>
      </c>
      <c r="R31" s="4">
        <f t="shared" si="10"/>
        <v>7.6999999999999999E-2</v>
      </c>
      <c r="S31" s="3">
        <f t="shared" si="11"/>
        <v>2.7442808468726265E-2</v>
      </c>
      <c r="T31" s="3">
        <f t="shared" si="12"/>
        <v>3.3700891912412961E-2</v>
      </c>
      <c r="U31" s="3">
        <f t="shared" si="7"/>
        <v>7.1143700381139222E-2</v>
      </c>
      <c r="V31" s="3">
        <f t="shared" si="13"/>
        <v>0.13132272403652223</v>
      </c>
      <c r="W31" s="3">
        <f t="shared" si="8"/>
        <v>0.15978020418897793</v>
      </c>
      <c r="X31" s="3">
        <f t="shared" si="14"/>
        <v>0.20949074074074092</v>
      </c>
      <c r="Y31" s="3"/>
      <c r="Z31" s="3">
        <v>1980.71</v>
      </c>
      <c r="AA31" s="4">
        <v>0.185833</v>
      </c>
      <c r="AG31" s="31"/>
      <c r="AH31" s="32"/>
      <c r="AI31" s="31"/>
      <c r="AJ31" s="32"/>
      <c r="AK31" s="31"/>
      <c r="AL31" s="32"/>
      <c r="AM31" s="31"/>
      <c r="AN31" s="32"/>
      <c r="AO31" s="31"/>
      <c r="AP31" s="32"/>
      <c r="AQ31" s="32"/>
      <c r="AS31" s="35"/>
      <c r="AT31" s="36"/>
      <c r="AU31" s="35"/>
      <c r="AV31" s="36"/>
      <c r="AW31" s="35"/>
      <c r="AX31" s="36"/>
      <c r="AY31" s="35"/>
      <c r="AZ31" s="36"/>
      <c r="BA31" s="35"/>
      <c r="BB31" s="36"/>
      <c r="BC31" s="32"/>
    </row>
    <row r="32" spans="2:55" ht="15" customHeight="1" thickBot="1">
      <c r="B32" s="3">
        <v>1980.17</v>
      </c>
      <c r="C32" s="4">
        <v>-0.04</v>
      </c>
      <c r="D32" s="4">
        <f t="shared" si="15"/>
        <v>0.12340000000000001</v>
      </c>
      <c r="E32" s="10">
        <f t="shared" si="2"/>
        <v>-9.2105478994247286E-2</v>
      </c>
      <c r="F32" s="10">
        <f t="shared" si="3"/>
        <v>-0.18711417209172865</v>
      </c>
      <c r="G32" s="10">
        <f t="shared" si="4"/>
        <v>-0.21774022841021368</v>
      </c>
      <c r="H32" s="3">
        <f t="shared" si="5"/>
        <v>-0.40485440050194232</v>
      </c>
      <c r="I32" s="3">
        <v>2.5115805946791863</v>
      </c>
      <c r="J32" s="3">
        <f t="shared" si="6"/>
        <v>3.1356416275430363</v>
      </c>
      <c r="K32" s="3">
        <f t="shared" si="9"/>
        <v>337.87814048991783</v>
      </c>
      <c r="L32" s="3">
        <f t="shared" si="0"/>
        <v>1.8521404899178151</v>
      </c>
      <c r="M32" s="3"/>
      <c r="N32" s="1">
        <v>1980.21</v>
      </c>
      <c r="O32">
        <v>338.04899999999998</v>
      </c>
      <c r="P32">
        <f t="shared" si="1"/>
        <v>2.0229999999999677</v>
      </c>
      <c r="R32" s="4">
        <f t="shared" si="10"/>
        <v>-0.127</v>
      </c>
      <c r="S32" s="3">
        <f t="shared" si="11"/>
        <v>-1.6718834714912034E-2</v>
      </c>
      <c r="T32" s="3">
        <f t="shared" si="12"/>
        <v>-8.8893545009327279E-3</v>
      </c>
      <c r="U32" s="3">
        <f t="shared" si="7"/>
        <v>-1.5608189215844762E-2</v>
      </c>
      <c r="V32" s="3">
        <f t="shared" si="13"/>
        <v>0.13090250664168934</v>
      </c>
      <c r="W32" s="3">
        <f t="shared" si="8"/>
        <v>0.12465923095535143</v>
      </c>
      <c r="X32" s="3">
        <f t="shared" si="14"/>
        <v>0.20929838288993219</v>
      </c>
      <c r="Y32" s="3"/>
      <c r="Z32" s="3">
        <v>1980.79</v>
      </c>
      <c r="AA32" s="4">
        <v>0.1275</v>
      </c>
      <c r="AG32" s="31"/>
      <c r="AH32" s="32"/>
      <c r="AI32" s="31"/>
      <c r="AJ32" s="32"/>
      <c r="AK32" s="31"/>
      <c r="AL32" s="32"/>
      <c r="AM32" s="31"/>
      <c r="AN32" s="32"/>
      <c r="AO32" s="31"/>
      <c r="AP32" s="32"/>
      <c r="AQ32" s="32"/>
      <c r="AR32" s="23"/>
      <c r="AS32" s="34"/>
      <c r="AT32" s="33"/>
      <c r="AU32" s="34"/>
      <c r="AV32" s="33"/>
      <c r="AW32" s="34"/>
      <c r="AX32" s="33"/>
      <c r="AY32" s="34"/>
      <c r="AZ32" s="33"/>
      <c r="BA32" s="34"/>
      <c r="BB32" s="33"/>
      <c r="BC32" s="32"/>
    </row>
    <row r="33" spans="2:55" ht="15.6" thickBot="1">
      <c r="B33" s="3">
        <v>1980.25</v>
      </c>
      <c r="C33" s="4">
        <v>3.6999999999999998E-2</v>
      </c>
      <c r="D33" s="4">
        <f t="shared" si="15"/>
        <v>0.136105</v>
      </c>
      <c r="E33" s="10">
        <f t="shared" si="2"/>
        <v>-7.290770487055552E-2</v>
      </c>
      <c r="F33" s="10">
        <f t="shared" si="3"/>
        <v>-0.17906992229612478</v>
      </c>
      <c r="G33" s="10">
        <f t="shared" si="4"/>
        <v>-0.20104515121205169</v>
      </c>
      <c r="H33" s="3">
        <f t="shared" si="5"/>
        <v>-0.38011507350817647</v>
      </c>
      <c r="I33" s="3">
        <v>2.5092723004694837</v>
      </c>
      <c r="J33" s="3">
        <f t="shared" si="6"/>
        <v>3.3447476525821598</v>
      </c>
      <c r="K33" s="3">
        <f t="shared" si="9"/>
        <v>338.00866509754292</v>
      </c>
      <c r="L33" s="3">
        <f t="shared" si="0"/>
        <v>1.9826650975429061</v>
      </c>
      <c r="M33" s="3"/>
      <c r="N33" s="1">
        <v>1980.29</v>
      </c>
      <c r="O33">
        <v>338.23</v>
      </c>
      <c r="P33">
        <f t="shared" si="1"/>
        <v>2.2040000000000077</v>
      </c>
      <c r="R33" s="4">
        <f t="shared" si="10"/>
        <v>7.6999999999999999E-2</v>
      </c>
      <c r="S33" s="3">
        <f t="shared" si="11"/>
        <v>8.0442497956038639E-3</v>
      </c>
      <c r="T33" s="3">
        <f t="shared" si="12"/>
        <v>1.6695077198161989E-2</v>
      </c>
      <c r="U33" s="3">
        <f t="shared" si="7"/>
        <v>3.4739326993765855E-2</v>
      </c>
      <c r="V33" s="3">
        <f t="shared" si="13"/>
        <v>0.13052460762509099</v>
      </c>
      <c r="W33" s="3">
        <f t="shared" si="8"/>
        <v>0.14442033842259733</v>
      </c>
      <c r="X33" s="3">
        <f t="shared" si="14"/>
        <v>0.20910602503912346</v>
      </c>
      <c r="Y33" s="3"/>
      <c r="Z33" s="3">
        <v>1980.87</v>
      </c>
      <c r="AA33" s="4">
        <v>0.14166699999999999</v>
      </c>
      <c r="AS33" s="24"/>
      <c r="AT33" s="25"/>
      <c r="AU33" s="25"/>
      <c r="AV33" s="25"/>
      <c r="AW33" s="25"/>
      <c r="AX33" s="25"/>
      <c r="AY33" s="25"/>
      <c r="AZ33" s="25"/>
      <c r="BA33" s="25"/>
      <c r="BB33" s="26"/>
      <c r="BC33" s="23"/>
    </row>
    <row r="34" spans="2:55" ht="15">
      <c r="B34" s="3">
        <v>1980.33</v>
      </c>
      <c r="C34" s="4">
        <v>9.4E-2</v>
      </c>
      <c r="D34" s="4">
        <f t="shared" si="15"/>
        <v>0.14551</v>
      </c>
      <c r="E34" s="10">
        <f t="shared" si="2"/>
        <v>-3.7015026550223276E-2</v>
      </c>
      <c r="F34" s="10">
        <f t="shared" si="3"/>
        <v>-0.15463898173728099</v>
      </c>
      <c r="G34" s="10">
        <f t="shared" si="4"/>
        <v>-0.16589083946231331</v>
      </c>
      <c r="H34" s="3">
        <f t="shared" si="5"/>
        <v>-0.32052982119959428</v>
      </c>
      <c r="I34" s="3">
        <v>2.5069640062597807</v>
      </c>
      <c r="J34" s="3">
        <f t="shared" si="6"/>
        <v>3.5536613197704749</v>
      </c>
      <c r="K34" s="3">
        <f t="shared" si="9"/>
        <v>338.13884246055233</v>
      </c>
      <c r="L34" s="3">
        <f t="shared" si="0"/>
        <v>2.1128424605523151</v>
      </c>
      <c r="M34" s="3"/>
      <c r="N34" s="1">
        <v>1980.37</v>
      </c>
      <c r="O34">
        <v>338.39100000000002</v>
      </c>
      <c r="P34">
        <f t="shared" si="1"/>
        <v>2.3650000000000091</v>
      </c>
      <c r="R34" s="4">
        <f t="shared" si="10"/>
        <v>5.7000000000000002E-2</v>
      </c>
      <c r="S34" s="3">
        <f t="shared" si="11"/>
        <v>2.4430940558843789E-2</v>
      </c>
      <c r="T34" s="3">
        <f t="shared" si="12"/>
        <v>3.5154311749738376E-2</v>
      </c>
      <c r="U34" s="3">
        <f t="shared" si="7"/>
        <v>6.958525230858216E-2</v>
      </c>
      <c r="V34" s="3">
        <f t="shared" si="13"/>
        <v>0.13017736300940896</v>
      </c>
      <c r="W34" s="3">
        <f t="shared" si="8"/>
        <v>0.15801146393284182</v>
      </c>
      <c r="X34" s="3">
        <f t="shared" si="14"/>
        <v>0.20891366718831517</v>
      </c>
      <c r="Y34" s="3"/>
      <c r="Z34" s="3">
        <v>1980.96</v>
      </c>
      <c r="AA34" s="4">
        <v>0.128333</v>
      </c>
    </row>
    <row r="35" spans="2:55" ht="15">
      <c r="B35" s="3">
        <v>1980.42</v>
      </c>
      <c r="C35" s="4">
        <v>0.13600000000000001</v>
      </c>
      <c r="D35" s="4">
        <f t="shared" si="15"/>
        <v>0.15244000000000002</v>
      </c>
      <c r="E35" s="10">
        <f t="shared" si="2"/>
        <v>9.4403700067590968E-3</v>
      </c>
      <c r="F35" s="10">
        <f t="shared" si="3"/>
        <v>-0.12007889298970428</v>
      </c>
      <c r="G35" s="10">
        <f t="shared" si="4"/>
        <v>-0.11760615879224945</v>
      </c>
      <c r="H35" s="3">
        <f t="shared" si="5"/>
        <v>-0.23768505178195373</v>
      </c>
      <c r="I35" s="3">
        <v>2.5046557120500781</v>
      </c>
      <c r="J35" s="3">
        <f t="shared" si="6"/>
        <v>3.7623826291079814</v>
      </c>
      <c r="K35" s="3">
        <f t="shared" si="9"/>
        <v>338.26869451159143</v>
      </c>
      <c r="L35" s="3">
        <f t="shared" si="0"/>
        <v>2.2426945115914236</v>
      </c>
      <c r="M35" s="3"/>
      <c r="N35" s="1">
        <v>1980.46</v>
      </c>
      <c r="O35">
        <v>338.553</v>
      </c>
      <c r="P35">
        <f t="shared" si="1"/>
        <v>2.5269999999999868</v>
      </c>
      <c r="R35" s="4">
        <f t="shared" si="10"/>
        <v>4.200000000000001E-2</v>
      </c>
      <c r="S35" s="3">
        <f t="shared" si="11"/>
        <v>3.4560088747576712E-2</v>
      </c>
      <c r="T35" s="3">
        <f t="shared" si="12"/>
        <v>4.8284680670063862E-2</v>
      </c>
      <c r="U35" s="3">
        <f t="shared" si="7"/>
        <v>9.2844769417640569E-2</v>
      </c>
      <c r="V35" s="3">
        <f t="shared" si="13"/>
        <v>0.12985205103910857</v>
      </c>
      <c r="W35" s="3">
        <f t="shared" si="8"/>
        <v>0.1669899588061648</v>
      </c>
      <c r="X35" s="3">
        <f t="shared" si="14"/>
        <v>0.20872130933750643</v>
      </c>
      <c r="Y35" s="3"/>
      <c r="Z35" s="3">
        <v>1981.04</v>
      </c>
      <c r="AA35" s="4">
        <v>0.10249999999999999</v>
      </c>
    </row>
    <row r="36" spans="2:55" ht="15">
      <c r="B36" s="3">
        <v>1980.5</v>
      </c>
      <c r="C36" s="4">
        <v>-0.01</v>
      </c>
      <c r="D36" s="4">
        <f t="shared" si="15"/>
        <v>0.12834999999999999</v>
      </c>
      <c r="E36" s="10">
        <f t="shared" si="2"/>
        <v>5.4873362819258253E-3</v>
      </c>
      <c r="F36" s="10">
        <f t="shared" si="3"/>
        <v>-0.1361761382248767</v>
      </c>
      <c r="G36" s="10">
        <f t="shared" si="4"/>
        <v>-0.11848022732294305</v>
      </c>
      <c r="H36" s="3">
        <f t="shared" si="5"/>
        <v>-0.25465636554781979</v>
      </c>
      <c r="I36" s="3">
        <v>2.502347417840376</v>
      </c>
      <c r="J36" s="3">
        <f t="shared" si="6"/>
        <v>3.9709115805946795</v>
      </c>
      <c r="K36" s="3">
        <f t="shared" si="9"/>
        <v>338.39814178210617</v>
      </c>
      <c r="L36" s="3">
        <f t="shared" si="0"/>
        <v>2.372141782106155</v>
      </c>
      <c r="M36" s="3"/>
      <c r="N36" s="1">
        <v>1980.54</v>
      </c>
      <c r="O36">
        <v>338.67899999999997</v>
      </c>
      <c r="P36">
        <f t="shared" si="1"/>
        <v>2.6529999999999632</v>
      </c>
      <c r="R36" s="4">
        <f t="shared" si="10"/>
        <v>-0.14600000000000002</v>
      </c>
      <c r="S36" s="3">
        <f t="shared" si="11"/>
        <v>-1.6097245235172419E-2</v>
      </c>
      <c r="T36" s="3">
        <f t="shared" si="12"/>
        <v>-8.7406853069360579E-4</v>
      </c>
      <c r="U36" s="3">
        <f t="shared" si="7"/>
        <v>-6.9713137658660249E-3</v>
      </c>
      <c r="V36" s="3">
        <f t="shared" si="13"/>
        <v>0.12944727051473137</v>
      </c>
      <c r="W36" s="3">
        <f t="shared" si="8"/>
        <v>0.12665874500838495</v>
      </c>
      <c r="X36" s="3">
        <f t="shared" si="14"/>
        <v>0.20852895148669814</v>
      </c>
      <c r="Y36" s="3"/>
      <c r="Z36" s="3">
        <v>1981.12</v>
      </c>
      <c r="AA36" s="4">
        <v>0.111667</v>
      </c>
    </row>
    <row r="37" spans="2:55" ht="15">
      <c r="B37" s="3">
        <v>1980.58</v>
      </c>
      <c r="C37" s="4">
        <v>1.7999999999999999E-2</v>
      </c>
      <c r="D37" s="4">
        <f t="shared" si="15"/>
        <v>0.13297</v>
      </c>
      <c r="E37" s="10">
        <f t="shared" si="2"/>
        <v>1.0805395244067416E-2</v>
      </c>
      <c r="F37" s="10">
        <f t="shared" si="3"/>
        <v>-0.14323129323289868</v>
      </c>
      <c r="G37" s="10">
        <f t="shared" si="4"/>
        <v>-0.11009949170356231</v>
      </c>
      <c r="H37" s="3">
        <f t="shared" si="5"/>
        <v>-0.253330784936461</v>
      </c>
      <c r="I37" s="3">
        <v>2.49585289514867</v>
      </c>
      <c r="J37" s="3">
        <f t="shared" si="6"/>
        <v>4.1788993218570685</v>
      </c>
      <c r="K37" s="3">
        <f t="shared" si="9"/>
        <v>338.52685170684242</v>
      </c>
      <c r="L37" s="3">
        <f t="shared" si="0"/>
        <v>2.5008517068424112</v>
      </c>
      <c r="M37" s="3"/>
      <c r="N37" s="1">
        <v>1980.62</v>
      </c>
      <c r="O37">
        <v>338.80900000000003</v>
      </c>
      <c r="P37">
        <f t="shared" si="1"/>
        <v>2.7830000000000155</v>
      </c>
      <c r="R37" s="4">
        <f t="shared" si="10"/>
        <v>2.7999999999999997E-2</v>
      </c>
      <c r="S37" s="3">
        <f t="shared" si="11"/>
        <v>-7.0551550080219794E-3</v>
      </c>
      <c r="T37" s="3">
        <f t="shared" si="12"/>
        <v>8.3807356193807414E-3</v>
      </c>
      <c r="U37" s="3">
        <f t="shared" si="7"/>
        <v>1.1325580611358762E-2</v>
      </c>
      <c r="V37" s="3">
        <f t="shared" si="13"/>
        <v>0.1287099247362562</v>
      </c>
      <c r="W37" s="3">
        <f t="shared" si="8"/>
        <v>0.13324015698079969</v>
      </c>
      <c r="X37" s="3">
        <f t="shared" si="14"/>
        <v>0.20798774126238895</v>
      </c>
      <c r="Y37" s="3"/>
      <c r="Z37" s="3">
        <v>1981.21</v>
      </c>
      <c r="AA37" s="4">
        <v>8.6666699999999999E-2</v>
      </c>
    </row>
    <row r="38" spans="2:55" ht="15">
      <c r="B38" s="3">
        <v>1980.67</v>
      </c>
      <c r="C38" s="4">
        <v>0.05</v>
      </c>
      <c r="D38" s="4">
        <f t="shared" si="15"/>
        <v>0.13825000000000001</v>
      </c>
      <c r="E38" s="10">
        <f t="shared" si="2"/>
        <v>2.5932560616301822E-2</v>
      </c>
      <c r="F38" s="10">
        <f t="shared" si="3"/>
        <v>-0.14083803426492897</v>
      </c>
      <c r="G38" s="10">
        <f t="shared" si="4"/>
        <v>-9.1335225413087723E-2</v>
      </c>
      <c r="H38" s="3">
        <f t="shared" si="5"/>
        <v>-0.23217325967801669</v>
      </c>
      <c r="I38" s="3">
        <v>2.4893583724569641</v>
      </c>
      <c r="J38" s="3">
        <f t="shared" si="6"/>
        <v>4.3863458528951487</v>
      </c>
      <c r="K38" s="3">
        <f t="shared" si="9"/>
        <v>338.65484238323546</v>
      </c>
      <c r="L38" s="3">
        <f t="shared" si="0"/>
        <v>2.6288423832354511</v>
      </c>
      <c r="M38" s="3"/>
      <c r="N38" s="1">
        <v>1980.71</v>
      </c>
      <c r="O38">
        <v>338.995</v>
      </c>
      <c r="P38">
        <f t="shared" si="1"/>
        <v>2.9689999999999941</v>
      </c>
      <c r="R38" s="4">
        <f t="shared" si="10"/>
        <v>3.2000000000000001E-2</v>
      </c>
      <c r="S38" s="3">
        <f t="shared" si="11"/>
        <v>2.3932589679697136E-3</v>
      </c>
      <c r="T38" s="3">
        <f t="shared" si="12"/>
        <v>1.876426629047459E-2</v>
      </c>
      <c r="U38" s="3">
        <f t="shared" si="7"/>
        <v>3.1157525258444306E-2</v>
      </c>
      <c r="V38" s="3">
        <f t="shared" si="13"/>
        <v>0.12799067639303985</v>
      </c>
      <c r="W38" s="3">
        <f t="shared" si="8"/>
        <v>0.14045368649641757</v>
      </c>
      <c r="X38" s="3">
        <f t="shared" si="14"/>
        <v>0.2074465310380802</v>
      </c>
      <c r="Y38" s="3"/>
      <c r="Z38" s="3">
        <v>1981.29</v>
      </c>
      <c r="AA38" s="4">
        <v>6.83333E-2</v>
      </c>
    </row>
    <row r="39" spans="2:55" ht="15">
      <c r="B39" s="3">
        <v>1980.75</v>
      </c>
      <c r="C39" s="4">
        <v>4.7E-2</v>
      </c>
      <c r="D39" s="4">
        <f t="shared" si="15"/>
        <v>0.13775500000000002</v>
      </c>
      <c r="E39" s="10">
        <f t="shared" si="2"/>
        <v>3.8890757601752077E-2</v>
      </c>
      <c r="F39" s="10">
        <f t="shared" si="3"/>
        <v>-0.14079559674313394</v>
      </c>
      <c r="G39" s="10">
        <f t="shared" si="4"/>
        <v>-7.3947492658542932E-2</v>
      </c>
      <c r="H39" s="3">
        <f t="shared" si="5"/>
        <v>-0.21474308940167686</v>
      </c>
      <c r="I39" s="3">
        <v>2.4828638497652582</v>
      </c>
      <c r="J39" s="3">
        <f t="shared" si="6"/>
        <v>4.5932511737089206</v>
      </c>
      <c r="K39" s="3">
        <f t="shared" si="9"/>
        <v>338.78211274165949</v>
      </c>
      <c r="L39" s="3">
        <f t="shared" si="0"/>
        <v>2.7561127416594786</v>
      </c>
      <c r="M39" s="3"/>
      <c r="N39" s="1">
        <v>1980.79</v>
      </c>
      <c r="O39">
        <v>339.12299999999999</v>
      </c>
      <c r="P39">
        <f t="shared" si="1"/>
        <v>3.09699999999998</v>
      </c>
      <c r="R39" s="4">
        <f t="shared" si="10"/>
        <v>-3.0000000000000027E-3</v>
      </c>
      <c r="S39" s="3">
        <f t="shared" si="11"/>
        <v>4.2437521795030131E-5</v>
      </c>
      <c r="T39" s="3">
        <f t="shared" si="12"/>
        <v>1.7387732754544791E-2</v>
      </c>
      <c r="U39" s="3">
        <f t="shared" si="7"/>
        <v>2.7430170276339823E-2</v>
      </c>
      <c r="V39" s="3">
        <f t="shared" si="13"/>
        <v>0.12727035842402756</v>
      </c>
      <c r="W39" s="3">
        <f t="shared" si="8"/>
        <v>0.13824242653456348</v>
      </c>
      <c r="X39" s="3">
        <f t="shared" si="14"/>
        <v>0.20690532081377189</v>
      </c>
      <c r="Y39" s="3"/>
      <c r="Z39" s="3">
        <v>1981.37</v>
      </c>
      <c r="AA39" s="4">
        <v>8.9166700000000002E-2</v>
      </c>
    </row>
    <row r="40" spans="2:55" ht="15">
      <c r="B40" s="3">
        <v>1980.83</v>
      </c>
      <c r="C40" s="4">
        <v>-0.16600000000000001</v>
      </c>
      <c r="D40" s="4">
        <f t="shared" si="15"/>
        <v>0.10261000000000001</v>
      </c>
      <c r="E40" s="10">
        <f t="shared" si="2"/>
        <v>-1.730928437393444E-2</v>
      </c>
      <c r="F40" s="10">
        <f t="shared" si="3"/>
        <v>-0.21007871107405118</v>
      </c>
      <c r="G40" s="10">
        <f t="shared" si="4"/>
        <v>-0.12718378304812591</v>
      </c>
      <c r="H40" s="3">
        <f t="shared" si="5"/>
        <v>-0.33726249412217713</v>
      </c>
      <c r="I40" s="3">
        <v>2.4763693270735527</v>
      </c>
      <c r="J40" s="3">
        <f t="shared" si="6"/>
        <v>4.7996152842983832</v>
      </c>
      <c r="K40" s="3">
        <f t="shared" si="9"/>
        <v>338.90854902509301</v>
      </c>
      <c r="L40" s="3">
        <f t="shared" si="0"/>
        <v>2.8825490250929988</v>
      </c>
      <c r="M40" s="3"/>
      <c r="N40" s="1">
        <v>1980.87</v>
      </c>
      <c r="O40">
        <v>339.26400000000001</v>
      </c>
      <c r="P40">
        <f t="shared" si="1"/>
        <v>3.2379999999999995</v>
      </c>
      <c r="R40" s="4">
        <f t="shared" si="10"/>
        <v>-0.21300000000000002</v>
      </c>
      <c r="S40" s="3">
        <f t="shared" si="11"/>
        <v>-6.9283114330917245E-2</v>
      </c>
      <c r="T40" s="3">
        <f t="shared" si="12"/>
        <v>-5.3236290389582983E-2</v>
      </c>
      <c r="U40" s="3">
        <f t="shared" si="7"/>
        <v>-0.11251940472050023</v>
      </c>
      <c r="V40" s="3">
        <f t="shared" si="13"/>
        <v>0.1264362834335202</v>
      </c>
      <c r="W40" s="3">
        <f t="shared" si="8"/>
        <v>8.1428521545320098E-2</v>
      </c>
      <c r="X40" s="3">
        <f t="shared" si="14"/>
        <v>0.20636411058946269</v>
      </c>
      <c r="Y40" s="3"/>
      <c r="Z40" s="3">
        <v>1981.46</v>
      </c>
      <c r="AA40" s="4">
        <v>0.115</v>
      </c>
    </row>
    <row r="41" spans="2:55" ht="15">
      <c r="B41" s="3">
        <v>1980.92</v>
      </c>
      <c r="C41" s="4">
        <v>-8.2000000000000003E-2</v>
      </c>
      <c r="D41" s="4">
        <f t="shared" si="15"/>
        <v>0.11647</v>
      </c>
      <c r="E41" s="10">
        <f t="shared" si="2"/>
        <v>-4.2150742411050969E-2</v>
      </c>
      <c r="F41" s="10">
        <f t="shared" si="3"/>
        <v>-0.24830717675779118</v>
      </c>
      <c r="G41" s="10">
        <f t="shared" si="4"/>
        <v>-0.15161210896504573</v>
      </c>
      <c r="H41" s="3">
        <f t="shared" si="5"/>
        <v>-0.39991928572283691</v>
      </c>
      <c r="I41" s="3">
        <v>2.4698748043818468</v>
      </c>
      <c r="J41" s="3">
        <f t="shared" si="6"/>
        <v>5.0054381846635367</v>
      </c>
      <c r="K41" s="3">
        <f t="shared" si="9"/>
        <v>339.03419947118113</v>
      </c>
      <c r="L41" s="3">
        <f t="shared" si="0"/>
        <v>3.0081994711811149</v>
      </c>
      <c r="M41" s="3"/>
      <c r="N41" s="1">
        <v>1980.96</v>
      </c>
      <c r="O41">
        <v>339.39299999999997</v>
      </c>
      <c r="P41">
        <f t="shared" si="1"/>
        <v>3.3669999999999618</v>
      </c>
      <c r="R41" s="4">
        <f t="shared" si="10"/>
        <v>8.4000000000000005E-2</v>
      </c>
      <c r="S41" s="3">
        <f t="shared" si="11"/>
        <v>-3.8228465683739998E-2</v>
      </c>
      <c r="T41" s="3">
        <f t="shared" si="12"/>
        <v>-2.4428325916919819E-2</v>
      </c>
      <c r="U41" s="3">
        <f t="shared" si="7"/>
        <v>-5.2656791600659815E-2</v>
      </c>
      <c r="V41" s="3">
        <f t="shared" si="13"/>
        <v>0.12565044608811604</v>
      </c>
      <c r="W41" s="3">
        <f t="shared" si="8"/>
        <v>0.10458772944785211</v>
      </c>
      <c r="X41" s="3">
        <f t="shared" si="14"/>
        <v>0.20582290036515349</v>
      </c>
      <c r="Y41" s="3"/>
      <c r="Z41" s="3">
        <v>1981.54</v>
      </c>
      <c r="AA41" s="4">
        <v>0.13416700000000001</v>
      </c>
    </row>
    <row r="42" spans="2:55" ht="15">
      <c r="B42" s="3">
        <v>1981</v>
      </c>
      <c r="C42" s="4">
        <v>0.19800000000000001</v>
      </c>
      <c r="D42" s="4">
        <f t="shared" si="15"/>
        <v>0.16267000000000001</v>
      </c>
      <c r="E42" s="10">
        <f t="shared" si="2"/>
        <v>2.4544268485809172E-2</v>
      </c>
      <c r="F42" s="10">
        <f t="shared" si="3"/>
        <v>-0.19512880747480596</v>
      </c>
      <c r="G42" s="10">
        <f t="shared" si="4"/>
        <v>-8.316894845178481E-2</v>
      </c>
      <c r="H42" s="3">
        <f t="shared" si="5"/>
        <v>-0.27829775592659078</v>
      </c>
      <c r="I42" s="3">
        <v>2.4633802816901409</v>
      </c>
      <c r="J42" s="3">
        <f t="shared" si="6"/>
        <v>5.2107198748043819</v>
      </c>
      <c r="K42" s="3">
        <f t="shared" si="9"/>
        <v>339.15921649213385</v>
      </c>
      <c r="L42" s="3">
        <f t="shared" si="0"/>
        <v>3.1332164921338403</v>
      </c>
      <c r="M42" s="3"/>
      <c r="N42" s="1">
        <v>1981.04</v>
      </c>
      <c r="O42">
        <v>339.495</v>
      </c>
      <c r="P42">
        <f t="shared" si="1"/>
        <v>3.4689999999999941</v>
      </c>
      <c r="R42" s="4">
        <f t="shared" si="10"/>
        <v>0.28000000000000003</v>
      </c>
      <c r="S42" s="3">
        <f t="shared" si="11"/>
        <v>5.3178369282985222E-2</v>
      </c>
      <c r="T42" s="3">
        <f t="shared" si="12"/>
        <v>6.8443160513260923E-2</v>
      </c>
      <c r="U42" s="3">
        <f t="shared" si="7"/>
        <v>0.13162152979624614</v>
      </c>
      <c r="V42" s="3">
        <f t="shared" si="13"/>
        <v>0.12501702095272549</v>
      </c>
      <c r="W42" s="3">
        <f t="shared" si="8"/>
        <v>0.17766563287122394</v>
      </c>
      <c r="X42" s="3">
        <f t="shared" si="14"/>
        <v>0.20528169014084519</v>
      </c>
      <c r="Y42" s="3"/>
      <c r="Z42" s="3">
        <v>1981.62</v>
      </c>
      <c r="AA42" s="4">
        <v>0.13</v>
      </c>
    </row>
    <row r="43" spans="2:55" ht="15">
      <c r="B43" s="3">
        <v>1981.08</v>
      </c>
      <c r="C43" s="4">
        <v>0.20200000000000001</v>
      </c>
      <c r="D43" s="4">
        <f t="shared" si="15"/>
        <v>0.16333</v>
      </c>
      <c r="E43" s="10">
        <f t="shared" si="2"/>
        <v>8.7185930111038035E-2</v>
      </c>
      <c r="F43" s="10">
        <f t="shared" si="3"/>
        <v>-0.1461230564709679</v>
      </c>
      <c r="G43" s="10">
        <f t="shared" si="4"/>
        <v>-1.48173962163025E-2</v>
      </c>
      <c r="H43" s="3">
        <f t="shared" si="5"/>
        <v>-0.16094045268727042</v>
      </c>
      <c r="I43" s="3">
        <v>2.456885758998435</v>
      </c>
      <c r="J43" s="3">
        <f t="shared" si="6"/>
        <v>5.4154603547209179</v>
      </c>
      <c r="K43" s="3">
        <f t="shared" si="9"/>
        <v>339.28360096967094</v>
      </c>
      <c r="L43" s="3">
        <f t="shared" si="0"/>
        <v>3.257600969670932</v>
      </c>
      <c r="M43" s="3"/>
      <c r="N43" s="1">
        <v>1981.12</v>
      </c>
      <c r="O43">
        <v>339.60700000000003</v>
      </c>
      <c r="P43">
        <f t="shared" si="1"/>
        <v>3.5810000000000173</v>
      </c>
      <c r="R43" s="4">
        <f t="shared" si="10"/>
        <v>4.0000000000000036E-3</v>
      </c>
      <c r="S43" s="3">
        <f t="shared" si="11"/>
        <v>4.9005751003838055E-2</v>
      </c>
      <c r="T43" s="3">
        <f t="shared" si="12"/>
        <v>6.835155223548231E-2</v>
      </c>
      <c r="U43" s="3">
        <f t="shared" si="7"/>
        <v>0.12735730323932037</v>
      </c>
      <c r="V43" s="3">
        <f t="shared" si="13"/>
        <v>0.1243844775370917</v>
      </c>
      <c r="W43" s="3">
        <f t="shared" si="8"/>
        <v>0.17532739883281984</v>
      </c>
      <c r="X43" s="3">
        <f t="shared" si="14"/>
        <v>0.20474047991653599</v>
      </c>
      <c r="Y43" s="3"/>
      <c r="Z43" s="3">
        <v>1981.71</v>
      </c>
      <c r="AA43" s="4">
        <v>9.8333299999999998E-2</v>
      </c>
    </row>
    <row r="44" spans="2:55" ht="15">
      <c r="B44" s="3">
        <v>1981.17</v>
      </c>
      <c r="C44" s="4">
        <v>-2.9000000000000001E-2</v>
      </c>
      <c r="D44" s="4">
        <f t="shared" si="15"/>
        <v>0.12521499999999999</v>
      </c>
      <c r="E44" s="10">
        <f t="shared" si="2"/>
        <v>7.0940080129924588E-2</v>
      </c>
      <c r="F44" s="10">
        <f t="shared" si="3"/>
        <v>-0.17626454985767881</v>
      </c>
      <c r="G44" s="10">
        <f t="shared" si="4"/>
        <v>-2.4078561690276196E-2</v>
      </c>
      <c r="H44" s="3">
        <f t="shared" si="5"/>
        <v>-0.20034311154795501</v>
      </c>
      <c r="I44" s="3">
        <v>2.4503912363067295</v>
      </c>
      <c r="J44" s="3">
        <f t="shared" si="6"/>
        <v>5.6196596244131456</v>
      </c>
      <c r="K44" s="3">
        <f t="shared" si="9"/>
        <v>339.40722763095704</v>
      </c>
      <c r="L44" s="3">
        <f t="shared" si="0"/>
        <v>3.3812276309570279</v>
      </c>
      <c r="M44" s="3"/>
      <c r="N44" s="1">
        <v>1981.21</v>
      </c>
      <c r="O44">
        <v>339.69299999999998</v>
      </c>
      <c r="P44">
        <f t="shared" si="1"/>
        <v>3.6669999999999732</v>
      </c>
      <c r="R44" s="4">
        <f t="shared" si="10"/>
        <v>-0.23100000000000001</v>
      </c>
      <c r="S44" s="3">
        <f t="shared" si="11"/>
        <v>-3.0141493386710905E-2</v>
      </c>
      <c r="T44" s="3">
        <f t="shared" si="12"/>
        <v>-9.2611654739736954E-3</v>
      </c>
      <c r="U44" s="3">
        <f t="shared" si="7"/>
        <v>-2.9402658860684598E-2</v>
      </c>
      <c r="V44" s="3">
        <f t="shared" si="13"/>
        <v>0.1236266612860959</v>
      </c>
      <c r="W44" s="3">
        <f t="shared" si="8"/>
        <v>0.11186559774182206</v>
      </c>
      <c r="X44" s="3">
        <f t="shared" si="14"/>
        <v>0.20419926969222768</v>
      </c>
      <c r="Y44" s="3"/>
      <c r="Z44" s="3">
        <v>1981.79</v>
      </c>
      <c r="AA44" s="4">
        <v>0.106667</v>
      </c>
    </row>
    <row r="45" spans="2:55" ht="15">
      <c r="B45" s="3">
        <v>1981.25</v>
      </c>
      <c r="C45" s="4">
        <v>7.8E-2</v>
      </c>
      <c r="D45" s="4">
        <f t="shared" si="15"/>
        <v>0.14287</v>
      </c>
      <c r="E45" s="10">
        <f t="shared" si="2"/>
        <v>9.021416713254489E-2</v>
      </c>
      <c r="F45" s="10">
        <f t="shared" si="3"/>
        <v>-0.17097507195805814</v>
      </c>
      <c r="G45" s="10">
        <f t="shared" si="4"/>
        <v>2.1489234270708098E-3</v>
      </c>
      <c r="H45" s="3">
        <f t="shared" si="5"/>
        <v>-0.16882614853098732</v>
      </c>
      <c r="I45" s="3">
        <v>2.4438967136150236</v>
      </c>
      <c r="J45" s="3">
        <f t="shared" si="6"/>
        <v>5.8233176838810641</v>
      </c>
      <c r="K45" s="3">
        <f t="shared" si="9"/>
        <v>339.53015546127909</v>
      </c>
      <c r="L45" s="3">
        <f t="shared" si="0"/>
        <v>3.5041554612790833</v>
      </c>
      <c r="M45" s="3"/>
      <c r="N45" s="1">
        <v>1981.29</v>
      </c>
      <c r="O45">
        <v>339.762</v>
      </c>
      <c r="P45">
        <f t="shared" si="1"/>
        <v>3.73599999999999</v>
      </c>
      <c r="R45" s="4">
        <f t="shared" si="10"/>
        <v>0.107</v>
      </c>
      <c r="S45" s="3">
        <f t="shared" si="11"/>
        <v>5.2894778996206704E-3</v>
      </c>
      <c r="T45" s="3">
        <f t="shared" si="12"/>
        <v>2.6227485117347005E-2</v>
      </c>
      <c r="U45" s="3">
        <f t="shared" si="7"/>
        <v>4.1516963016967674E-2</v>
      </c>
      <c r="V45" s="3">
        <f t="shared" si="13"/>
        <v>0.12292783032205534</v>
      </c>
      <c r="W45" s="3">
        <f t="shared" si="8"/>
        <v>0.13953461552884242</v>
      </c>
      <c r="X45" s="3">
        <f t="shared" si="14"/>
        <v>0.20365805946791848</v>
      </c>
      <c r="Y45" s="3"/>
      <c r="Z45" s="3">
        <v>1981.87</v>
      </c>
      <c r="AA45" s="4">
        <v>0.113333</v>
      </c>
    </row>
    <row r="46" spans="2:55" ht="15">
      <c r="B46" s="3">
        <v>1981.33</v>
      </c>
      <c r="C46" s="4">
        <v>8.0000000000000002E-3</v>
      </c>
      <c r="D46" s="4">
        <f t="shared" si="15"/>
        <v>0.13131999999999999</v>
      </c>
      <c r="E46" s="10">
        <f t="shared" si="2"/>
        <v>8.5559619322595856E-2</v>
      </c>
      <c r="F46" s="10">
        <f t="shared" si="3"/>
        <v>-0.18969608126399526</v>
      </c>
      <c r="G46" s="10">
        <f t="shared" si="4"/>
        <v>4.7436981031196796E-3</v>
      </c>
      <c r="H46" s="3">
        <f t="shared" si="5"/>
        <v>-0.18495238316087559</v>
      </c>
      <c r="I46" s="3">
        <v>2.4374021909233177</v>
      </c>
      <c r="J46" s="3">
        <f t="shared" si="6"/>
        <v>6.0264345331246743</v>
      </c>
      <c r="K46" s="3">
        <f t="shared" si="9"/>
        <v>339.65234713944199</v>
      </c>
      <c r="L46" s="3">
        <f t="shared" si="0"/>
        <v>3.6263471394419753</v>
      </c>
      <c r="M46" s="3"/>
      <c r="N46" s="1">
        <v>1981.37</v>
      </c>
      <c r="O46">
        <v>339.851</v>
      </c>
      <c r="P46">
        <f t="shared" si="1"/>
        <v>3.8249999999999886</v>
      </c>
      <c r="R46" s="4">
        <f t="shared" si="10"/>
        <v>-7.0000000000000007E-2</v>
      </c>
      <c r="S46" s="3">
        <f t="shared" si="11"/>
        <v>-1.872100930593712E-2</v>
      </c>
      <c r="T46" s="3">
        <f t="shared" si="12"/>
        <v>2.5947746760488699E-3</v>
      </c>
      <c r="U46" s="3">
        <f t="shared" si="7"/>
        <v>-6.1262346298882487E-3</v>
      </c>
      <c r="V46" s="3">
        <f t="shared" si="13"/>
        <v>0.122191678162892</v>
      </c>
      <c r="W46" s="3">
        <f t="shared" si="8"/>
        <v>0.11974118431093671</v>
      </c>
      <c r="X46" s="3">
        <f t="shared" si="14"/>
        <v>0.20311684924361018</v>
      </c>
      <c r="Y46" s="3"/>
      <c r="Z46" s="3">
        <v>1981.96</v>
      </c>
      <c r="AA46" s="4">
        <v>0.13833300000000001</v>
      </c>
    </row>
    <row r="47" spans="2:55" ht="15">
      <c r="B47" s="3">
        <v>1981.42</v>
      </c>
      <c r="C47" s="4">
        <v>-6.0999999999999999E-2</v>
      </c>
      <c r="D47" s="4">
        <f t="shared" si="15"/>
        <v>0.119935</v>
      </c>
      <c r="E47" s="10">
        <f t="shared" si="2"/>
        <v>5.9209487045120329E-2</v>
      </c>
      <c r="F47" s="10">
        <f t="shared" si="3"/>
        <v>-0.23033798287445525</v>
      </c>
      <c r="G47" s="10">
        <f t="shared" si="4"/>
        <v>-1.5477097624899433E-2</v>
      </c>
      <c r="H47" s="3">
        <f t="shared" si="5"/>
        <v>-0.24581508049935469</v>
      </c>
      <c r="I47" s="3">
        <v>2.4309076682316118</v>
      </c>
      <c r="J47" s="3">
        <f t="shared" si="6"/>
        <v>6.2290101721439752</v>
      </c>
      <c r="K47" s="3">
        <f t="shared" si="9"/>
        <v>339.77376673474862</v>
      </c>
      <c r="L47" s="3">
        <f t="shared" si="0"/>
        <v>3.747766734748609</v>
      </c>
      <c r="M47" s="3"/>
      <c r="N47" s="1">
        <v>1981.46</v>
      </c>
      <c r="O47">
        <v>339.96600000000001</v>
      </c>
      <c r="P47">
        <f t="shared" si="1"/>
        <v>3.9399999999999977</v>
      </c>
      <c r="R47" s="4">
        <f t="shared" si="10"/>
        <v>-6.9000000000000006E-2</v>
      </c>
      <c r="S47" s="3">
        <f t="shared" si="11"/>
        <v>-4.0641901610459996E-2</v>
      </c>
      <c r="T47" s="3">
        <f t="shared" si="12"/>
        <v>-2.0220795728019113E-2</v>
      </c>
      <c r="U47" s="3">
        <f t="shared" si="7"/>
        <v>-5.0862697338479111E-2</v>
      </c>
      <c r="V47" s="3">
        <f t="shared" si="13"/>
        <v>0.12141959530663371</v>
      </c>
      <c r="W47" s="3">
        <f t="shared" si="8"/>
        <v>0.10107451637124207</v>
      </c>
      <c r="X47" s="3">
        <f t="shared" si="14"/>
        <v>0.20257563901930098</v>
      </c>
      <c r="Y47" s="3"/>
      <c r="Z47" s="3">
        <v>1982.04</v>
      </c>
      <c r="AA47" s="4">
        <v>0.1075</v>
      </c>
    </row>
    <row r="48" spans="2:55" ht="15">
      <c r="B48" s="3">
        <v>1981.5</v>
      </c>
      <c r="C48" s="4">
        <v>-3.1E-2</v>
      </c>
      <c r="D48" s="4">
        <f t="shared" si="15"/>
        <v>0.12488500000000001</v>
      </c>
      <c r="E48" s="10">
        <f t="shared" si="2"/>
        <v>4.456086526296632E-2</v>
      </c>
      <c r="F48" s="10">
        <f t="shared" si="3"/>
        <v>-0.25933566720659118</v>
      </c>
      <c r="G48" s="10">
        <f t="shared" si="4"/>
        <v>-2.5384431692255467E-2</v>
      </c>
      <c r="H48" s="3">
        <f t="shared" si="5"/>
        <v>-0.28472009889884664</v>
      </c>
      <c r="I48" s="3">
        <v>2.4244131455399063</v>
      </c>
      <c r="J48" s="3">
        <f t="shared" si="6"/>
        <v>6.431044600938967</v>
      </c>
      <c r="K48" s="3">
        <f t="shared" si="9"/>
        <v>339.89443228713731</v>
      </c>
      <c r="L48" s="3">
        <f t="shared" si="0"/>
        <v>3.8684322871372956</v>
      </c>
      <c r="M48" s="3"/>
      <c r="N48" s="1">
        <v>1981.54</v>
      </c>
      <c r="O48">
        <v>340.1</v>
      </c>
      <c r="P48">
        <f t="shared" si="1"/>
        <v>4.0740000000000123</v>
      </c>
      <c r="R48" s="4">
        <f t="shared" si="10"/>
        <v>0.03</v>
      </c>
      <c r="S48" s="3">
        <f t="shared" si="11"/>
        <v>-2.8997684332135926E-2</v>
      </c>
      <c r="T48" s="3">
        <f t="shared" si="12"/>
        <v>-9.9073340673560342E-3</v>
      </c>
      <c r="U48" s="3">
        <f t="shared" si="7"/>
        <v>-2.8905018399491958E-2</v>
      </c>
      <c r="V48" s="3">
        <f t="shared" si="13"/>
        <v>0.12066555238868659</v>
      </c>
      <c r="W48" s="3">
        <f t="shared" si="8"/>
        <v>0.1091035450288898</v>
      </c>
      <c r="X48" s="3">
        <f t="shared" si="14"/>
        <v>0.20203442879499178</v>
      </c>
      <c r="Y48" s="3"/>
      <c r="Z48" s="3">
        <v>1982.12</v>
      </c>
      <c r="AA48" s="4">
        <v>0.129167</v>
      </c>
    </row>
    <row r="49" spans="2:55" ht="15">
      <c r="B49" s="3">
        <v>1981.58</v>
      </c>
      <c r="C49" s="4">
        <v>0</v>
      </c>
      <c r="D49" s="4">
        <f t="shared" si="15"/>
        <v>0.13</v>
      </c>
      <c r="E49" s="10">
        <f t="shared" si="2"/>
        <v>4.0997975196241994E-2</v>
      </c>
      <c r="F49" s="10">
        <f t="shared" si="3"/>
        <v>-0.27730033212759209</v>
      </c>
      <c r="G49" s="10">
        <f t="shared" si="4"/>
        <v>-2.4861060082615023E-2</v>
      </c>
      <c r="H49" s="3">
        <f t="shared" si="5"/>
        <v>-0.3021613922102071</v>
      </c>
      <c r="I49" s="3">
        <v>2.4226134585289514</v>
      </c>
      <c r="J49" s="3">
        <f t="shared" si="6"/>
        <v>6.6329290558163798</v>
      </c>
      <c r="K49" s="3">
        <f t="shared" si="9"/>
        <v>340.01475259761759</v>
      </c>
      <c r="L49" s="3">
        <f t="shared" si="0"/>
        <v>3.9887525976175766</v>
      </c>
      <c r="M49" s="3"/>
      <c r="N49" s="1">
        <v>1981.62</v>
      </c>
      <c r="O49">
        <v>340.23</v>
      </c>
      <c r="P49">
        <f t="shared" si="1"/>
        <v>4.2040000000000077</v>
      </c>
      <c r="R49" s="4">
        <f t="shared" si="10"/>
        <v>3.1E-2</v>
      </c>
      <c r="S49" s="3">
        <f t="shared" si="11"/>
        <v>-1.7964664921000906E-2</v>
      </c>
      <c r="T49" s="3">
        <f t="shared" si="12"/>
        <v>5.2337160964044394E-4</v>
      </c>
      <c r="U49" s="3">
        <f t="shared" si="7"/>
        <v>-7.4412933113604616E-3</v>
      </c>
      <c r="V49" s="3">
        <f t="shared" si="13"/>
        <v>0.12032031048028102</v>
      </c>
      <c r="W49" s="3">
        <f t="shared" si="8"/>
        <v>0.11734379315573684</v>
      </c>
      <c r="X49" s="3">
        <f t="shared" si="14"/>
        <v>0.2018844548774128</v>
      </c>
      <c r="Y49" s="3"/>
      <c r="Z49" s="3">
        <v>1982.21</v>
      </c>
      <c r="AA49" s="4">
        <v>0.13500000000000001</v>
      </c>
    </row>
    <row r="50" spans="2:55" ht="15">
      <c r="B50" s="3">
        <v>1981.67</v>
      </c>
      <c r="C50" s="4">
        <v>-8.7999999999999995E-2</v>
      </c>
      <c r="D50" s="4">
        <f t="shared" si="15"/>
        <v>0.11548</v>
      </c>
      <c r="E50" s="10">
        <f t="shared" si="2"/>
        <v>9.5755920399357847E-3</v>
      </c>
      <c r="F50" s="10">
        <f t="shared" si="3"/>
        <v>-0.32332298779932667</v>
      </c>
      <c r="G50" s="10">
        <f t="shared" si="4"/>
        <v>-5.3378367939532448E-2</v>
      </c>
      <c r="H50" s="3">
        <f t="shared" si="5"/>
        <v>-0.3767013557388591</v>
      </c>
      <c r="I50" s="3">
        <v>2.4208137715179969</v>
      </c>
      <c r="J50" s="3">
        <f t="shared" si="6"/>
        <v>6.8346635367762127</v>
      </c>
      <c r="K50" s="3">
        <f t="shared" si="9"/>
        <v>340.13468096898652</v>
      </c>
      <c r="L50" s="3">
        <f t="shared" si="0"/>
        <v>4.1086809689865049</v>
      </c>
      <c r="M50" s="3"/>
      <c r="N50" s="1">
        <v>1981.71</v>
      </c>
      <c r="O50">
        <v>340.32799999999997</v>
      </c>
      <c r="P50">
        <f t="shared" si="1"/>
        <v>4.3019999999999641</v>
      </c>
      <c r="R50" s="4">
        <f t="shared" si="10"/>
        <v>-8.7999999999999995E-2</v>
      </c>
      <c r="S50" s="3">
        <f t="shared" si="11"/>
        <v>-4.602265567173458E-2</v>
      </c>
      <c r="T50" s="3">
        <f t="shared" si="12"/>
        <v>-2.8517307856917425E-2</v>
      </c>
      <c r="U50" s="3">
        <f t="shared" si="7"/>
        <v>-6.4539963528652003E-2</v>
      </c>
      <c r="V50" s="3">
        <f t="shared" si="13"/>
        <v>0.11992837136892831</v>
      </c>
      <c r="W50" s="3">
        <f t="shared" si="8"/>
        <v>9.4112385957467515E-2</v>
      </c>
      <c r="X50" s="3">
        <f t="shared" si="14"/>
        <v>0.20173448095983293</v>
      </c>
      <c r="Y50" s="3"/>
      <c r="Z50" s="3">
        <v>1982.29</v>
      </c>
      <c r="AA50" s="4">
        <v>0.11666700000000001</v>
      </c>
    </row>
    <row r="51" spans="2:55" ht="15">
      <c r="B51" s="3">
        <v>1981.75</v>
      </c>
      <c r="C51" s="4">
        <v>-0.10199999999999999</v>
      </c>
      <c r="D51" s="4">
        <f t="shared" si="15"/>
        <v>0.11317000000000001</v>
      </c>
      <c r="E51" s="10">
        <f t="shared" si="2"/>
        <v>-2.3811908858124169E-2</v>
      </c>
      <c r="F51" s="10">
        <f t="shared" si="3"/>
        <v>-0.37134338787727145</v>
      </c>
      <c r="G51" s="10">
        <f t="shared" si="4"/>
        <v>-8.5926102495936962E-2</v>
      </c>
      <c r="H51" s="3">
        <f t="shared" si="5"/>
        <v>-0.45726949037320841</v>
      </c>
      <c r="I51" s="3">
        <v>2.4190140845070425</v>
      </c>
      <c r="J51" s="3">
        <f t="shared" si="6"/>
        <v>7.0362480438184667</v>
      </c>
      <c r="K51" s="3">
        <f t="shared" si="9"/>
        <v>340.25421148019149</v>
      </c>
      <c r="L51" s="3">
        <f t="shared" si="0"/>
        <v>4.2282114801914759</v>
      </c>
      <c r="M51" s="3"/>
      <c r="N51" s="1">
        <v>1981.79</v>
      </c>
      <c r="O51">
        <v>340.435</v>
      </c>
      <c r="P51">
        <f t="shared" si="1"/>
        <v>4.4089999999999918</v>
      </c>
      <c r="R51" s="4">
        <f t="shared" si="10"/>
        <v>-1.3999999999999999E-2</v>
      </c>
      <c r="S51" s="3">
        <f t="shared" si="11"/>
        <v>-4.802040007794478E-2</v>
      </c>
      <c r="T51" s="3">
        <f t="shared" si="12"/>
        <v>-3.2547734556404515E-2</v>
      </c>
      <c r="U51" s="3">
        <f t="shared" si="7"/>
        <v>-7.05681346343493E-2</v>
      </c>
      <c r="V51" s="3">
        <f t="shared" si="13"/>
        <v>0.11953051120497094</v>
      </c>
      <c r="W51" s="3">
        <f t="shared" si="8"/>
        <v>9.130325735123121E-2</v>
      </c>
      <c r="X51" s="3">
        <f t="shared" si="14"/>
        <v>0.20158450704225395</v>
      </c>
      <c r="Y51" s="3"/>
      <c r="Z51" s="3">
        <v>1982.37</v>
      </c>
      <c r="AA51" s="4">
        <v>0.105833</v>
      </c>
    </row>
    <row r="52" spans="2:55" ht="15">
      <c r="B52" s="3">
        <v>1981.83</v>
      </c>
      <c r="C52" s="4">
        <v>2E-3</v>
      </c>
      <c r="D52" s="4">
        <f t="shared" si="15"/>
        <v>0.13033</v>
      </c>
      <c r="E52" s="10">
        <f t="shared" si="2"/>
        <v>-2.1268369063614234E-2</v>
      </c>
      <c r="F52" s="10">
        <f t="shared" si="3"/>
        <v>-0.38346276524304745</v>
      </c>
      <c r="G52" s="10">
        <f t="shared" si="4"/>
        <v>-8.3494723498362136E-2</v>
      </c>
      <c r="H52" s="3">
        <f t="shared" si="5"/>
        <v>-0.46695748874140958</v>
      </c>
      <c r="I52" s="3">
        <v>2.4172143974960876</v>
      </c>
      <c r="J52" s="3">
        <f t="shared" si="6"/>
        <v>7.2376825769431408</v>
      </c>
      <c r="K52" s="3">
        <f t="shared" si="9"/>
        <v>340.37340170155949</v>
      </c>
      <c r="L52" s="3">
        <f t="shared" si="0"/>
        <v>4.3474017015594768</v>
      </c>
      <c r="M52" s="3"/>
      <c r="N52" s="1">
        <v>1981.87</v>
      </c>
      <c r="O52">
        <v>340.548</v>
      </c>
      <c r="P52">
        <f t="shared" si="1"/>
        <v>4.5219999999999914</v>
      </c>
      <c r="R52" s="4">
        <f t="shared" si="10"/>
        <v>0.104</v>
      </c>
      <c r="S52" s="3">
        <f t="shared" si="11"/>
        <v>-1.2119377365776007E-2</v>
      </c>
      <c r="T52" s="3">
        <f t="shared" si="12"/>
        <v>2.4313789975748262E-3</v>
      </c>
      <c r="U52" s="3">
        <f t="shared" si="7"/>
        <v>3.1200163179881911E-4</v>
      </c>
      <c r="V52" s="3">
        <f t="shared" si="13"/>
        <v>0.11919022136800095</v>
      </c>
      <c r="W52" s="3">
        <f t="shared" si="8"/>
        <v>0.11931502202072047</v>
      </c>
      <c r="X52" s="3">
        <f t="shared" si="14"/>
        <v>0.20143453312467408</v>
      </c>
      <c r="Y52" s="3"/>
      <c r="Z52" s="3">
        <v>1982.46</v>
      </c>
      <c r="AA52" s="4">
        <v>7.4166700000000002E-2</v>
      </c>
    </row>
    <row r="53" spans="2:55" ht="15">
      <c r="B53" s="3">
        <v>1981.92</v>
      </c>
      <c r="C53" s="4">
        <v>8.5000000000000006E-2</v>
      </c>
      <c r="D53" s="4">
        <f t="shared" si="15"/>
        <v>0.14402500000000001</v>
      </c>
      <c r="E53" s="10">
        <f t="shared" si="2"/>
        <v>7.6170548607767154E-3</v>
      </c>
      <c r="F53" s="10">
        <f t="shared" si="3"/>
        <v>-0.36941787635415224</v>
      </c>
      <c r="G53" s="10">
        <f t="shared" si="4"/>
        <v>-5.3733011039961212E-2</v>
      </c>
      <c r="H53" s="3">
        <f t="shared" si="5"/>
        <v>-0.42315088739411344</v>
      </c>
      <c r="I53" s="3">
        <v>2.4154147104851331</v>
      </c>
      <c r="J53" s="3">
        <f t="shared" si="6"/>
        <v>7.438967136150235</v>
      </c>
      <c r="K53" s="3">
        <f t="shared" si="9"/>
        <v>340.49229666257338</v>
      </c>
      <c r="L53" s="3">
        <f t="shared" si="0"/>
        <v>4.4662966625733702</v>
      </c>
      <c r="M53" s="3"/>
      <c r="N53" s="1">
        <v>1981.96</v>
      </c>
      <c r="O53">
        <v>340.68700000000001</v>
      </c>
      <c r="P53">
        <f t="shared" si="1"/>
        <v>4.6610000000000014</v>
      </c>
      <c r="R53" s="4">
        <f t="shared" si="10"/>
        <v>8.3000000000000004E-2</v>
      </c>
      <c r="S53" s="3">
        <f t="shared" si="11"/>
        <v>1.4044888888895213E-2</v>
      </c>
      <c r="T53" s="3">
        <f t="shared" si="12"/>
        <v>2.9761712458400924E-2</v>
      </c>
      <c r="U53" s="3">
        <f t="shared" si="7"/>
        <v>5.3806601347296139E-2</v>
      </c>
      <c r="V53" s="3">
        <f t="shared" si="13"/>
        <v>0.11889496101389341</v>
      </c>
      <c r="W53" s="3">
        <f t="shared" si="8"/>
        <v>0.14041760155281185</v>
      </c>
      <c r="X53" s="3">
        <f t="shared" si="14"/>
        <v>0.2012845592070942</v>
      </c>
      <c r="Y53" s="3"/>
      <c r="Z53" s="3">
        <v>1982.54</v>
      </c>
      <c r="AA53" s="4">
        <v>8.1666699999999995E-2</v>
      </c>
    </row>
    <row r="54" spans="2:55" ht="15">
      <c r="B54" s="3">
        <v>1982</v>
      </c>
      <c r="C54" s="4">
        <v>-0.14099999999999999</v>
      </c>
      <c r="D54" s="4">
        <f t="shared" si="15"/>
        <v>0.10673500000000001</v>
      </c>
      <c r="E54" s="10">
        <f t="shared" si="2"/>
        <v>-3.8086921368478896E-2</v>
      </c>
      <c r="F54" s="10">
        <f t="shared" si="3"/>
        <v>-0.4299758039529254</v>
      </c>
      <c r="G54" s="10">
        <f t="shared" si="4"/>
        <v>-9.9138952478535131E-2</v>
      </c>
      <c r="H54" s="3">
        <f t="shared" si="5"/>
        <v>-0.52911475643146055</v>
      </c>
      <c r="I54" s="3">
        <v>2.4136150234741787</v>
      </c>
      <c r="J54" s="3">
        <f t="shared" si="6"/>
        <v>7.6401017214397502</v>
      </c>
      <c r="K54" s="3">
        <f t="shared" si="9"/>
        <v>340.61077452047152</v>
      </c>
      <c r="L54" s="3">
        <f t="shared" si="0"/>
        <v>4.5847745204715125</v>
      </c>
      <c r="M54" s="3"/>
      <c r="N54" s="1">
        <v>1982.04</v>
      </c>
      <c r="O54">
        <v>340.79399999999998</v>
      </c>
      <c r="P54">
        <f t="shared" si="1"/>
        <v>4.7679999999999723</v>
      </c>
      <c r="R54" s="4">
        <f t="shared" si="10"/>
        <v>-0.22599999999999998</v>
      </c>
      <c r="S54" s="3">
        <f t="shared" si="11"/>
        <v>-6.0557927598773154E-2</v>
      </c>
      <c r="T54" s="3">
        <f t="shared" si="12"/>
        <v>-4.5405941438573919E-2</v>
      </c>
      <c r="U54" s="3">
        <f t="shared" si="7"/>
        <v>-9.5963869037347077E-2</v>
      </c>
      <c r="V54" s="3">
        <f t="shared" si="13"/>
        <v>0.11847785789814225</v>
      </c>
      <c r="W54" s="3">
        <f t="shared" si="8"/>
        <v>8.0092310283203405E-2</v>
      </c>
      <c r="X54" s="3">
        <f t="shared" si="14"/>
        <v>0.20113458528951522</v>
      </c>
      <c r="Y54" s="3"/>
      <c r="Z54" s="3">
        <v>1982.62</v>
      </c>
      <c r="AA54" s="4">
        <v>0.06</v>
      </c>
    </row>
    <row r="55" spans="2:55" ht="15">
      <c r="B55" s="3">
        <v>1982.08</v>
      </c>
      <c r="C55" s="4">
        <v>-9.9000000000000005E-2</v>
      </c>
      <c r="D55" s="4">
        <f t="shared" si="15"/>
        <v>0.113665</v>
      </c>
      <c r="E55" s="10">
        <f t="shared" si="2"/>
        <v>-6.6704071082283212E-2</v>
      </c>
      <c r="F55" s="10">
        <f t="shared" si="3"/>
        <v>-0.47345924865942879</v>
      </c>
      <c r="G55" s="10">
        <f t="shared" si="4"/>
        <v>-0.12975354830463756</v>
      </c>
      <c r="H55" s="3">
        <f t="shared" si="5"/>
        <v>-0.60321279696406638</v>
      </c>
      <c r="I55" s="3">
        <v>2.4118153364632238</v>
      </c>
      <c r="J55" s="3">
        <f t="shared" si="6"/>
        <v>7.8410863328116855</v>
      </c>
      <c r="K55" s="3">
        <f t="shared" si="9"/>
        <v>340.72886002455476</v>
      </c>
      <c r="L55" s="3">
        <f t="shared" si="0"/>
        <v>4.7028600245547523</v>
      </c>
      <c r="M55" s="3"/>
      <c r="N55" s="1">
        <v>1982.12</v>
      </c>
      <c r="O55">
        <v>340.923</v>
      </c>
      <c r="P55">
        <f t="shared" si="1"/>
        <v>4.8969999999999914</v>
      </c>
      <c r="R55" s="4">
        <f t="shared" si="10"/>
        <v>4.1999999999999982E-2</v>
      </c>
      <c r="S55" s="3">
        <f t="shared" si="11"/>
        <v>-4.3483444706503394E-2</v>
      </c>
      <c r="T55" s="3">
        <f t="shared" si="12"/>
        <v>-3.0614595826102431E-2</v>
      </c>
      <c r="U55" s="3">
        <f t="shared" si="7"/>
        <v>-6.4098040532605829E-2</v>
      </c>
      <c r="V55" s="3">
        <f t="shared" si="13"/>
        <v>0.11808550408323981</v>
      </c>
      <c r="W55" s="3">
        <f t="shared" si="8"/>
        <v>9.2446287870197486E-2</v>
      </c>
      <c r="X55" s="3">
        <f t="shared" si="14"/>
        <v>0.20098461137193535</v>
      </c>
      <c r="Y55" s="3"/>
      <c r="Z55" s="3">
        <v>1982.71</v>
      </c>
      <c r="AA55" s="4">
        <v>9.8333299999999998E-2</v>
      </c>
    </row>
    <row r="56" spans="2:55" ht="15">
      <c r="B56" s="3">
        <v>1982.17</v>
      </c>
      <c r="C56" s="4">
        <v>-0.16600000000000001</v>
      </c>
      <c r="D56" s="4">
        <f t="shared" si="15"/>
        <v>0.10261000000000001</v>
      </c>
      <c r="E56" s="10">
        <f t="shared" si="2"/>
        <v>-0.11446121671842137</v>
      </c>
      <c r="F56" s="10">
        <f t="shared" si="3"/>
        <v>-0.53624404596983388</v>
      </c>
      <c r="G56" s="10">
        <f t="shared" si="4"/>
        <v>-0.18183923955829062</v>
      </c>
      <c r="H56" s="3">
        <f t="shared" si="5"/>
        <v>-0.7180832855281245</v>
      </c>
      <c r="I56" s="3">
        <v>2.4100156494522693</v>
      </c>
      <c r="J56" s="3">
        <f t="shared" si="6"/>
        <v>8.041920970266041</v>
      </c>
      <c r="K56" s="3">
        <f t="shared" si="9"/>
        <v>340.84651887256604</v>
      </c>
      <c r="L56" s="3">
        <f t="shared" si="0"/>
        <v>4.8205188725660264</v>
      </c>
      <c r="M56" s="3"/>
      <c r="N56" s="1">
        <v>1982.21</v>
      </c>
      <c r="O56">
        <v>341.05799999999999</v>
      </c>
      <c r="P56">
        <f t="shared" si="1"/>
        <v>5.0319999999999823</v>
      </c>
      <c r="R56" s="4">
        <f t="shared" si="10"/>
        <v>-6.7000000000000004E-2</v>
      </c>
      <c r="S56" s="3">
        <f t="shared" si="11"/>
        <v>-6.2784797310405094E-2</v>
      </c>
      <c r="T56" s="3">
        <f t="shared" si="12"/>
        <v>-5.208569125365306E-2</v>
      </c>
      <c r="U56" s="3">
        <f t="shared" si="7"/>
        <v>-0.10487048856405816</v>
      </c>
      <c r="V56" s="3">
        <f t="shared" si="13"/>
        <v>0.11765884801127413</v>
      </c>
      <c r="W56" s="3">
        <f t="shared" si="8"/>
        <v>7.5710652585650864E-2</v>
      </c>
      <c r="X56" s="3">
        <f t="shared" si="14"/>
        <v>0.20083463745435548</v>
      </c>
      <c r="Y56" s="3"/>
      <c r="Z56" s="3">
        <v>1982.79</v>
      </c>
      <c r="AA56" s="4">
        <v>6.1666699999999998E-2</v>
      </c>
    </row>
    <row r="57" spans="2:55" ht="15">
      <c r="B57" s="3">
        <v>1982.25</v>
      </c>
      <c r="C57" s="4">
        <v>-0.115</v>
      </c>
      <c r="D57" s="4">
        <f t="shared" si="15"/>
        <v>0.111025</v>
      </c>
      <c r="E57" s="10">
        <f t="shared" si="2"/>
        <v>-0.14208897240397139</v>
      </c>
      <c r="F57" s="10">
        <f t="shared" si="3"/>
        <v>-0.57889790864328694</v>
      </c>
      <c r="G57" s="10">
        <f t="shared" si="4"/>
        <v>-0.21602689744073078</v>
      </c>
      <c r="H57" s="3">
        <f t="shared" si="5"/>
        <v>-0.79492480608401772</v>
      </c>
      <c r="I57" s="3">
        <v>2.4082159624413149</v>
      </c>
      <c r="J57" s="3">
        <f t="shared" si="6"/>
        <v>8.2426056338028175</v>
      </c>
      <c r="K57" s="3">
        <f t="shared" si="9"/>
        <v>340.96378088498602</v>
      </c>
      <c r="L57" s="3">
        <f t="shared" si="0"/>
        <v>4.9377808849860116</v>
      </c>
      <c r="M57" s="3"/>
      <c r="N57" s="1">
        <v>1982.29</v>
      </c>
      <c r="O57">
        <v>341.17500000000001</v>
      </c>
      <c r="P57">
        <f t="shared" si="1"/>
        <v>5.1490000000000009</v>
      </c>
      <c r="R57" s="4">
        <f t="shared" si="10"/>
        <v>5.1000000000000004E-2</v>
      </c>
      <c r="S57" s="3">
        <f t="shared" si="11"/>
        <v>-4.2653862673453058E-2</v>
      </c>
      <c r="T57" s="3">
        <f t="shared" si="12"/>
        <v>-3.4187657882440159E-2</v>
      </c>
      <c r="U57" s="3">
        <f t="shared" si="7"/>
        <v>-6.6841520555893222E-2</v>
      </c>
      <c r="V57" s="3">
        <f t="shared" si="13"/>
        <v>0.11726201241998524</v>
      </c>
      <c r="W57" s="3">
        <f t="shared" si="8"/>
        <v>9.0525404197627946E-2</v>
      </c>
      <c r="X57" s="3">
        <f t="shared" si="14"/>
        <v>0.2006846635367765</v>
      </c>
      <c r="Y57" s="3"/>
      <c r="Z57" s="3">
        <v>1982.87</v>
      </c>
      <c r="AA57" s="4">
        <v>0.110833</v>
      </c>
    </row>
    <row r="58" spans="2:55" ht="13.8" customHeight="1">
      <c r="B58" s="3">
        <v>1982.33</v>
      </c>
      <c r="C58" s="4">
        <v>-0.22800000000000001</v>
      </c>
      <c r="D58" s="4">
        <f t="shared" si="15"/>
        <v>9.2380000000000004E-2</v>
      </c>
      <c r="E58" s="10">
        <f t="shared" si="2"/>
        <v>-0.20364765929875109</v>
      </c>
      <c r="F58" s="10">
        <f t="shared" si="3"/>
        <v>-0.65548128134590855</v>
      </c>
      <c r="G58" s="10">
        <f t="shared" si="4"/>
        <v>-0.2867866965453591</v>
      </c>
      <c r="H58" s="3">
        <f t="shared" si="5"/>
        <v>-0.94226797789126771</v>
      </c>
      <c r="I58" s="3">
        <v>2.40641627543036</v>
      </c>
      <c r="J58" s="3">
        <f t="shared" si="6"/>
        <v>8.4431403234220141</v>
      </c>
      <c r="K58" s="3">
        <f t="shared" si="9"/>
        <v>341.08058719233122</v>
      </c>
      <c r="L58" s="3">
        <f t="shared" si="0"/>
        <v>5.054587192331212</v>
      </c>
      <c r="M58" s="3"/>
      <c r="N58" s="1">
        <v>1982.37</v>
      </c>
      <c r="O58">
        <v>341.28100000000001</v>
      </c>
      <c r="P58">
        <f t="shared" si="1"/>
        <v>5.2549999999999955</v>
      </c>
      <c r="R58" s="4">
        <f t="shared" si="10"/>
        <v>-0.113</v>
      </c>
      <c r="S58" s="3">
        <f t="shared" si="11"/>
        <v>-7.658337270262161E-2</v>
      </c>
      <c r="T58" s="3">
        <f t="shared" si="12"/>
        <v>-7.0759799104628318E-2</v>
      </c>
      <c r="U58" s="3">
        <f t="shared" si="7"/>
        <v>-0.13734317180724992</v>
      </c>
      <c r="V58" s="3">
        <f t="shared" si="13"/>
        <v>0.11680630734520037</v>
      </c>
      <c r="W58" s="3">
        <f t="shared" si="8"/>
        <v>6.1869038622300393E-2</v>
      </c>
      <c r="X58" s="3">
        <f t="shared" si="14"/>
        <v>0.20053468961919663</v>
      </c>
      <c r="Y58" s="3"/>
      <c r="Z58" s="3">
        <v>1982.96</v>
      </c>
      <c r="AA58" s="4">
        <v>0.1075</v>
      </c>
    </row>
    <row r="59" spans="2:55" ht="15.6" thickBot="1">
      <c r="B59" s="3">
        <v>1982.42</v>
      </c>
      <c r="C59" s="4">
        <v>-0.16700000000000001</v>
      </c>
      <c r="D59" s="4">
        <f t="shared" si="15"/>
        <v>0.10244500000000001</v>
      </c>
      <c r="E59" s="10">
        <f t="shared" si="2"/>
        <v>-0.24077522251776334</v>
      </c>
      <c r="F59" s="10">
        <f t="shared" si="3"/>
        <v>-0.70778222282398839</v>
      </c>
      <c r="G59" s="10">
        <f t="shared" si="4"/>
        <v>-0.33596459192230066</v>
      </c>
      <c r="H59" s="3">
        <f t="shared" si="5"/>
        <v>-1.0437468147462892</v>
      </c>
      <c r="I59" s="3">
        <v>2.4046165884194055</v>
      </c>
      <c r="J59" s="3">
        <f t="shared" si="6"/>
        <v>8.6435250391236309</v>
      </c>
      <c r="K59" s="3">
        <f t="shared" si="9"/>
        <v>341.19697365726057</v>
      </c>
      <c r="L59" s="3">
        <f t="shared" si="0"/>
        <v>5.1709736572605607</v>
      </c>
      <c r="M59" s="3"/>
      <c r="N59" s="1">
        <v>1982.46</v>
      </c>
      <c r="O59">
        <v>341.35500000000002</v>
      </c>
      <c r="P59">
        <f t="shared" si="1"/>
        <v>5.3290000000000077</v>
      </c>
      <c r="R59" s="4">
        <f t="shared" si="10"/>
        <v>6.0999999999999999E-2</v>
      </c>
      <c r="S59" s="3">
        <f t="shared" si="11"/>
        <v>-5.2300941478079843E-2</v>
      </c>
      <c r="T59" s="3">
        <f t="shared" si="12"/>
        <v>-4.9177895376941561E-2</v>
      </c>
      <c r="U59" s="3">
        <f t="shared" si="7"/>
        <v>-9.1478836855021409E-2</v>
      </c>
      <c r="V59" s="3">
        <f t="shared" si="13"/>
        <v>0.11638646492934868</v>
      </c>
      <c r="W59" s="3">
        <f t="shared" si="8"/>
        <v>7.9794930187340102E-2</v>
      </c>
      <c r="X59" s="3">
        <f t="shared" si="14"/>
        <v>0.20038471570161676</v>
      </c>
      <c r="Y59" s="3"/>
      <c r="Z59" s="3">
        <v>1983.04</v>
      </c>
      <c r="AA59" s="4">
        <v>0.14499999999999999</v>
      </c>
    </row>
    <row r="60" spans="2:55" ht="15.6" customHeight="1" thickBot="1">
      <c r="B60" s="3">
        <v>1982.5</v>
      </c>
      <c r="C60" s="4">
        <v>-0.318</v>
      </c>
      <c r="D60" s="4">
        <f t="shared" si="15"/>
        <v>7.7530000000000002E-2</v>
      </c>
      <c r="E60" s="10">
        <f t="shared" si="2"/>
        <v>-0.32322740325010141</v>
      </c>
      <c r="F60" s="10">
        <f t="shared" si="3"/>
        <v>-0.80539458547463838</v>
      </c>
      <c r="G60" s="10">
        <f t="shared" si="4"/>
        <v>-0.43394119627357308</v>
      </c>
      <c r="H60" s="3">
        <f t="shared" si="5"/>
        <v>-1.2393357817482116</v>
      </c>
      <c r="I60" s="3">
        <v>2.4028169014084511</v>
      </c>
      <c r="J60" s="3">
        <f t="shared" si="6"/>
        <v>8.8437597809076678</v>
      </c>
      <c r="K60" s="3">
        <f t="shared" si="9"/>
        <v>341.31286155096063</v>
      </c>
      <c r="L60" s="3">
        <f t="shared" si="0"/>
        <v>5.2868615509606229</v>
      </c>
      <c r="M60" s="3"/>
      <c r="N60" s="1">
        <v>1982.54</v>
      </c>
      <c r="O60">
        <v>341.43700000000001</v>
      </c>
      <c r="P60">
        <f t="shared" si="1"/>
        <v>5.4110000000000014</v>
      </c>
      <c r="R60" s="4">
        <f t="shared" si="10"/>
        <v>-0.151</v>
      </c>
      <c r="S60" s="3">
        <f t="shared" si="11"/>
        <v>-9.7612362650649986E-2</v>
      </c>
      <c r="T60" s="3">
        <f t="shared" si="12"/>
        <v>-9.7976604351272423E-2</v>
      </c>
      <c r="U60" s="3">
        <f t="shared" si="7"/>
        <v>-0.1855889670019224</v>
      </c>
      <c r="V60" s="3">
        <f t="shared" si="13"/>
        <v>0.11588789370006225</v>
      </c>
      <c r="W60" s="3">
        <f t="shared" si="8"/>
        <v>4.1652306899293293E-2</v>
      </c>
      <c r="X60" s="3">
        <f t="shared" si="14"/>
        <v>0.20023474178403688</v>
      </c>
      <c r="Y60" s="3"/>
      <c r="Z60" s="3">
        <v>1983.12</v>
      </c>
      <c r="AA60" s="4">
        <v>0.16</v>
      </c>
      <c r="AU60" s="27" t="s">
        <v>62</v>
      </c>
      <c r="AV60" s="28">
        <f>RSS_offset</f>
        <v>0.13</v>
      </c>
      <c r="AW60" s="29" t="s">
        <v>59</v>
      </c>
      <c r="AX60" s="28">
        <f>RSS_fact</f>
        <v>0.16500000000000001</v>
      </c>
      <c r="AY60" s="29" t="s">
        <v>116</v>
      </c>
      <c r="AZ60" s="28">
        <f>Nat_offset</f>
        <v>0.01</v>
      </c>
      <c r="BA60" s="29" t="s">
        <v>118</v>
      </c>
      <c r="BB60" s="30">
        <f>Nat_ampl</f>
        <v>0.4</v>
      </c>
      <c r="BC60" s="32"/>
    </row>
    <row r="61" spans="2:55" ht="15.6" customHeight="1">
      <c r="B61" s="3">
        <v>1982.58</v>
      </c>
      <c r="C61" s="4">
        <v>-0.22600000000000001</v>
      </c>
      <c r="D61" s="4">
        <f t="shared" si="15"/>
        <v>9.2710000000000001E-2</v>
      </c>
      <c r="E61" s="10">
        <f t="shared" si="2"/>
        <v>-0.36966341619048754</v>
      </c>
      <c r="F61" s="10">
        <f t="shared" si="3"/>
        <v>-0.86697863911373074</v>
      </c>
      <c r="G61" s="10">
        <f t="shared" si="4"/>
        <v>-0.49954830768213559</v>
      </c>
      <c r="H61" s="3">
        <f t="shared" si="5"/>
        <v>-1.3665269467958663</v>
      </c>
      <c r="I61" s="3">
        <v>2.4021517996870112</v>
      </c>
      <c r="J61" s="3">
        <f t="shared" si="6"/>
        <v>9.0439390975482521</v>
      </c>
      <c r="K61" s="3">
        <f t="shared" si="9"/>
        <v>341.42839875582337</v>
      </c>
      <c r="L61" s="3">
        <f t="shared" si="0"/>
        <v>5.4023987558233557</v>
      </c>
      <c r="M61" s="3"/>
      <c r="N61" s="1">
        <v>1982.62</v>
      </c>
      <c r="O61">
        <v>341.49700000000001</v>
      </c>
      <c r="P61">
        <f t="shared" si="1"/>
        <v>5.4710000000000036</v>
      </c>
      <c r="R61" s="4">
        <f t="shared" si="10"/>
        <v>9.1999999999999998E-2</v>
      </c>
      <c r="S61" s="3">
        <f t="shared" si="11"/>
        <v>-6.1584053639092362E-2</v>
      </c>
      <c r="T61" s="3">
        <f t="shared" si="12"/>
        <v>-6.5607111408562513E-2</v>
      </c>
      <c r="U61" s="3">
        <f t="shared" si="7"/>
        <v>-0.11719116504765488</v>
      </c>
      <c r="V61" s="3">
        <f t="shared" si="13"/>
        <v>0.11553720486273278</v>
      </c>
      <c r="W61" s="3">
        <f t="shared" si="8"/>
        <v>6.8660738843670827E-2</v>
      </c>
      <c r="X61" s="3">
        <f t="shared" si="14"/>
        <v>0.2001793166405843</v>
      </c>
      <c r="Y61" s="3"/>
      <c r="Z61" s="3">
        <v>1983.21</v>
      </c>
      <c r="AA61" s="4">
        <v>0.17833299999999999</v>
      </c>
    </row>
    <row r="62" spans="2:55" ht="15">
      <c r="B62" s="3">
        <v>1982.67</v>
      </c>
      <c r="C62" s="4">
        <v>-0.122</v>
      </c>
      <c r="D62" s="4">
        <f t="shared" si="15"/>
        <v>0.10987</v>
      </c>
      <c r="E62" s="10">
        <f t="shared" si="2"/>
        <v>-0.37912508701974323</v>
      </c>
      <c r="F62" s="10">
        <f t="shared" si="3"/>
        <v>-0.89172718018041097</v>
      </c>
      <c r="G62" s="10">
        <f t="shared" si="4"/>
        <v>-0.52949469329947874</v>
      </c>
      <c r="H62" s="3">
        <f t="shared" si="5"/>
        <v>-1.4212218734798898</v>
      </c>
      <c r="I62" s="3">
        <v>2.4014866979655713</v>
      </c>
      <c r="J62" s="3">
        <f t="shared" si="6"/>
        <v>9.2440629890453838</v>
      </c>
      <c r="K62" s="3">
        <f t="shared" si="9"/>
        <v>341.54364387462613</v>
      </c>
      <c r="L62" s="3">
        <f t="shared" si="0"/>
        <v>5.5176438746261169</v>
      </c>
      <c r="M62" s="3"/>
      <c r="N62" s="1">
        <v>1982.71</v>
      </c>
      <c r="O62">
        <v>341.59500000000003</v>
      </c>
      <c r="P62">
        <f t="shared" si="1"/>
        <v>5.5690000000000168</v>
      </c>
      <c r="R62" s="4">
        <f t="shared" si="10"/>
        <v>0.10400000000000001</v>
      </c>
      <c r="S62" s="3">
        <f t="shared" si="11"/>
        <v>-2.474854106668023E-2</v>
      </c>
      <c r="T62" s="3">
        <f t="shared" si="12"/>
        <v>-2.9946385617343141E-2</v>
      </c>
      <c r="U62" s="3">
        <f t="shared" si="7"/>
        <v>-4.4694926684023369E-2</v>
      </c>
      <c r="V62" s="3">
        <f t="shared" si="13"/>
        <v>0.11524511880276123</v>
      </c>
      <c r="W62" s="3">
        <f t="shared" si="8"/>
        <v>9.736714812915187E-2</v>
      </c>
      <c r="X62" s="3">
        <f t="shared" si="14"/>
        <v>0.20012389149713172</v>
      </c>
      <c r="Y62" s="3"/>
      <c r="Z62" s="3">
        <v>1983.29</v>
      </c>
      <c r="AA62" s="4">
        <v>0.154167</v>
      </c>
    </row>
    <row r="63" spans="2:55" ht="15">
      <c r="B63" s="3">
        <v>1982.75</v>
      </c>
      <c r="C63" s="4">
        <v>-0.25700000000000001</v>
      </c>
      <c r="D63" s="4">
        <f t="shared" si="15"/>
        <v>8.7595000000000006E-2</v>
      </c>
      <c r="E63" s="10">
        <f t="shared" si="2"/>
        <v>-0.43100626051942659</v>
      </c>
      <c r="F63" s="10">
        <f t="shared" si="3"/>
        <v>-0.95887295325919897</v>
      </c>
      <c r="G63" s="10">
        <f t="shared" si="4"/>
        <v>-0.60335813809290006</v>
      </c>
      <c r="H63" s="3">
        <f t="shared" si="5"/>
        <v>-1.5622310913520989</v>
      </c>
      <c r="I63" s="3">
        <v>2.4008215962441319</v>
      </c>
      <c r="J63" s="3">
        <f t="shared" si="6"/>
        <v>9.4441314553990612</v>
      </c>
      <c r="K63" s="3">
        <f t="shared" si="9"/>
        <v>341.65852591475135</v>
      </c>
      <c r="L63" s="3">
        <f t="shared" si="0"/>
        <v>5.6325259147513407</v>
      </c>
      <c r="M63" s="3"/>
      <c r="N63" s="1">
        <v>1982.79</v>
      </c>
      <c r="O63">
        <v>341.65699999999998</v>
      </c>
      <c r="P63">
        <f t="shared" si="1"/>
        <v>5.6309999999999718</v>
      </c>
      <c r="R63" s="4">
        <f t="shared" si="10"/>
        <v>-0.13500000000000001</v>
      </c>
      <c r="S63" s="3">
        <f t="shared" si="11"/>
        <v>-6.7145773078787996E-2</v>
      </c>
      <c r="T63" s="3">
        <f t="shared" si="12"/>
        <v>-7.3863444793421329E-2</v>
      </c>
      <c r="U63" s="3">
        <f t="shared" si="7"/>
        <v>-0.13100921787220932</v>
      </c>
      <c r="V63" s="3">
        <f t="shared" si="13"/>
        <v>0.11488204012522374</v>
      </c>
      <c r="W63" s="3">
        <f t="shared" si="8"/>
        <v>6.247835297634001E-2</v>
      </c>
      <c r="X63" s="3">
        <f t="shared" si="14"/>
        <v>0.20006846635367737</v>
      </c>
      <c r="Y63" s="3"/>
      <c r="Z63" s="3">
        <v>1983.37</v>
      </c>
      <c r="AA63" s="4">
        <v>0.159167</v>
      </c>
    </row>
    <row r="64" spans="2:55" ht="15">
      <c r="B64" s="3">
        <v>1982.83</v>
      </c>
      <c r="C64" s="4">
        <v>-0.17799999999999999</v>
      </c>
      <c r="D64" s="4">
        <f t="shared" si="15"/>
        <v>0.10063</v>
      </c>
      <c r="E64" s="10">
        <f t="shared" si="2"/>
        <v>-0.45347327944509125</v>
      </c>
      <c r="F64" s="10">
        <f t="shared" si="3"/>
        <v>-0.9965840817691709</v>
      </c>
      <c r="G64" s="10">
        <f t="shared" si="4"/>
        <v>-0.64963775697800819</v>
      </c>
      <c r="H64" s="3">
        <f t="shared" si="5"/>
        <v>-1.646221838747179</v>
      </c>
      <c r="I64" s="3">
        <v>2.4001564945226921</v>
      </c>
      <c r="J64" s="3">
        <f t="shared" si="6"/>
        <v>9.644144496609286</v>
      </c>
      <c r="K64" s="3">
        <f t="shared" si="9"/>
        <v>341.77309035528515</v>
      </c>
      <c r="L64" s="3">
        <f t="shared" si="0"/>
        <v>5.7470903552851382</v>
      </c>
      <c r="M64" s="3"/>
      <c r="N64" s="1">
        <v>1982.87</v>
      </c>
      <c r="O64">
        <v>341.767</v>
      </c>
      <c r="P64">
        <f t="shared" si="1"/>
        <v>5.7409999999999854</v>
      </c>
      <c r="R64" s="4">
        <f t="shared" si="10"/>
        <v>7.9000000000000015E-2</v>
      </c>
      <c r="S64" s="3">
        <f t="shared" si="11"/>
        <v>-3.7711128509971936E-2</v>
      </c>
      <c r="T64" s="3">
        <f t="shared" si="12"/>
        <v>-4.627961888510812E-2</v>
      </c>
      <c r="U64" s="3">
        <f t="shared" si="7"/>
        <v>-7.3990747395080061E-2</v>
      </c>
      <c r="V64" s="3">
        <f t="shared" si="13"/>
        <v>0.11456444053379755</v>
      </c>
      <c r="W64" s="3">
        <f t="shared" si="8"/>
        <v>8.496814157576553E-2</v>
      </c>
      <c r="X64" s="3">
        <f t="shared" si="14"/>
        <v>0.20001304121022478</v>
      </c>
      <c r="Y64" s="3"/>
      <c r="Z64" s="3">
        <v>1983.46</v>
      </c>
      <c r="AA64" s="4">
        <v>0.17083300000000001</v>
      </c>
    </row>
    <row r="65" spans="2:27" ht="15">
      <c r="B65" s="3">
        <v>1982.92</v>
      </c>
      <c r="C65" s="4">
        <v>-5.2999999999999999E-2</v>
      </c>
      <c r="D65" s="4">
        <f t="shared" si="15"/>
        <v>0.121255</v>
      </c>
      <c r="E65" s="10">
        <f t="shared" si="2"/>
        <v>-0.43416614203568199</v>
      </c>
      <c r="F65" s="10">
        <f t="shared" si="3"/>
        <v>-0.99265220223880302</v>
      </c>
      <c r="G65" s="10">
        <f t="shared" si="4"/>
        <v>-0.65372755373536406</v>
      </c>
      <c r="H65" s="3">
        <f t="shared" si="5"/>
        <v>-1.6463797559741671</v>
      </c>
      <c r="I65" s="3">
        <v>2.3994913928012522</v>
      </c>
      <c r="J65" s="3">
        <f t="shared" si="6"/>
        <v>9.8441021126760564</v>
      </c>
      <c r="K65" s="3">
        <f t="shared" si="9"/>
        <v>341.88740637021016</v>
      </c>
      <c r="L65" s="3">
        <f t="shared" si="0"/>
        <v>5.8614063702101475</v>
      </c>
      <c r="M65" s="3"/>
      <c r="N65" s="1">
        <v>1982.96</v>
      </c>
      <c r="O65">
        <v>341.875</v>
      </c>
      <c r="P65">
        <f t="shared" si="1"/>
        <v>5.8489999999999895</v>
      </c>
      <c r="R65" s="4">
        <f t="shared" si="10"/>
        <v>0.125</v>
      </c>
      <c r="S65" s="3">
        <f t="shared" si="11"/>
        <v>3.9318795303678877E-3</v>
      </c>
      <c r="T65" s="3">
        <f t="shared" si="12"/>
        <v>-4.0897967573558791E-3</v>
      </c>
      <c r="U65" s="3">
        <f t="shared" si="7"/>
        <v>9.8420827730120088E-3</v>
      </c>
      <c r="V65" s="3">
        <f t="shared" si="13"/>
        <v>0.11431601492500931</v>
      </c>
      <c r="W65" s="3">
        <f t="shared" si="8"/>
        <v>0.11825284803421411</v>
      </c>
      <c r="X65" s="3">
        <f t="shared" si="14"/>
        <v>0.19995761606677043</v>
      </c>
      <c r="Y65" s="3"/>
      <c r="Z65" s="3">
        <v>1983.54</v>
      </c>
      <c r="AA65" s="4">
        <v>0.1825</v>
      </c>
    </row>
    <row r="66" spans="2:27" ht="15">
      <c r="B66" s="3">
        <v>1983</v>
      </c>
      <c r="C66" s="4">
        <v>0.186</v>
      </c>
      <c r="D66" s="4">
        <f t="shared" si="15"/>
        <v>0.16069</v>
      </c>
      <c r="E66" s="10">
        <f t="shared" si="2"/>
        <v>-0.33996517848530722</v>
      </c>
      <c r="F66" s="10">
        <f t="shared" si="3"/>
        <v>-0.91379715882352475</v>
      </c>
      <c r="G66" s="10">
        <f t="shared" si="4"/>
        <v>-0.57889048921544695</v>
      </c>
      <c r="H66" s="3">
        <f t="shared" si="5"/>
        <v>-1.4926876480389717</v>
      </c>
      <c r="I66" s="3">
        <v>2.3988262910798124</v>
      </c>
      <c r="J66" s="3">
        <f t="shared" si="6"/>
        <v>10.044004303599374</v>
      </c>
      <c r="K66" s="3">
        <f t="shared" si="9"/>
        <v>342.00160280455384</v>
      </c>
      <c r="L66" s="3">
        <f t="shared" si="0"/>
        <v>5.9756028045538301</v>
      </c>
      <c r="M66" s="3"/>
      <c r="N66" s="1">
        <v>1983.04</v>
      </c>
      <c r="O66">
        <v>342.02</v>
      </c>
      <c r="P66">
        <f t="shared" si="1"/>
        <v>5.9939999999999714</v>
      </c>
      <c r="R66" s="4">
        <f t="shared" si="10"/>
        <v>0.23899999999999999</v>
      </c>
      <c r="S66" s="3">
        <f t="shared" si="11"/>
        <v>7.885504341527827E-2</v>
      </c>
      <c r="T66" s="3">
        <f t="shared" si="12"/>
        <v>7.4837064519917118E-2</v>
      </c>
      <c r="U66" s="3">
        <f t="shared" si="7"/>
        <v>0.1636921079351954</v>
      </c>
      <c r="V66" s="3">
        <f t="shared" si="13"/>
        <v>0.11419643434368254</v>
      </c>
      <c r="W66" s="3">
        <f t="shared" si="8"/>
        <v>0.17967327751776069</v>
      </c>
      <c r="X66" s="3">
        <f t="shared" si="14"/>
        <v>0.19990219092331785</v>
      </c>
      <c r="Y66" s="3"/>
      <c r="Z66" s="3">
        <v>1983.62</v>
      </c>
      <c r="AA66" s="4">
        <v>0.20083300000000001</v>
      </c>
    </row>
    <row r="67" spans="2:27" ht="15">
      <c r="B67" s="3">
        <v>1983.08</v>
      </c>
      <c r="C67" s="4">
        <v>4.2999999999999997E-2</v>
      </c>
      <c r="D67" s="4">
        <f t="shared" si="15"/>
        <v>0.13709499999999999</v>
      </c>
      <c r="E67" s="10">
        <f t="shared" si="2"/>
        <v>-0.29903070295011147</v>
      </c>
      <c r="F67" s="10">
        <f t="shared" si="3"/>
        <v>-0.88818161139597118</v>
      </c>
      <c r="G67" s="10">
        <f t="shared" si="4"/>
        <v>-0.5527699708356264</v>
      </c>
      <c r="H67" s="3">
        <f t="shared" si="5"/>
        <v>-1.4409515822315977</v>
      </c>
      <c r="I67" s="3">
        <v>2.3981611893583725</v>
      </c>
      <c r="J67" s="3">
        <f t="shared" si="6"/>
        <v>10.24385106937924</v>
      </c>
      <c r="K67" s="3">
        <f t="shared" si="9"/>
        <v>342.11560057458178</v>
      </c>
      <c r="L67" s="3">
        <f t="shared" si="0"/>
        <v>6.0896005745817661</v>
      </c>
      <c r="M67" s="3"/>
      <c r="N67" s="1">
        <v>1983.12</v>
      </c>
      <c r="O67">
        <v>342.18</v>
      </c>
      <c r="P67">
        <f t="shared" si="1"/>
        <v>6.1539999999999964</v>
      </c>
      <c r="R67" s="4">
        <f t="shared" si="10"/>
        <v>-0.14300000000000002</v>
      </c>
      <c r="S67" s="3">
        <f t="shared" si="11"/>
        <v>2.5615547427553564E-2</v>
      </c>
      <c r="T67" s="3">
        <f t="shared" si="12"/>
        <v>2.6120518379820545E-2</v>
      </c>
      <c r="U67" s="3">
        <f t="shared" si="7"/>
        <v>6.1736065807374112E-2</v>
      </c>
      <c r="V67" s="3">
        <f t="shared" si="13"/>
        <v>0.11399777002793599</v>
      </c>
      <c r="W67" s="3">
        <f t="shared" si="8"/>
        <v>0.13869219635088564</v>
      </c>
      <c r="X67" s="3">
        <f t="shared" si="14"/>
        <v>0.19984676577986527</v>
      </c>
      <c r="Y67" s="3"/>
      <c r="Z67" s="3">
        <v>1983.71</v>
      </c>
      <c r="AA67" s="4">
        <v>0.158333</v>
      </c>
    </row>
    <row r="68" spans="2:27" ht="15">
      <c r="B68" s="3">
        <v>1983.17</v>
      </c>
      <c r="C68" s="4">
        <v>0.27200000000000002</v>
      </c>
      <c r="D68" s="4">
        <f t="shared" si="15"/>
        <v>0.17488000000000001</v>
      </c>
      <c r="E68" s="10">
        <f t="shared" si="2"/>
        <v>-0.18812985116863409</v>
      </c>
      <c r="F68" s="10">
        <f t="shared" si="3"/>
        <v>-0.79272485385804026</v>
      </c>
      <c r="G68" s="10">
        <f t="shared" si="4"/>
        <v>-0.45164431296495872</v>
      </c>
      <c r="H68" s="3">
        <f t="shared" si="5"/>
        <v>-1.244369166822999</v>
      </c>
      <c r="I68" s="3">
        <v>2.3974960876369327</v>
      </c>
      <c r="J68" s="3">
        <f t="shared" si="6"/>
        <v>10.44364241001565</v>
      </c>
      <c r="K68" s="3">
        <f t="shared" si="9"/>
        <v>342.22952206237238</v>
      </c>
      <c r="L68" s="3">
        <f t="shared" si="0"/>
        <v>6.2035220623723717</v>
      </c>
      <c r="M68" s="3"/>
      <c r="N68" s="1">
        <v>1983.21</v>
      </c>
      <c r="O68">
        <v>342.358</v>
      </c>
      <c r="P68">
        <f t="shared" si="1"/>
        <v>6.3319999999999936</v>
      </c>
      <c r="R68" s="4">
        <f t="shared" si="10"/>
        <v>0.22900000000000004</v>
      </c>
      <c r="S68" s="3">
        <f t="shared" si="11"/>
        <v>9.5456757537930925E-2</v>
      </c>
      <c r="T68" s="3">
        <f t="shared" si="12"/>
        <v>0.10112565787066768</v>
      </c>
      <c r="U68" s="3">
        <f t="shared" si="7"/>
        <v>0.20658241540859862</v>
      </c>
      <c r="V68" s="3">
        <f t="shared" si="13"/>
        <v>0.11392148779060562</v>
      </c>
      <c r="W68" s="3">
        <f t="shared" si="8"/>
        <v>0.19655445395404508</v>
      </c>
      <c r="X68" s="3">
        <f t="shared" si="14"/>
        <v>0.19979134063641091</v>
      </c>
      <c r="Y68" s="3"/>
      <c r="Z68" s="3">
        <v>1983.79</v>
      </c>
      <c r="AA68" s="4">
        <v>0.155833</v>
      </c>
    </row>
    <row r="69" spans="2:27" ht="15">
      <c r="B69" s="3">
        <v>1983.25</v>
      </c>
      <c r="C69" s="4">
        <v>0.152</v>
      </c>
      <c r="D69" s="4">
        <f t="shared" si="15"/>
        <v>0.15508</v>
      </c>
      <c r="E69" s="10">
        <f t="shared" si="2"/>
        <v>-0.12447482288737623</v>
      </c>
      <c r="F69" s="10">
        <f t="shared" si="3"/>
        <v>-0.74447907822456505</v>
      </c>
      <c r="G69" s="10">
        <f t="shared" si="4"/>
        <v>-0.39218985741504653</v>
      </c>
      <c r="H69" s="3">
        <f t="shared" si="5"/>
        <v>-1.1366689356396116</v>
      </c>
      <c r="I69" s="3">
        <v>2.3968309859154928</v>
      </c>
      <c r="J69" s="3">
        <f t="shared" si="6"/>
        <v>10.643378325508609</v>
      </c>
      <c r="K69" s="3">
        <f t="shared" si="9"/>
        <v>342.34329957889247</v>
      </c>
      <c r="L69" s="3">
        <f t="shared" si="0"/>
        <v>6.3172995788924595</v>
      </c>
      <c r="M69" s="3"/>
      <c r="N69" s="1">
        <v>1983.29</v>
      </c>
      <c r="O69">
        <v>342.512</v>
      </c>
      <c r="P69">
        <f t="shared" si="1"/>
        <v>6.48599999999999</v>
      </c>
      <c r="R69" s="4">
        <f t="shared" si="10"/>
        <v>-0.12000000000000002</v>
      </c>
      <c r="S69" s="3">
        <f t="shared" si="11"/>
        <v>4.8245775633475207E-2</v>
      </c>
      <c r="T69" s="3">
        <f t="shared" si="12"/>
        <v>5.9454455549912189E-2</v>
      </c>
      <c r="U69" s="3">
        <f t="shared" si="7"/>
        <v>0.11770023118338739</v>
      </c>
      <c r="V69" s="3">
        <f t="shared" si="13"/>
        <v>0.11377751652008783</v>
      </c>
      <c r="W69" s="3">
        <f t="shared" si="8"/>
        <v>0.16085760899344279</v>
      </c>
      <c r="X69" s="3">
        <f t="shared" si="14"/>
        <v>0.19973591549295833</v>
      </c>
      <c r="Y69" s="3"/>
      <c r="Z69" s="3">
        <v>1983.87</v>
      </c>
      <c r="AA69" s="4">
        <v>0.126667</v>
      </c>
    </row>
    <row r="70" spans="2:27" ht="15">
      <c r="B70" s="3">
        <v>1983.33</v>
      </c>
      <c r="C70" s="4">
        <v>0.111</v>
      </c>
      <c r="D70" s="4">
        <f t="shared" si="15"/>
        <v>0.148315</v>
      </c>
      <c r="E70" s="10">
        <f t="shared" si="2"/>
        <v>-7.9022085654924301E-2</v>
      </c>
      <c r="F70" s="10">
        <f t="shared" si="3"/>
        <v>-0.71440353782431665</v>
      </c>
      <c r="G70" s="10">
        <f t="shared" si="4"/>
        <v>-0.34748651209541875</v>
      </c>
      <c r="H70" s="3">
        <f t="shared" si="5"/>
        <v>-1.0618900499197355</v>
      </c>
      <c r="I70" s="3">
        <v>2.3961658841940534</v>
      </c>
      <c r="J70" s="3">
        <f t="shared" si="6"/>
        <v>10.843058815858113</v>
      </c>
      <c r="K70" s="3">
        <f t="shared" si="9"/>
        <v>342.45690935337603</v>
      </c>
      <c r="L70" s="3">
        <f t="shared" si="0"/>
        <v>6.4309093533760233</v>
      </c>
      <c r="M70" s="3"/>
      <c r="N70" s="1">
        <v>1983.37</v>
      </c>
      <c r="O70">
        <v>342.67200000000003</v>
      </c>
      <c r="P70">
        <f t="shared" si="1"/>
        <v>6.646000000000015</v>
      </c>
      <c r="R70" s="4">
        <f t="shared" si="10"/>
        <v>-4.0999999999999995E-2</v>
      </c>
      <c r="S70" s="3">
        <f t="shared" si="11"/>
        <v>3.0075540400248402E-2</v>
      </c>
      <c r="T70" s="3">
        <f t="shared" si="12"/>
        <v>4.4703345319627774E-2</v>
      </c>
      <c r="U70" s="3">
        <f t="shared" si="7"/>
        <v>8.4778885719876171E-2</v>
      </c>
      <c r="V70" s="3">
        <f t="shared" si="13"/>
        <v>0.1136097744835638</v>
      </c>
      <c r="W70" s="3">
        <f t="shared" si="8"/>
        <v>0.14752132877151428</v>
      </c>
      <c r="X70" s="3">
        <f t="shared" si="14"/>
        <v>0.19968049034950397</v>
      </c>
      <c r="Y70" s="3"/>
      <c r="Z70" s="3">
        <v>1983.96</v>
      </c>
      <c r="AA70" s="4">
        <v>0.13250000000000001</v>
      </c>
    </row>
    <row r="71" spans="2:27" ht="15">
      <c r="B71" s="3">
        <v>1983.42</v>
      </c>
      <c r="C71" s="4">
        <v>-9.4E-2</v>
      </c>
      <c r="D71" s="4">
        <f t="shared" si="15"/>
        <v>0.11449000000000001</v>
      </c>
      <c r="E71" s="10">
        <f t="shared" si="2"/>
        <v>-0.10276712863854752</v>
      </c>
      <c r="F71" s="10">
        <f t="shared" si="3"/>
        <v>-0.75364628486606666</v>
      </c>
      <c r="G71" s="10">
        <f t="shared" si="4"/>
        <v>-0.37133129747701044</v>
      </c>
      <c r="H71" s="3">
        <f t="shared" si="5"/>
        <v>-1.1249775823430772</v>
      </c>
      <c r="I71" s="3">
        <v>2.3955007824726136</v>
      </c>
      <c r="J71" s="3">
        <f t="shared" si="6"/>
        <v>11.042683881064164</v>
      </c>
      <c r="K71" s="3">
        <f t="shared" si="9"/>
        <v>342.57024010775376</v>
      </c>
      <c r="L71" s="3">
        <f t="shared" si="0"/>
        <v>6.5442401077537511</v>
      </c>
      <c r="M71" s="3"/>
      <c r="N71" s="1">
        <v>1983.46</v>
      </c>
      <c r="O71">
        <v>342.84199999999998</v>
      </c>
      <c r="P71">
        <f t="shared" si="1"/>
        <v>6.8159999999999741</v>
      </c>
      <c r="R71" s="4">
        <f t="shared" si="10"/>
        <v>-0.20500000000000002</v>
      </c>
      <c r="S71" s="3">
        <f t="shared" si="11"/>
        <v>-3.9242747041750015E-2</v>
      </c>
      <c r="T71" s="3">
        <f t="shared" si="12"/>
        <v>-2.3844785381591682E-2</v>
      </c>
      <c r="U71" s="3">
        <f t="shared" si="7"/>
        <v>-5.3087532423341695E-2</v>
      </c>
      <c r="V71" s="3">
        <f t="shared" si="13"/>
        <v>0.11333075437772777</v>
      </c>
      <c r="W71" s="3">
        <f t="shared" si="8"/>
        <v>9.2095741408391094E-2</v>
      </c>
      <c r="X71" s="3">
        <f t="shared" si="14"/>
        <v>0.19962506520605139</v>
      </c>
      <c r="Y71" s="3"/>
      <c r="Z71" s="3">
        <v>1984.04</v>
      </c>
      <c r="AA71" s="4">
        <v>0.121667</v>
      </c>
    </row>
    <row r="72" spans="2:27" ht="15">
      <c r="B72" s="3">
        <v>1983.5</v>
      </c>
      <c r="C72" s="4">
        <v>0.153</v>
      </c>
      <c r="D72" s="4">
        <f t="shared" si="15"/>
        <v>0.15524499999999999</v>
      </c>
      <c r="E72" s="10">
        <f t="shared" si="2"/>
        <v>-4.5617504464534671E-2</v>
      </c>
      <c r="F72" s="10">
        <f t="shared" si="3"/>
        <v>-0.71195523675031036</v>
      </c>
      <c r="G72" s="10">
        <f t="shared" si="4"/>
        <v>-0.31320283601846988</v>
      </c>
      <c r="H72" s="3">
        <f t="shared" si="5"/>
        <v>-1.0251580727687801</v>
      </c>
      <c r="I72" s="3">
        <v>2.3948356807511737</v>
      </c>
      <c r="J72" s="3">
        <f t="shared" si="6"/>
        <v>11.242253521126761</v>
      </c>
      <c r="K72" s="3">
        <f t="shared" si="9"/>
        <v>342.68342569434259</v>
      </c>
      <c r="L72" s="3">
        <f t="shared" si="0"/>
        <v>6.657425694342578</v>
      </c>
      <c r="M72" s="3"/>
      <c r="N72" s="1">
        <v>1983.54</v>
      </c>
      <c r="O72">
        <v>343.02499999999998</v>
      </c>
      <c r="P72">
        <f t="shared" si="1"/>
        <v>6.9989999999999668</v>
      </c>
      <c r="R72" s="4">
        <f t="shared" si="10"/>
        <v>0.247</v>
      </c>
      <c r="S72" s="3">
        <f t="shared" si="11"/>
        <v>4.1691048115756302E-2</v>
      </c>
      <c r="T72" s="3">
        <f t="shared" si="12"/>
        <v>5.8128461458540559E-2</v>
      </c>
      <c r="U72" s="3">
        <f t="shared" si="7"/>
        <v>0.10981950957429686</v>
      </c>
      <c r="V72" s="3">
        <f t="shared" si="13"/>
        <v>0.11318558658882694</v>
      </c>
      <c r="W72" s="3">
        <f t="shared" si="8"/>
        <v>0.15711339041854569</v>
      </c>
      <c r="X72" s="3">
        <f t="shared" si="14"/>
        <v>0.19956964006259703</v>
      </c>
      <c r="Y72" s="3"/>
      <c r="Z72" s="3">
        <v>1984.12</v>
      </c>
      <c r="AA72" s="4">
        <v>0.11666700000000001</v>
      </c>
    </row>
    <row r="73" spans="2:27" ht="15">
      <c r="B73" s="3">
        <v>1983.58</v>
      </c>
      <c r="C73" s="4">
        <v>0.105</v>
      </c>
      <c r="D73" s="4">
        <f t="shared" si="15"/>
        <v>0.14732500000000001</v>
      </c>
      <c r="E73" s="10">
        <f t="shared" si="2"/>
        <v>-8.3887843362391301E-3</v>
      </c>
      <c r="F73" s="10">
        <f t="shared" si="3"/>
        <v>-0.69014909318253526</v>
      </c>
      <c r="G73" s="10">
        <f t="shared" si="4"/>
        <v>-0.27210734137538312</v>
      </c>
      <c r="H73" s="3">
        <f t="shared" si="5"/>
        <v>-0.96225643455791832</v>
      </c>
      <c r="I73" s="3">
        <v>2.4018779342723002</v>
      </c>
      <c r="J73" s="3">
        <f t="shared" si="6"/>
        <v>11.442410015649452</v>
      </c>
      <c r="K73" s="3">
        <f t="shared" si="9"/>
        <v>342.79707986536653</v>
      </c>
      <c r="L73" s="3">
        <f t="shared" si="0"/>
        <v>6.7710798653665165</v>
      </c>
      <c r="M73" s="3"/>
      <c r="N73" s="1">
        <v>1983.62</v>
      </c>
      <c r="O73">
        <v>343.226</v>
      </c>
      <c r="P73">
        <f t="shared" si="1"/>
        <v>7.1999999999999886</v>
      </c>
      <c r="R73" s="4">
        <f t="shared" si="10"/>
        <v>-4.8000000000000001E-2</v>
      </c>
      <c r="S73" s="3">
        <f t="shared" si="11"/>
        <v>2.1806143567775105E-2</v>
      </c>
      <c r="T73" s="3">
        <f t="shared" si="12"/>
        <v>4.1095494643086761E-2</v>
      </c>
      <c r="U73" s="3">
        <f t="shared" si="7"/>
        <v>7.290163821086186E-2</v>
      </c>
      <c r="V73" s="3">
        <f t="shared" si="13"/>
        <v>0.11365417102393849</v>
      </c>
      <c r="W73" s="3">
        <f t="shared" si="8"/>
        <v>0.14281482630828324</v>
      </c>
      <c r="X73" s="3">
        <f t="shared" si="14"/>
        <v>0.20015649452269102</v>
      </c>
      <c r="Y73" s="3"/>
      <c r="Z73" s="3">
        <v>1984.21</v>
      </c>
      <c r="AA73" s="4">
        <v>7.9166700000000007E-2</v>
      </c>
    </row>
    <row r="74" spans="2:27" ht="15">
      <c r="B74" s="3">
        <v>1983.67</v>
      </c>
      <c r="C74" s="4">
        <v>2.1000000000000001E-2</v>
      </c>
      <c r="D74" s="4">
        <f t="shared" si="15"/>
        <v>0.133465</v>
      </c>
      <c r="E74" s="10">
        <f t="shared" si="2"/>
        <v>-1.0017850029499231E-3</v>
      </c>
      <c r="F74" s="10">
        <f t="shared" si="3"/>
        <v>-0.69830154927294819</v>
      </c>
      <c r="G74" s="10">
        <f t="shared" si="4"/>
        <v>-0.2595694944797638</v>
      </c>
      <c r="H74" s="3">
        <f t="shared" si="5"/>
        <v>-0.95787104375271204</v>
      </c>
      <c r="I74" s="3">
        <v>2.4089201877934276</v>
      </c>
      <c r="J74" s="3">
        <f t="shared" si="6"/>
        <v>11.643153364632237</v>
      </c>
      <c r="K74" s="3">
        <f t="shared" si="9"/>
        <v>342.91115538530767</v>
      </c>
      <c r="L74" s="3">
        <f t="shared" si="0"/>
        <v>6.8851553853076553</v>
      </c>
      <c r="M74" s="3"/>
      <c r="N74" s="1">
        <v>1983.71</v>
      </c>
      <c r="O74">
        <v>343.38400000000001</v>
      </c>
      <c r="P74">
        <f t="shared" si="1"/>
        <v>7.3580000000000041</v>
      </c>
      <c r="R74" s="4">
        <f t="shared" si="10"/>
        <v>-8.3999999999999991E-2</v>
      </c>
      <c r="S74" s="3">
        <f t="shared" si="11"/>
        <v>-8.1524560904129295E-3</v>
      </c>
      <c r="T74" s="3">
        <f t="shared" si="12"/>
        <v>1.253784689561932E-2</v>
      </c>
      <c r="U74" s="3">
        <f t="shared" si="7"/>
        <v>1.4385390805206391E-2</v>
      </c>
      <c r="V74" s="3">
        <f t="shared" si="13"/>
        <v>0.11407551994113874</v>
      </c>
      <c r="W74" s="3">
        <f t="shared" si="8"/>
        <v>0.11982967626322129</v>
      </c>
      <c r="X74" s="3">
        <f t="shared" si="14"/>
        <v>0.20074334898278501</v>
      </c>
      <c r="Y74" s="3"/>
      <c r="Z74" s="3">
        <v>1984.29</v>
      </c>
      <c r="AA74" s="4">
        <v>9.8333299999999998E-2</v>
      </c>
    </row>
    <row r="75" spans="2:27" ht="15">
      <c r="B75" s="3">
        <v>1983.75</v>
      </c>
      <c r="C75" s="4">
        <v>-2.5000000000000001E-2</v>
      </c>
      <c r="D75" s="4">
        <f t="shared" si="15"/>
        <v>0.12587500000000001</v>
      </c>
      <c r="E75" s="10">
        <f t="shared" si="2"/>
        <v>-8.9172452336911678E-3</v>
      </c>
      <c r="F75" s="10">
        <f t="shared" si="3"/>
        <v>-0.72171399867264685</v>
      </c>
      <c r="G75" s="10">
        <f t="shared" si="4"/>
        <v>-0.26246486517814233</v>
      </c>
      <c r="H75" s="3">
        <f t="shared" si="5"/>
        <v>-0.98417886385078912</v>
      </c>
      <c r="I75" s="3">
        <v>2.4159624413145542</v>
      </c>
      <c r="J75" s="3">
        <f t="shared" si="6"/>
        <v>11.844483568075116</v>
      </c>
      <c r="K75" s="3">
        <f t="shared" si="9"/>
        <v>343.02562645341249</v>
      </c>
      <c r="L75" s="3">
        <f t="shared" si="0"/>
        <v>6.9996264534124748</v>
      </c>
      <c r="M75" s="3"/>
      <c r="N75" s="1">
        <v>1983.79</v>
      </c>
      <c r="O75">
        <v>343.54</v>
      </c>
      <c r="P75">
        <f t="shared" si="1"/>
        <v>7.51400000000001</v>
      </c>
      <c r="R75" s="4">
        <f t="shared" si="10"/>
        <v>-4.5999999999999999E-2</v>
      </c>
      <c r="S75" s="3">
        <f t="shared" si="11"/>
        <v>-2.3412449399698665E-2</v>
      </c>
      <c r="T75" s="3">
        <f t="shared" si="12"/>
        <v>-2.8953706983785299E-3</v>
      </c>
      <c r="U75" s="3">
        <f t="shared" si="7"/>
        <v>-1.6307820098077193E-2</v>
      </c>
      <c r="V75" s="3">
        <f t="shared" si="13"/>
        <v>0.11447106810481955</v>
      </c>
      <c r="W75" s="3">
        <f t="shared" si="8"/>
        <v>0.10794794006558868</v>
      </c>
      <c r="X75" s="3">
        <f t="shared" si="14"/>
        <v>0.201330203442879</v>
      </c>
      <c r="Y75" s="3"/>
      <c r="Z75" s="3">
        <v>1984.37</v>
      </c>
      <c r="AA75" s="4">
        <v>0.115</v>
      </c>
    </row>
    <row r="76" spans="2:27" ht="15">
      <c r="B76" s="3">
        <v>1983.83</v>
      </c>
      <c r="C76" s="4">
        <v>0.08</v>
      </c>
      <c r="D76" s="4">
        <f t="shared" si="15"/>
        <v>0.14319999999999999</v>
      </c>
      <c r="E76" s="10">
        <f t="shared" si="2"/>
        <v>1.7381525647479031E-2</v>
      </c>
      <c r="F76" s="10">
        <f t="shared" si="3"/>
        <v>-0.7108731461199459</v>
      </c>
      <c r="G76" s="10">
        <f t="shared" si="4"/>
        <v>-0.23066260428496621</v>
      </c>
      <c r="H76" s="3">
        <f t="shared" si="5"/>
        <v>-0.94153575040491211</v>
      </c>
      <c r="I76" s="3">
        <v>2.4230046948356807</v>
      </c>
      <c r="J76" s="3">
        <f t="shared" si="6"/>
        <v>12.046400625978089</v>
      </c>
      <c r="K76" s="3">
        <f t="shared" si="9"/>
        <v>343.14054889079711</v>
      </c>
      <c r="L76" s="3">
        <f t="shared" si="0"/>
        <v>7.1145488907970957</v>
      </c>
      <c r="M76" s="3"/>
      <c r="N76" s="1">
        <v>1983.87</v>
      </c>
      <c r="O76">
        <v>343.66699999999997</v>
      </c>
      <c r="P76">
        <f t="shared" si="1"/>
        <v>7.6409999999999627</v>
      </c>
      <c r="R76" s="4">
        <f t="shared" si="10"/>
        <v>0.10500000000000001</v>
      </c>
      <c r="S76" s="3">
        <f t="shared" si="11"/>
        <v>1.0840852552700952E-2</v>
      </c>
      <c r="T76" s="3">
        <f t="shared" si="12"/>
        <v>3.1802260893176115E-2</v>
      </c>
      <c r="U76" s="3">
        <f t="shared" si="7"/>
        <v>5.264311344587707E-2</v>
      </c>
      <c r="V76" s="3">
        <f t="shared" si="13"/>
        <v>0.11492243738462093</v>
      </c>
      <c r="W76" s="3">
        <f t="shared" si="8"/>
        <v>0.13597968276297176</v>
      </c>
      <c r="X76" s="3">
        <f t="shared" si="14"/>
        <v>0.20191705790297299</v>
      </c>
      <c r="Y76" s="3"/>
      <c r="Z76" s="3">
        <v>1984.46</v>
      </c>
      <c r="AA76" s="4">
        <v>0.1275</v>
      </c>
    </row>
    <row r="77" spans="2:27" ht="15">
      <c r="B77" s="3">
        <v>1983.92</v>
      </c>
      <c r="C77" s="4">
        <v>-0.216</v>
      </c>
      <c r="D77" s="4">
        <f t="shared" si="15"/>
        <v>9.4359999999999999E-2</v>
      </c>
      <c r="E77" s="10">
        <f t="shared" si="2"/>
        <v>-5.3089850170565257E-2</v>
      </c>
      <c r="F77" s="10">
        <f t="shared" si="3"/>
        <v>-0.79691649335789683</v>
      </c>
      <c r="G77" s="10">
        <f t="shared" si="4"/>
        <v>-0.29716202585538903</v>
      </c>
      <c r="H77" s="3">
        <f t="shared" si="5"/>
        <v>-1.0940785192132858</v>
      </c>
      <c r="I77" s="3">
        <v>2.4300469483568077</v>
      </c>
      <c r="J77" s="3">
        <f t="shared" si="6"/>
        <v>12.248904538341156</v>
      </c>
      <c r="K77" s="3">
        <f t="shared" si="9"/>
        <v>343.25576199277492</v>
      </c>
      <c r="L77" s="3">
        <f t="shared" si="0"/>
        <v>7.2297619927749111</v>
      </c>
      <c r="M77" s="3"/>
      <c r="N77" s="1">
        <v>1983.96</v>
      </c>
      <c r="O77">
        <v>343.79899999999998</v>
      </c>
      <c r="P77">
        <f t="shared" si="1"/>
        <v>7.7729999999999677</v>
      </c>
      <c r="R77" s="4">
        <f t="shared" si="10"/>
        <v>-0.29599999999999999</v>
      </c>
      <c r="S77" s="3">
        <f t="shared" si="11"/>
        <v>-8.6043347237950929E-2</v>
      </c>
      <c r="T77" s="3">
        <f t="shared" si="12"/>
        <v>-6.6499421570422823E-2</v>
      </c>
      <c r="U77" s="3">
        <f t="shared" si="7"/>
        <v>-0.14254276880837374</v>
      </c>
      <c r="V77" s="3">
        <f t="shared" si="13"/>
        <v>0.11521310197781531</v>
      </c>
      <c r="W77" s="3">
        <f t="shared" si="8"/>
        <v>5.8195994454465813E-2</v>
      </c>
      <c r="X77" s="3">
        <f t="shared" si="14"/>
        <v>0.20250391236306697</v>
      </c>
      <c r="Y77" s="3"/>
      <c r="Z77" s="3">
        <v>1984.54</v>
      </c>
      <c r="AA77" s="4">
        <v>0.123333</v>
      </c>
    </row>
    <row r="78" spans="2:27" ht="15">
      <c r="B78" s="3">
        <v>1984</v>
      </c>
      <c r="C78" s="4">
        <v>-0.26600000000000001</v>
      </c>
      <c r="D78" s="4">
        <f t="shared" si="15"/>
        <v>8.6109999999999992E-2</v>
      </c>
      <c r="E78" s="10">
        <f t="shared" si="2"/>
        <v>-0.13391776295733621</v>
      </c>
      <c r="F78" s="10">
        <f t="shared" si="3"/>
        <v>-0.89327131147431915</v>
      </c>
      <c r="G78" s="10">
        <f t="shared" si="4"/>
        <v>-0.37878462934530338</v>
      </c>
      <c r="H78" s="3">
        <f t="shared" si="5"/>
        <v>-1.2720559408196226</v>
      </c>
      <c r="I78" s="3">
        <v>2.4370892018779342</v>
      </c>
      <c r="J78" s="3">
        <f t="shared" si="6"/>
        <v>12.451995305164317</v>
      </c>
      <c r="K78" s="3">
        <f t="shared" si="9"/>
        <v>343.37124067579327</v>
      </c>
      <c r="L78" s="3">
        <f t="shared" si="0"/>
        <v>7.3452406757932636</v>
      </c>
      <c r="M78" s="3"/>
      <c r="N78" s="1">
        <v>1984.04</v>
      </c>
      <c r="O78">
        <v>343.92099999999999</v>
      </c>
      <c r="P78">
        <f t="shared" si="1"/>
        <v>7.8949999999999818</v>
      </c>
      <c r="R78" s="4">
        <f t="shared" si="10"/>
        <v>-5.0000000000000017E-2</v>
      </c>
      <c r="S78" s="3">
        <f t="shared" si="11"/>
        <v>-9.6354818116422325E-2</v>
      </c>
      <c r="T78" s="3">
        <f t="shared" si="12"/>
        <v>-8.1622603489914347E-2</v>
      </c>
      <c r="U78" s="3">
        <f t="shared" si="7"/>
        <v>-0.16797742160633666</v>
      </c>
      <c r="V78" s="3">
        <f t="shared" si="13"/>
        <v>0.11547868301835251</v>
      </c>
      <c r="W78" s="3">
        <f t="shared" si="8"/>
        <v>4.8287714375817845E-2</v>
      </c>
      <c r="X78" s="3">
        <f t="shared" si="14"/>
        <v>0.20309076682316096</v>
      </c>
      <c r="Y78" s="3"/>
      <c r="Z78" s="3">
        <v>1984.62</v>
      </c>
      <c r="AA78" s="4">
        <v>0.1</v>
      </c>
    </row>
    <row r="79" spans="2:27" ht="15">
      <c r="B79" s="3">
        <v>1984.08</v>
      </c>
      <c r="C79" s="4">
        <v>-0.13900000000000001</v>
      </c>
      <c r="D79" s="4">
        <f t="shared" si="15"/>
        <v>0.10706499999999999</v>
      </c>
      <c r="E79" s="10">
        <f t="shared" si="2"/>
        <v>-0.16766559529464711</v>
      </c>
      <c r="F79" s="10">
        <f t="shared" si="3"/>
        <v>-0.94250458633665302</v>
      </c>
      <c r="G79" s="10">
        <f t="shared" si="4"/>
        <v>-0.41682894526227049</v>
      </c>
      <c r="H79" s="3">
        <f t="shared" si="5"/>
        <v>-1.3593335315989235</v>
      </c>
      <c r="I79" s="3">
        <v>2.4441314553990612</v>
      </c>
      <c r="J79" s="3">
        <f t="shared" si="6"/>
        <v>12.655672926447572</v>
      </c>
      <c r="K79" s="3">
        <f t="shared" si="9"/>
        <v>343.48705542430611</v>
      </c>
      <c r="L79" s="3">
        <f t="shared" si="0"/>
        <v>7.461055424306096</v>
      </c>
      <c r="M79" s="3"/>
      <c r="N79" s="1">
        <v>1984.12</v>
      </c>
      <c r="O79">
        <v>344.03699999999998</v>
      </c>
      <c r="P79">
        <f t="shared" si="1"/>
        <v>8.0109999999999673</v>
      </c>
      <c r="R79" s="4">
        <f t="shared" si="10"/>
        <v>0.127</v>
      </c>
      <c r="S79" s="3">
        <f t="shared" si="11"/>
        <v>-4.9233274862333865E-2</v>
      </c>
      <c r="T79" s="3">
        <f t="shared" si="12"/>
        <v>-3.8044315916967109E-2</v>
      </c>
      <c r="U79" s="3">
        <f t="shared" si="7"/>
        <v>-7.7277590779300978E-2</v>
      </c>
      <c r="V79" s="3">
        <f t="shared" si="13"/>
        <v>0.11581474851283247</v>
      </c>
      <c r="W79" s="3">
        <f t="shared" si="8"/>
        <v>8.4903712201112078E-2</v>
      </c>
      <c r="X79" s="3">
        <f t="shared" si="14"/>
        <v>0.20367762128325495</v>
      </c>
      <c r="Y79" s="3"/>
      <c r="Z79" s="3">
        <v>1984.71</v>
      </c>
      <c r="AA79" s="4">
        <v>0.1075</v>
      </c>
    </row>
    <row r="80" spans="2:27" ht="15">
      <c r="B80" s="3">
        <v>1984.17</v>
      </c>
      <c r="C80" s="4">
        <v>-0.153</v>
      </c>
      <c r="D80" s="4">
        <f t="shared" si="15"/>
        <v>0.104755</v>
      </c>
      <c r="E80" s="10">
        <f t="shared" si="2"/>
        <v>-0.20319261272319478</v>
      </c>
      <c r="F80" s="10">
        <f t="shared" si="3"/>
        <v>-0.99362889866841364</v>
      </c>
      <c r="G80" s="10">
        <f t="shared" si="4"/>
        <v>-0.45870726175408677</v>
      </c>
      <c r="H80" s="3">
        <f t="shared" si="5"/>
        <v>-1.4523361604225005</v>
      </c>
      <c r="I80" s="3">
        <v>2.4511737089201882</v>
      </c>
      <c r="J80" s="3">
        <f t="shared" si="6"/>
        <v>12.859937402190921</v>
      </c>
      <c r="K80" s="3">
        <f t="shared" si="9"/>
        <v>343.60319945220255</v>
      </c>
      <c r="L80" s="3">
        <f t="shared" si="0"/>
        <v>7.5771994522025352</v>
      </c>
      <c r="M80" s="3"/>
      <c r="N80" s="1">
        <v>1984.21</v>
      </c>
      <c r="O80">
        <v>344.11700000000002</v>
      </c>
      <c r="P80">
        <f t="shared" si="1"/>
        <v>8.0910000000000082</v>
      </c>
      <c r="R80" s="4">
        <f t="shared" si="10"/>
        <v>-1.3999999999999985E-2</v>
      </c>
      <c r="S80" s="3">
        <f t="shared" si="11"/>
        <v>-5.1124312331760624E-2</v>
      </c>
      <c r="T80" s="3">
        <f t="shared" si="12"/>
        <v>-4.1878316491816281E-2</v>
      </c>
      <c r="U80" s="3">
        <f t="shared" si="7"/>
        <v>-8.300262882357691E-2</v>
      </c>
      <c r="V80" s="3">
        <f t="shared" si="13"/>
        <v>0.11614402789643918</v>
      </c>
      <c r="W80" s="3">
        <f t="shared" si="8"/>
        <v>8.2942976367008425E-2</v>
      </c>
      <c r="X80" s="3">
        <f t="shared" si="14"/>
        <v>0.20426447574334894</v>
      </c>
      <c r="Y80" s="3"/>
      <c r="Z80" s="3">
        <v>1984.79</v>
      </c>
      <c r="AA80" s="4">
        <v>0.183333</v>
      </c>
    </row>
    <row r="81" spans="2:62" ht="15">
      <c r="B81" s="3">
        <v>1984.25</v>
      </c>
      <c r="C81" s="4">
        <v>-0.22500000000000001</v>
      </c>
      <c r="D81" s="4">
        <f t="shared" si="15"/>
        <v>9.2874999999999999E-2</v>
      </c>
      <c r="E81" s="10">
        <f t="shared" si="2"/>
        <v>-0.25890625526352357</v>
      </c>
      <c r="F81" s="10">
        <f t="shared" si="3"/>
        <v>-1.064892745267769</v>
      </c>
      <c r="G81" s="10">
        <f t="shared" si="4"/>
        <v>-0.52347386581673327</v>
      </c>
      <c r="H81" s="3">
        <f t="shared" si="5"/>
        <v>-1.5883666110845023</v>
      </c>
      <c r="I81" s="3">
        <v>2.4582159624413147</v>
      </c>
      <c r="J81" s="3">
        <f t="shared" si="6"/>
        <v>13.064788732394364</v>
      </c>
      <c r="K81" s="3">
        <f t="shared" si="9"/>
        <v>343.71963497663177</v>
      </c>
      <c r="L81" s="3">
        <f t="shared" si="0"/>
        <v>7.6936349766317562</v>
      </c>
      <c r="M81" s="3"/>
      <c r="N81" s="1">
        <v>1984.29</v>
      </c>
      <c r="O81">
        <v>344.21499999999997</v>
      </c>
      <c r="P81">
        <f t="shared" si="1"/>
        <v>8.1889999999999645</v>
      </c>
      <c r="R81" s="4">
        <f t="shared" si="10"/>
        <v>-7.2000000000000008E-2</v>
      </c>
      <c r="S81" s="3">
        <f t="shared" si="11"/>
        <v>-7.1263846599355363E-2</v>
      </c>
      <c r="T81" s="3">
        <f t="shared" si="12"/>
        <v>-6.4766604062646504E-2</v>
      </c>
      <c r="U81" s="3">
        <f t="shared" si="7"/>
        <v>-0.12603045066200186</v>
      </c>
      <c r="V81" s="3">
        <f t="shared" si="13"/>
        <v>0.116435524429221</v>
      </c>
      <c r="W81" s="3">
        <f t="shared" si="8"/>
        <v>6.6023344164420267E-2</v>
      </c>
      <c r="X81" s="3">
        <f t="shared" si="14"/>
        <v>0.20485133020344293</v>
      </c>
      <c r="Y81" s="3"/>
      <c r="Z81" s="3">
        <v>1984.87</v>
      </c>
      <c r="AA81" s="4">
        <v>0.119167</v>
      </c>
    </row>
    <row r="82" spans="2:62" ht="15">
      <c r="B82" s="3">
        <v>1984.33</v>
      </c>
      <c r="C82" s="4">
        <v>-9.2999999999999999E-2</v>
      </c>
      <c r="D82" s="4">
        <f t="shared" si="15"/>
        <v>0.11465500000000001</v>
      </c>
      <c r="E82" s="10">
        <f t="shared" si="2"/>
        <v>-0.2679487318256904</v>
      </c>
      <c r="F82" s="10">
        <f t="shared" si="3"/>
        <v>-1.0894421002207881</v>
      </c>
      <c r="G82" s="10">
        <f t="shared" si="4"/>
        <v>-0.54336029075260384</v>
      </c>
      <c r="H82" s="3">
        <f t="shared" si="5"/>
        <v>-1.632802390973392</v>
      </c>
      <c r="I82" s="3">
        <v>2.4652582159624417</v>
      </c>
      <c r="J82" s="3">
        <f t="shared" si="6"/>
        <v>13.270226917057901</v>
      </c>
      <c r="K82" s="3">
        <f t="shared" si="9"/>
        <v>343.83643455849329</v>
      </c>
      <c r="L82" s="3">
        <f t="shared" ref="L82:L145" si="16">K82-CO2_start</f>
        <v>7.8104345584932844</v>
      </c>
      <c r="M82" s="3"/>
      <c r="N82" s="1">
        <v>1984.37</v>
      </c>
      <c r="O82">
        <v>344.33</v>
      </c>
      <c r="P82">
        <f t="shared" ref="P82:P145" si="17">O82-CO2_start</f>
        <v>8.3039999999999736</v>
      </c>
      <c r="R82" s="4">
        <f t="shared" si="10"/>
        <v>0.13200000000000001</v>
      </c>
      <c r="S82" s="3">
        <f t="shared" si="11"/>
        <v>-2.4549354953019131E-2</v>
      </c>
      <c r="T82" s="3">
        <f t="shared" si="12"/>
        <v>-1.9886424935870561E-2</v>
      </c>
      <c r="U82" s="3">
        <f t="shared" si="7"/>
        <v>-3.4435779888889691E-2</v>
      </c>
      <c r="V82" s="3">
        <f t="shared" si="13"/>
        <v>0.11679958186152817</v>
      </c>
      <c r="W82" s="3">
        <f t="shared" si="8"/>
        <v>0.10302526990597229</v>
      </c>
      <c r="X82" s="3">
        <f t="shared" si="14"/>
        <v>0.20543818466353692</v>
      </c>
      <c r="Y82" s="3"/>
      <c r="Z82" s="3">
        <v>1984.96</v>
      </c>
      <c r="AA82" s="4">
        <v>0.114167</v>
      </c>
    </row>
    <row r="83" spans="2:62" ht="15">
      <c r="B83" s="3">
        <v>1984.42</v>
      </c>
      <c r="C83" s="4">
        <v>-0.20599999999999999</v>
      </c>
      <c r="D83" s="4">
        <f t="shared" si="15"/>
        <v>9.6010000000000012E-2</v>
      </c>
      <c r="E83" s="10">
        <f t="shared" ref="E83:E146" si="18">Bio_alpha*(C83*Bio_factor-E82)+E82</f>
        <v>-0.31240813646867444</v>
      </c>
      <c r="F83" s="10">
        <f t="shared" ref="F83:F146" si="19">Bio_alpha*(C83*Bio_factor-F82)+F82+Bio_slope*(B83-1979)</f>
        <v>-1.1495185217156143</v>
      </c>
      <c r="G83" s="10">
        <f t="shared" ref="G83:G146" si="20">Ocean_alpha*(C83*Ocean_factor-G82)+G82</f>
        <v>-0.60011371713829464</v>
      </c>
      <c r="H83" s="3">
        <f t="shared" ref="H83:H146" si="21">G83+F83</f>
        <v>-1.7496322388539089</v>
      </c>
      <c r="I83" s="3">
        <v>2.4723004694835682</v>
      </c>
      <c r="J83" s="3">
        <f t="shared" ref="J83:J146" si="22">J82+I83/12</f>
        <v>13.476251956181532</v>
      </c>
      <c r="K83" s="3">
        <f t="shared" ref="K83:K146" si="23">(K82+I83/12)-Emiss_alpha*((K82+I83/12)-(CO2_base+G83))</f>
        <v>343.95353761023517</v>
      </c>
      <c r="L83" s="3">
        <f t="shared" si="16"/>
        <v>7.9275376102351629</v>
      </c>
      <c r="M83" s="3"/>
      <c r="N83" s="1">
        <v>1984.46</v>
      </c>
      <c r="O83">
        <v>344.45699999999999</v>
      </c>
      <c r="P83">
        <f t="shared" si="17"/>
        <v>8.4309999999999832</v>
      </c>
      <c r="R83" s="4">
        <f t="shared" si="10"/>
        <v>-0.11299999999999999</v>
      </c>
      <c r="S83" s="3">
        <f t="shared" si="11"/>
        <v>-6.0076421494826171E-2</v>
      </c>
      <c r="T83" s="3">
        <f t="shared" si="12"/>
        <v>-5.6753426385690808E-2</v>
      </c>
      <c r="U83" s="3">
        <f t="shared" ref="U83:U146" si="24">S83+T83+Nat_offset</f>
        <v>-0.10682984788051698</v>
      </c>
      <c r="V83" s="3">
        <f t="shared" si="13"/>
        <v>0.11710305174187852</v>
      </c>
      <c r="W83" s="3">
        <f t="shared" ref="W83:W146" si="25">V83+U83*Nat_ampl</f>
        <v>7.4371112589671717E-2</v>
      </c>
      <c r="X83" s="3">
        <f t="shared" si="14"/>
        <v>0.2060250391236309</v>
      </c>
      <c r="Y83" s="3"/>
      <c r="Z83" s="3">
        <v>1985.04</v>
      </c>
      <c r="AA83" s="4">
        <v>0.11833299999999999</v>
      </c>
    </row>
    <row r="84" spans="2:62" ht="15">
      <c r="B84" s="3">
        <v>1984.5</v>
      </c>
      <c r="C84" s="4">
        <v>-0.19700000000000001</v>
      </c>
      <c r="D84" s="4">
        <f t="shared" si="15"/>
        <v>9.7494999999999998E-2</v>
      </c>
      <c r="E84" s="10">
        <f t="shared" si="18"/>
        <v>-0.35043436231485259</v>
      </c>
      <c r="F84" s="10">
        <f t="shared" si="19"/>
        <v>-1.2031130966895007</v>
      </c>
      <c r="G84" s="10">
        <f t="shared" si="20"/>
        <v>-0.65272804578163302</v>
      </c>
      <c r="H84" s="3">
        <f t="shared" si="21"/>
        <v>-1.8558411424711339</v>
      </c>
      <c r="I84" s="3">
        <v>2.4793427230046947</v>
      </c>
      <c r="J84" s="3">
        <f t="shared" si="22"/>
        <v>13.682863849765257</v>
      </c>
      <c r="K84" s="3">
        <f t="shared" si="23"/>
        <v>344.07095037372403</v>
      </c>
      <c r="L84" s="3">
        <f t="shared" si="16"/>
        <v>8.0449503737240207</v>
      </c>
      <c r="M84" s="3"/>
      <c r="N84" s="1">
        <v>1984.54</v>
      </c>
      <c r="O84">
        <v>344.58100000000002</v>
      </c>
      <c r="P84">
        <f t="shared" si="17"/>
        <v>8.5550000000000068</v>
      </c>
      <c r="R84" s="4">
        <f t="shared" ref="R84:R147" si="26">C84-C83</f>
        <v>8.9999999999999802E-3</v>
      </c>
      <c r="S84" s="3">
        <f t="shared" ref="S84:S147" si="27">F84-F83</f>
        <v>-5.3594574973886422E-2</v>
      </c>
      <c r="T84" s="3">
        <f t="shared" ref="T84:T147" si="28">G84-G83</f>
        <v>-5.2614328643338371E-2</v>
      </c>
      <c r="U84" s="3">
        <f t="shared" si="24"/>
        <v>-9.6208903617224797E-2</v>
      </c>
      <c r="V84" s="3">
        <f t="shared" ref="V84:V147" si="29">L84-L83</f>
        <v>0.11741276348885776</v>
      </c>
      <c r="W84" s="3">
        <f t="shared" si="25"/>
        <v>7.892920204196785E-2</v>
      </c>
      <c r="X84" s="3">
        <f t="shared" ref="X84:X147" si="30">J84-J83</f>
        <v>0.20661189358372489</v>
      </c>
      <c r="Y84" s="3"/>
      <c r="Z84" s="3">
        <v>1985.12</v>
      </c>
      <c r="AA84" s="4">
        <v>9.2499999999999999E-2</v>
      </c>
    </row>
    <row r="85" spans="2:62" ht="15">
      <c r="B85" s="3">
        <v>1984.58</v>
      </c>
      <c r="C85" s="4">
        <v>-0.16600000000000001</v>
      </c>
      <c r="D85" s="4">
        <f t="shared" si="15"/>
        <v>0.10261000000000001</v>
      </c>
      <c r="E85" s="10">
        <f t="shared" si="18"/>
        <v>-0.37550568642809806</v>
      </c>
      <c r="F85" s="10">
        <f t="shared" si="19"/>
        <v>-1.2437079934626925</v>
      </c>
      <c r="G85" s="10">
        <f t="shared" si="20"/>
        <v>-0.69403114367791963</v>
      </c>
      <c r="H85" s="3">
        <f t="shared" si="21"/>
        <v>-1.9377391371406121</v>
      </c>
      <c r="I85" s="3">
        <v>2.4854068857589984</v>
      </c>
      <c r="J85" s="3">
        <f t="shared" si="22"/>
        <v>13.889981090245174</v>
      </c>
      <c r="K85" s="3">
        <f t="shared" si="23"/>
        <v>344.18860937723662</v>
      </c>
      <c r="L85" s="3">
        <f t="shared" si="16"/>
        <v>8.1626093772366062</v>
      </c>
      <c r="M85" s="3"/>
      <c r="N85" s="1">
        <v>1984.62</v>
      </c>
      <c r="O85">
        <v>344.68099999999998</v>
      </c>
      <c r="P85">
        <f t="shared" si="17"/>
        <v>8.6549999999999727</v>
      </c>
      <c r="R85" s="4">
        <f t="shared" si="26"/>
        <v>3.1E-2</v>
      </c>
      <c r="S85" s="3">
        <f t="shared" si="27"/>
        <v>-4.0594896773191724E-2</v>
      </c>
      <c r="T85" s="3">
        <f t="shared" si="28"/>
        <v>-4.1303097896286611E-2</v>
      </c>
      <c r="U85" s="3">
        <f t="shared" si="24"/>
        <v>-7.1897994669478341E-2</v>
      </c>
      <c r="V85" s="3">
        <f t="shared" si="29"/>
        <v>0.11765900351258551</v>
      </c>
      <c r="W85" s="3">
        <f t="shared" si="25"/>
        <v>8.8899805644794175E-2</v>
      </c>
      <c r="X85" s="3">
        <f t="shared" si="30"/>
        <v>0.20711724047991709</v>
      </c>
      <c r="Y85" s="3"/>
      <c r="Z85" s="3">
        <v>1985.21</v>
      </c>
      <c r="AA85" s="4">
        <v>0.13750000000000001</v>
      </c>
    </row>
    <row r="86" spans="2:62" ht="15">
      <c r="B86" s="3">
        <v>1984.67</v>
      </c>
      <c r="C86" s="4">
        <v>-0.45700000000000002</v>
      </c>
      <c r="D86" s="4">
        <f t="shared" si="15"/>
        <v>5.4595000000000005E-2</v>
      </c>
      <c r="E86" s="10">
        <f t="shared" si="18"/>
        <v>-0.49164071951731875</v>
      </c>
      <c r="F86" s="10">
        <f t="shared" si="19"/>
        <v>-1.3754754028727914</v>
      </c>
      <c r="G86" s="10">
        <f t="shared" si="20"/>
        <v>-0.83047922551306863</v>
      </c>
      <c r="H86" s="3">
        <f t="shared" si="21"/>
        <v>-2.20595462838586</v>
      </c>
      <c r="I86" s="3">
        <v>2.491471048513302</v>
      </c>
      <c r="J86" s="3">
        <f t="shared" si="22"/>
        <v>14.097603677621283</v>
      </c>
      <c r="K86" s="3">
        <f t="shared" si="23"/>
        <v>344.30635938691961</v>
      </c>
      <c r="L86" s="3">
        <f t="shared" si="16"/>
        <v>8.2803593869195993</v>
      </c>
      <c r="M86" s="3"/>
      <c r="N86" s="1">
        <v>1984.71</v>
      </c>
      <c r="O86">
        <v>344.78800000000001</v>
      </c>
      <c r="P86">
        <f t="shared" si="17"/>
        <v>8.7620000000000005</v>
      </c>
      <c r="R86" s="4">
        <f t="shared" si="26"/>
        <v>-0.29100000000000004</v>
      </c>
      <c r="S86" s="3">
        <f t="shared" si="27"/>
        <v>-0.1317674094100989</v>
      </c>
      <c r="T86" s="3">
        <f t="shared" si="28"/>
        <v>-0.136448081835149</v>
      </c>
      <c r="U86" s="3">
        <f t="shared" si="24"/>
        <v>-0.2582154912452479</v>
      </c>
      <c r="V86" s="3">
        <f t="shared" si="29"/>
        <v>0.1177500096829931</v>
      </c>
      <c r="W86" s="3">
        <f t="shared" si="25"/>
        <v>1.4463813184893926E-2</v>
      </c>
      <c r="X86" s="3">
        <f t="shared" si="30"/>
        <v>0.20762258737610928</v>
      </c>
      <c r="Y86" s="3"/>
      <c r="Z86" s="3">
        <v>1985.29</v>
      </c>
      <c r="AA86" s="4">
        <v>0.154167</v>
      </c>
    </row>
    <row r="87" spans="2:62" ht="15">
      <c r="B87" s="3">
        <v>1984.75</v>
      </c>
      <c r="C87" s="4">
        <v>-0.14599999999999999</v>
      </c>
      <c r="D87" s="4">
        <f t="shared" si="15"/>
        <v>0.10591</v>
      </c>
      <c r="E87" s="10">
        <f t="shared" si="18"/>
        <v>-0.49902535985272606</v>
      </c>
      <c r="F87" s="10">
        <f t="shared" si="19"/>
        <v>-1.398442523729605</v>
      </c>
      <c r="G87" s="10">
        <f t="shared" si="20"/>
        <v>-0.86151977984349115</v>
      </c>
      <c r="H87" s="3">
        <f t="shared" si="21"/>
        <v>-2.2599623035730962</v>
      </c>
      <c r="I87" s="3">
        <v>2.4975352112676057</v>
      </c>
      <c r="J87" s="3">
        <f t="shared" si="22"/>
        <v>14.305731611893583</v>
      </c>
      <c r="K87" s="3">
        <f t="shared" si="23"/>
        <v>344.42437178844921</v>
      </c>
      <c r="L87" s="3">
        <f t="shared" si="16"/>
        <v>8.3983717884491966</v>
      </c>
      <c r="M87" s="3"/>
      <c r="N87" s="1">
        <v>1984.79</v>
      </c>
      <c r="O87">
        <v>344.97199999999998</v>
      </c>
      <c r="P87">
        <f t="shared" si="17"/>
        <v>8.9459999999999695</v>
      </c>
      <c r="R87" s="4">
        <f t="shared" si="26"/>
        <v>0.31100000000000005</v>
      </c>
      <c r="S87" s="3">
        <f t="shared" si="27"/>
        <v>-2.2967120856813628E-2</v>
      </c>
      <c r="T87" s="3">
        <f t="shared" si="28"/>
        <v>-3.1040554330422521E-2</v>
      </c>
      <c r="U87" s="3">
        <f t="shared" si="24"/>
        <v>-4.4007675187236146E-2</v>
      </c>
      <c r="V87" s="3">
        <f t="shared" si="29"/>
        <v>0.11801240152959735</v>
      </c>
      <c r="W87" s="3">
        <f t="shared" si="25"/>
        <v>0.10040933145470289</v>
      </c>
      <c r="X87" s="3">
        <f t="shared" si="30"/>
        <v>0.2081279342722997</v>
      </c>
      <c r="Y87" s="3"/>
      <c r="Z87" s="3">
        <v>1985.37</v>
      </c>
      <c r="AA87" s="4">
        <v>0.11666700000000001</v>
      </c>
    </row>
    <row r="88" spans="2:62" ht="15">
      <c r="B88" s="3">
        <v>1984.83</v>
      </c>
      <c r="C88" s="4">
        <v>-0.27300000000000002</v>
      </c>
      <c r="D88" s="4">
        <f t="shared" si="15"/>
        <v>8.4955000000000003E-2</v>
      </c>
      <c r="E88" s="10">
        <f t="shared" si="18"/>
        <v>-0.54643699431566772</v>
      </c>
      <c r="F88" s="10">
        <f t="shared" si="19"/>
        <v>-1.4613907323623359</v>
      </c>
      <c r="G88" s="10">
        <f t="shared" si="20"/>
        <v>-0.93381575318827137</v>
      </c>
      <c r="H88" s="3">
        <f t="shared" si="21"/>
        <v>-2.3952064855506072</v>
      </c>
      <c r="I88" s="3">
        <v>2.5035993740219094</v>
      </c>
      <c r="J88" s="3">
        <f t="shared" si="22"/>
        <v>14.514364893062075</v>
      </c>
      <c r="K88" s="3">
        <f t="shared" si="23"/>
        <v>344.54257901827515</v>
      </c>
      <c r="L88" s="3">
        <f t="shared" si="16"/>
        <v>8.516579018275138</v>
      </c>
      <c r="M88" s="3"/>
      <c r="N88" s="1">
        <v>1984.87</v>
      </c>
      <c r="O88">
        <v>345.09100000000001</v>
      </c>
      <c r="P88">
        <f t="shared" si="17"/>
        <v>9.0649999999999977</v>
      </c>
      <c r="R88" s="4">
        <f t="shared" si="26"/>
        <v>-0.12700000000000003</v>
      </c>
      <c r="S88" s="3">
        <f t="shared" si="27"/>
        <v>-6.2948208632730873E-2</v>
      </c>
      <c r="T88" s="3">
        <f t="shared" si="28"/>
        <v>-7.2295973344780218E-2</v>
      </c>
      <c r="U88" s="3">
        <f t="shared" si="24"/>
        <v>-0.12524418197751108</v>
      </c>
      <c r="V88" s="3">
        <f t="shared" si="29"/>
        <v>0.11820722982594134</v>
      </c>
      <c r="W88" s="3">
        <f t="shared" si="25"/>
        <v>6.8109557034936902E-2</v>
      </c>
      <c r="X88" s="3">
        <f t="shared" si="30"/>
        <v>0.20863328116849189</v>
      </c>
      <c r="Y88" s="3"/>
      <c r="Z88" s="3">
        <v>1985.46</v>
      </c>
      <c r="AA88" s="4">
        <v>0.111667</v>
      </c>
    </row>
    <row r="89" spans="2:62" ht="15">
      <c r="B89" s="3">
        <v>1984.92</v>
      </c>
      <c r="C89" s="4">
        <v>-0.37</v>
      </c>
      <c r="D89" s="4">
        <f t="shared" si="15"/>
        <v>6.8950000000000011E-2</v>
      </c>
      <c r="E89" s="10">
        <f t="shared" si="18"/>
        <v>-0.6210805709155669</v>
      </c>
      <c r="F89" s="10">
        <f t="shared" si="19"/>
        <v>-1.551678647249626</v>
      </c>
      <c r="G89" s="10">
        <f t="shared" si="20"/>
        <v>-1.0366199958380626</v>
      </c>
      <c r="H89" s="3">
        <f t="shared" si="21"/>
        <v>-2.5882986430876889</v>
      </c>
      <c r="I89" s="3">
        <v>2.5096635367762126</v>
      </c>
      <c r="J89" s="3">
        <f t="shared" si="22"/>
        <v>14.723503521126759</v>
      </c>
      <c r="K89" s="3">
        <f t="shared" si="23"/>
        <v>344.66093111205106</v>
      </c>
      <c r="L89" s="3">
        <f t="shared" si="16"/>
        <v>8.6349311120510492</v>
      </c>
      <c r="M89" s="3"/>
      <c r="N89" s="1">
        <v>1984.96</v>
      </c>
      <c r="O89">
        <v>345.20499999999998</v>
      </c>
      <c r="P89">
        <f t="shared" si="17"/>
        <v>9.1789999999999736</v>
      </c>
      <c r="R89" s="4">
        <f t="shared" si="26"/>
        <v>-9.6999999999999975E-2</v>
      </c>
      <c r="S89" s="3">
        <f t="shared" si="27"/>
        <v>-9.0287914887290155E-2</v>
      </c>
      <c r="T89" s="3">
        <f t="shared" si="28"/>
        <v>-0.10280424264979127</v>
      </c>
      <c r="U89" s="3">
        <f t="shared" si="24"/>
        <v>-0.18309215753708141</v>
      </c>
      <c r="V89" s="3">
        <f t="shared" si="29"/>
        <v>0.11835209377591127</v>
      </c>
      <c r="W89" s="3">
        <f t="shared" si="25"/>
        <v>4.5115230761078706E-2</v>
      </c>
      <c r="X89" s="3">
        <f t="shared" si="30"/>
        <v>0.20913862806468408</v>
      </c>
      <c r="Y89" s="3"/>
      <c r="Z89" s="3">
        <v>1985.54</v>
      </c>
      <c r="AA89" s="4">
        <v>0.105833</v>
      </c>
      <c r="BE89" s="7" t="s">
        <v>48</v>
      </c>
      <c r="BF89" s="7" t="s">
        <v>156</v>
      </c>
      <c r="BG89" s="7" t="s">
        <v>157</v>
      </c>
      <c r="BH89" s="7" t="s">
        <v>161</v>
      </c>
      <c r="BI89" s="7" t="s">
        <v>159</v>
      </c>
      <c r="BJ89" s="7" t="s">
        <v>160</v>
      </c>
    </row>
    <row r="90" spans="2:62" ht="15">
      <c r="B90" s="3">
        <v>1985</v>
      </c>
      <c r="C90" s="4">
        <v>-0.252</v>
      </c>
      <c r="D90" s="4">
        <f t="shared" si="15"/>
        <v>8.8419999999999999E-2</v>
      </c>
      <c r="E90" s="10">
        <f t="shared" si="18"/>
        <v>-0.6520169403593008</v>
      </c>
      <c r="F90" s="10">
        <f t="shared" si="19"/>
        <v>-1.5982085027552446</v>
      </c>
      <c r="G90" s="10">
        <f t="shared" si="20"/>
        <v>-1.0983781976079028</v>
      </c>
      <c r="H90" s="3">
        <f t="shared" si="21"/>
        <v>-2.6965867003631474</v>
      </c>
      <c r="I90" s="3">
        <v>2.5157276995305167</v>
      </c>
      <c r="J90" s="3">
        <f t="shared" si="22"/>
        <v>14.933147496087635</v>
      </c>
      <c r="K90" s="3">
        <f t="shared" si="23"/>
        <v>344.77949462985492</v>
      </c>
      <c r="L90" s="3">
        <f t="shared" si="16"/>
        <v>8.753494629854913</v>
      </c>
      <c r="M90" s="3"/>
      <c r="N90" s="1">
        <v>1985.04</v>
      </c>
      <c r="O90">
        <v>345.32299999999998</v>
      </c>
      <c r="P90">
        <f t="shared" si="17"/>
        <v>9.2969999999999686</v>
      </c>
      <c r="R90" s="4">
        <f t="shared" si="26"/>
        <v>0.11799999999999999</v>
      </c>
      <c r="S90" s="3">
        <f t="shared" si="27"/>
        <v>-4.6529855505618611E-2</v>
      </c>
      <c r="T90" s="3">
        <f t="shared" si="28"/>
        <v>-6.1758201769840149E-2</v>
      </c>
      <c r="U90" s="3">
        <f t="shared" si="24"/>
        <v>-9.8288057275458765E-2</v>
      </c>
      <c r="V90" s="3">
        <f t="shared" si="29"/>
        <v>0.11856351780386376</v>
      </c>
      <c r="W90" s="3">
        <f t="shared" si="25"/>
        <v>7.9248294893680252E-2</v>
      </c>
      <c r="X90" s="3">
        <f t="shared" si="30"/>
        <v>0.20964397496087628</v>
      </c>
      <c r="Y90" s="3"/>
      <c r="Z90" s="3">
        <v>1985.62</v>
      </c>
      <c r="AA90" s="4">
        <v>0.1075</v>
      </c>
      <c r="BE90" s="10">
        <v>0</v>
      </c>
      <c r="BF90" s="10">
        <v>0</v>
      </c>
      <c r="BG90" s="10">
        <v>0</v>
      </c>
      <c r="BH90" s="10">
        <f>BF90+BG90</f>
        <v>0</v>
      </c>
      <c r="BI90" s="10">
        <f t="shared" ref="BI90:BI153" si="31">R90-9.297</f>
        <v>-9.1790000000000003</v>
      </c>
      <c r="BJ90" s="10">
        <f>L90-N90</f>
        <v>-1976.2865053701451</v>
      </c>
    </row>
    <row r="91" spans="2:62" ht="15">
      <c r="B91" s="3">
        <v>1985.08</v>
      </c>
      <c r="C91" s="4">
        <v>-0.27500000000000002</v>
      </c>
      <c r="D91" s="4">
        <f t="shared" si="15"/>
        <v>8.4625000000000006E-2</v>
      </c>
      <c r="E91" s="10">
        <f t="shared" si="18"/>
        <v>-0.68783568812901974</v>
      </c>
      <c r="F91" s="10">
        <f t="shared" si="19"/>
        <v>-1.6495739502807996</v>
      </c>
      <c r="G91" s="10">
        <f t="shared" si="20"/>
        <v>-1.1664504372424473</v>
      </c>
      <c r="H91" s="3">
        <f t="shared" si="21"/>
        <v>-2.8160243875232469</v>
      </c>
      <c r="I91" s="3">
        <v>2.5217918622848203</v>
      </c>
      <c r="J91" s="3">
        <f t="shared" si="22"/>
        <v>15.143296817944703</v>
      </c>
      <c r="K91" s="3">
        <f t="shared" si="23"/>
        <v>344.89825895254842</v>
      </c>
      <c r="L91" s="3">
        <f t="shared" si="16"/>
        <v>8.8722589525484068</v>
      </c>
      <c r="M91" s="3"/>
      <c r="N91" s="1">
        <v>1985.12</v>
      </c>
      <c r="O91">
        <v>345.416</v>
      </c>
      <c r="P91">
        <f t="shared" si="17"/>
        <v>9.3899999999999864</v>
      </c>
      <c r="R91" s="4">
        <f t="shared" si="26"/>
        <v>-2.300000000000002E-2</v>
      </c>
      <c r="S91" s="3">
        <f t="shared" si="27"/>
        <v>-5.1365447525554941E-2</v>
      </c>
      <c r="T91" s="3">
        <f t="shared" si="28"/>
        <v>-6.8072239634544562E-2</v>
      </c>
      <c r="U91" s="3">
        <f t="shared" si="24"/>
        <v>-0.10943768716009951</v>
      </c>
      <c r="V91" s="3">
        <f t="shared" si="29"/>
        <v>0.1187643226934938</v>
      </c>
      <c r="W91" s="3">
        <f t="shared" si="25"/>
        <v>7.4989247829453987E-2</v>
      </c>
      <c r="X91" s="3">
        <f t="shared" si="30"/>
        <v>0.21014932185706847</v>
      </c>
      <c r="Y91" s="3"/>
      <c r="Z91" s="3">
        <v>1985.71</v>
      </c>
      <c r="AA91" s="4">
        <v>8.9166700000000002E-2</v>
      </c>
      <c r="BE91" s="10">
        <v>8.3333333333333301E-2</v>
      </c>
      <c r="BF91" s="10">
        <f t="shared" ref="BF91:BF154" si="32">R91-BE91*1.5218-9.297</f>
        <v>-9.4468166666666669</v>
      </c>
      <c r="BG91" s="10">
        <v>-4.1666666666666699E-2</v>
      </c>
      <c r="BH91" s="10">
        <f t="shared" ref="BH91:BH154" si="33">BF91+BG91</f>
        <v>-9.4884833333333329</v>
      </c>
      <c r="BI91" s="10">
        <f t="shared" si="31"/>
        <v>-9.32</v>
      </c>
      <c r="BJ91" s="10">
        <f>L91-8.72</f>
        <v>0.15225895254840616</v>
      </c>
    </row>
    <row r="92" spans="2:62" ht="15">
      <c r="B92" s="3">
        <v>1985.17</v>
      </c>
      <c r="C92" s="4">
        <v>-0.27800000000000002</v>
      </c>
      <c r="D92" s="4">
        <f t="shared" si="15"/>
        <v>8.4129999999999996E-2</v>
      </c>
      <c r="E92" s="10">
        <f t="shared" si="18"/>
        <v>-0.7217499939780142</v>
      </c>
      <c r="F92" s="10">
        <f t="shared" si="19"/>
        <v>-1.6991419104060721</v>
      </c>
      <c r="G92" s="10">
        <f t="shared" si="20"/>
        <v>-1.2341088310799309</v>
      </c>
      <c r="H92" s="3">
        <f t="shared" si="21"/>
        <v>-2.933250741486003</v>
      </c>
      <c r="I92" s="3">
        <v>2.5278560250391235</v>
      </c>
      <c r="J92" s="3">
        <f t="shared" si="22"/>
        <v>15.353951486697964</v>
      </c>
      <c r="K92" s="3">
        <f t="shared" si="23"/>
        <v>345.01722442682137</v>
      </c>
      <c r="L92" s="3">
        <f t="shared" si="16"/>
        <v>8.9912244268213612</v>
      </c>
      <c r="M92" s="3"/>
      <c r="N92" s="1">
        <v>1985.21</v>
      </c>
      <c r="O92">
        <v>345.553</v>
      </c>
      <c r="P92">
        <f t="shared" si="17"/>
        <v>9.5269999999999868</v>
      </c>
      <c r="R92" s="4">
        <f t="shared" si="26"/>
        <v>-3.0000000000000027E-3</v>
      </c>
      <c r="S92" s="3">
        <f t="shared" si="27"/>
        <v>-4.9567960125272537E-2</v>
      </c>
      <c r="T92" s="3">
        <f t="shared" si="28"/>
        <v>-6.765839383748351E-2</v>
      </c>
      <c r="U92" s="3">
        <f t="shared" si="24"/>
        <v>-0.10722635396275605</v>
      </c>
      <c r="V92" s="3">
        <f t="shared" si="29"/>
        <v>0.11896547427295445</v>
      </c>
      <c r="W92" s="3">
        <f t="shared" si="25"/>
        <v>7.6074932687852037E-2</v>
      </c>
      <c r="X92" s="3">
        <f t="shared" si="30"/>
        <v>0.21065466875326067</v>
      </c>
      <c r="Y92" s="3"/>
      <c r="Z92" s="3">
        <v>1985.79</v>
      </c>
      <c r="AA92" s="4">
        <v>3.2500000000000001E-2</v>
      </c>
      <c r="BE92" s="10">
        <v>0.1666666666666666</v>
      </c>
      <c r="BF92" s="10">
        <f t="shared" si="32"/>
        <v>-9.5536333333333339</v>
      </c>
      <c r="BG92" s="10">
        <v>-8.3333333333333398E-2</v>
      </c>
      <c r="BH92" s="10">
        <f t="shared" si="33"/>
        <v>-9.6369666666666678</v>
      </c>
      <c r="BI92" s="10">
        <f t="shared" si="31"/>
        <v>-9.3000000000000007</v>
      </c>
      <c r="BJ92" s="10">
        <f t="shared" ref="BJ92:BJ155" si="34">L92-8.72</f>
        <v>0.27122442682136061</v>
      </c>
    </row>
    <row r="93" spans="2:62" ht="15">
      <c r="B93" s="3">
        <v>1985.25</v>
      </c>
      <c r="C93" s="4">
        <v>-0.31900000000000001</v>
      </c>
      <c r="D93" s="4">
        <f t="shared" si="15"/>
        <v>7.7365000000000003E-2</v>
      </c>
      <c r="E93" s="10">
        <f t="shared" si="18"/>
        <v>-0.76606537765120319</v>
      </c>
      <c r="F93" s="10">
        <f t="shared" si="19"/>
        <v>-1.7590593512646882</v>
      </c>
      <c r="G93" s="10">
        <f t="shared" si="20"/>
        <v>-1.3138975454685602</v>
      </c>
      <c r="H93" s="3">
        <f t="shared" si="21"/>
        <v>-3.0729568967332481</v>
      </c>
      <c r="I93" s="3">
        <v>2.5339201877934272</v>
      </c>
      <c r="J93" s="3">
        <f t="shared" si="22"/>
        <v>15.565111502347417</v>
      </c>
      <c r="K93" s="3">
        <f t="shared" si="23"/>
        <v>345.13637098518899</v>
      </c>
      <c r="L93" s="3">
        <f t="shared" si="16"/>
        <v>9.1103709851889789</v>
      </c>
      <c r="M93" s="3"/>
      <c r="N93" s="1">
        <v>1985.29</v>
      </c>
      <c r="O93">
        <v>345.70699999999999</v>
      </c>
      <c r="P93">
        <f t="shared" si="17"/>
        <v>9.6809999999999832</v>
      </c>
      <c r="R93" s="4">
        <f t="shared" si="26"/>
        <v>-4.0999999999999981E-2</v>
      </c>
      <c r="S93" s="3">
        <f t="shared" si="27"/>
        <v>-5.9917440858616056E-2</v>
      </c>
      <c r="T93" s="3">
        <f t="shared" si="28"/>
        <v>-7.9788714388629334E-2</v>
      </c>
      <c r="U93" s="3">
        <f t="shared" si="24"/>
        <v>-0.12970615524724538</v>
      </c>
      <c r="V93" s="3">
        <f t="shared" si="29"/>
        <v>0.11914655836761767</v>
      </c>
      <c r="W93" s="3">
        <f t="shared" si="25"/>
        <v>6.7264096268719514E-2</v>
      </c>
      <c r="X93" s="3">
        <f t="shared" si="30"/>
        <v>0.21116001564945286</v>
      </c>
      <c r="Y93" s="3"/>
      <c r="Z93" s="3">
        <v>1985.87</v>
      </c>
      <c r="AA93" s="4">
        <v>0.130833</v>
      </c>
      <c r="BE93" s="10">
        <v>0.24999999999999989</v>
      </c>
      <c r="BF93" s="10">
        <f t="shared" si="32"/>
        <v>-9.7184500000000007</v>
      </c>
      <c r="BG93" s="10">
        <v>-0.12500000000000011</v>
      </c>
      <c r="BH93" s="10">
        <f t="shared" si="33"/>
        <v>-9.8434500000000007</v>
      </c>
      <c r="BI93" s="10">
        <f t="shared" si="31"/>
        <v>-9.338000000000001</v>
      </c>
      <c r="BJ93" s="10">
        <f t="shared" si="34"/>
        <v>0.39037098518897828</v>
      </c>
    </row>
    <row r="94" spans="2:62" ht="15">
      <c r="B94" s="3">
        <v>1985.33</v>
      </c>
      <c r="C94" s="4">
        <v>-0.32800000000000001</v>
      </c>
      <c r="D94" s="4">
        <f t="shared" ref="D94:D157" si="35">C94*RSS_fact+RSS_offset</f>
        <v>7.5880000000000003E-2</v>
      </c>
      <c r="E94" s="10">
        <f t="shared" si="18"/>
        <v>-0.80971589995522053</v>
      </c>
      <c r="F94" s="10">
        <f t="shared" si="19"/>
        <v>-1.8182644591388839</v>
      </c>
      <c r="G94" s="10">
        <f t="shared" si="20"/>
        <v>-1.3950101565004127</v>
      </c>
      <c r="H94" s="3">
        <f t="shared" si="21"/>
        <v>-3.2132746156392966</v>
      </c>
      <c r="I94" s="3">
        <v>2.5399843505477313</v>
      </c>
      <c r="J94" s="3">
        <f t="shared" si="22"/>
        <v>15.776776864893062</v>
      </c>
      <c r="K94" s="3">
        <f t="shared" si="23"/>
        <v>345.25569617853751</v>
      </c>
      <c r="L94" s="3">
        <f t="shared" si="16"/>
        <v>9.2296961785374947</v>
      </c>
      <c r="M94" s="3"/>
      <c r="N94" s="1">
        <v>1985.37</v>
      </c>
      <c r="O94">
        <v>345.82400000000001</v>
      </c>
      <c r="P94">
        <f t="shared" si="17"/>
        <v>9.7980000000000018</v>
      </c>
      <c r="R94" s="4">
        <f t="shared" si="26"/>
        <v>-9.000000000000008E-3</v>
      </c>
      <c r="S94" s="3">
        <f t="shared" si="27"/>
        <v>-5.920510787419575E-2</v>
      </c>
      <c r="T94" s="3">
        <f t="shared" si="28"/>
        <v>-8.1112611031852522E-2</v>
      </c>
      <c r="U94" s="3">
        <f t="shared" si="24"/>
        <v>-0.13031771890604826</v>
      </c>
      <c r="V94" s="3">
        <f t="shared" si="29"/>
        <v>0.11932519334851577</v>
      </c>
      <c r="W94" s="3">
        <f t="shared" si="25"/>
        <v>6.719810578609646E-2</v>
      </c>
      <c r="X94" s="3">
        <f t="shared" si="30"/>
        <v>0.21166536254564505</v>
      </c>
      <c r="Y94" s="3"/>
      <c r="Z94" s="3">
        <v>1985.96</v>
      </c>
      <c r="AA94" s="4">
        <v>0.13416700000000001</v>
      </c>
      <c r="BE94" s="10">
        <v>0.3333333333333332</v>
      </c>
      <c r="BF94" s="10">
        <f t="shared" si="32"/>
        <v>-9.8132666666666672</v>
      </c>
      <c r="BG94" s="10">
        <v>-0.1666666666666668</v>
      </c>
      <c r="BH94" s="10">
        <f t="shared" si="33"/>
        <v>-9.9799333333333333</v>
      </c>
      <c r="BI94" s="10">
        <f t="shared" si="31"/>
        <v>-9.3060000000000009</v>
      </c>
      <c r="BJ94" s="10">
        <f t="shared" si="34"/>
        <v>0.50969617853749405</v>
      </c>
    </row>
    <row r="95" spans="2:62" ht="15">
      <c r="B95" s="3">
        <v>1985.42</v>
      </c>
      <c r="C95" s="4">
        <v>-0.33400000000000002</v>
      </c>
      <c r="D95" s="4">
        <f t="shared" si="35"/>
        <v>7.4889999999999998E-2</v>
      </c>
      <c r="E95" s="10">
        <f t="shared" si="18"/>
        <v>-0.8517952532455807</v>
      </c>
      <c r="F95" s="10">
        <f t="shared" si="19"/>
        <v>-1.8760047220049627</v>
      </c>
      <c r="G95" s="10">
        <f t="shared" si="20"/>
        <v>-1.4764297130184616</v>
      </c>
      <c r="H95" s="3">
        <f t="shared" si="21"/>
        <v>-3.3524344350234241</v>
      </c>
      <c r="I95" s="3">
        <v>2.5460485133020345</v>
      </c>
      <c r="J95" s="3">
        <f t="shared" si="22"/>
        <v>15.988947574334897</v>
      </c>
      <c r="K95" s="3">
        <f t="shared" si="23"/>
        <v>345.37519921666291</v>
      </c>
      <c r="L95" s="3">
        <f t="shared" si="16"/>
        <v>9.3491992166628961</v>
      </c>
      <c r="M95" s="3"/>
      <c r="N95" s="1">
        <v>1985.46</v>
      </c>
      <c r="O95">
        <v>345.93599999999998</v>
      </c>
      <c r="P95">
        <f t="shared" si="17"/>
        <v>9.9099999999999682</v>
      </c>
      <c r="R95" s="4">
        <f t="shared" si="26"/>
        <v>-6.0000000000000053E-3</v>
      </c>
      <c r="S95" s="3">
        <f t="shared" si="27"/>
        <v>-5.7740262866078806E-2</v>
      </c>
      <c r="T95" s="3">
        <f t="shared" si="28"/>
        <v>-8.1419556518048886E-2</v>
      </c>
      <c r="U95" s="3">
        <f t="shared" si="24"/>
        <v>-0.12915981938412768</v>
      </c>
      <c r="V95" s="3">
        <f t="shared" si="29"/>
        <v>0.11950303812540142</v>
      </c>
      <c r="W95" s="3">
        <f t="shared" si="25"/>
        <v>6.7839110371750333E-2</v>
      </c>
      <c r="X95" s="3">
        <f t="shared" si="30"/>
        <v>0.21217070944183547</v>
      </c>
      <c r="Y95" s="3"/>
      <c r="Z95" s="3">
        <v>1986.04</v>
      </c>
      <c r="AA95" s="4">
        <v>0.125</v>
      </c>
      <c r="BE95" s="10">
        <v>0.41666666666666652</v>
      </c>
      <c r="BF95" s="10">
        <f t="shared" si="32"/>
        <v>-9.9370833333333337</v>
      </c>
      <c r="BG95" s="10">
        <v>-0.20833333333333348</v>
      </c>
      <c r="BH95" s="10">
        <f t="shared" si="33"/>
        <v>-10.145416666666668</v>
      </c>
      <c r="BI95" s="10">
        <f t="shared" si="31"/>
        <v>-9.3030000000000008</v>
      </c>
      <c r="BJ95" s="10">
        <f t="shared" si="34"/>
        <v>0.62919921666289547</v>
      </c>
    </row>
    <row r="96" spans="2:62" ht="15">
      <c r="B96" s="3">
        <v>1985.5</v>
      </c>
      <c r="C96" s="4">
        <v>-0.35699999999999998</v>
      </c>
      <c r="D96" s="4">
        <f t="shared" si="35"/>
        <v>7.1095000000000005E-2</v>
      </c>
      <c r="E96" s="10">
        <f t="shared" si="18"/>
        <v>-0.89786604106569279</v>
      </c>
      <c r="F96" s="10">
        <f t="shared" si="19"/>
        <v>-1.9376842422082285</v>
      </c>
      <c r="G96" s="10">
        <f t="shared" si="20"/>
        <v>-1.5637579331542342</v>
      </c>
      <c r="H96" s="3">
        <f t="shared" si="21"/>
        <v>-3.5014421753624627</v>
      </c>
      <c r="I96" s="3">
        <v>2.5521126760563382</v>
      </c>
      <c r="J96" s="3">
        <f t="shared" si="22"/>
        <v>16.201623630672927</v>
      </c>
      <c r="K96" s="3">
        <f t="shared" si="23"/>
        <v>345.49487019475305</v>
      </c>
      <c r="L96" s="3">
        <f t="shared" si="16"/>
        <v>9.4688701947530376</v>
      </c>
      <c r="M96" s="3"/>
      <c r="N96" s="1">
        <v>1985.54</v>
      </c>
      <c r="O96">
        <v>346.04199999999997</v>
      </c>
      <c r="P96">
        <f t="shared" si="17"/>
        <v>10.015999999999963</v>
      </c>
      <c r="R96" s="4">
        <f t="shared" si="26"/>
        <v>-2.2999999999999965E-2</v>
      </c>
      <c r="S96" s="3">
        <f t="shared" si="27"/>
        <v>-6.1679520203265836E-2</v>
      </c>
      <c r="T96" s="3">
        <f t="shared" si="28"/>
        <v>-8.7328220135772572E-2</v>
      </c>
      <c r="U96" s="3">
        <f t="shared" si="24"/>
        <v>-0.1390077403390384</v>
      </c>
      <c r="V96" s="3">
        <f t="shared" si="29"/>
        <v>0.11967097809014149</v>
      </c>
      <c r="W96" s="3">
        <f t="shared" si="25"/>
        <v>6.4067881954526118E-2</v>
      </c>
      <c r="X96" s="3">
        <f t="shared" si="30"/>
        <v>0.21267605633802944</v>
      </c>
      <c r="Y96" s="3"/>
      <c r="Z96" s="3">
        <v>1986.12</v>
      </c>
      <c r="AA96" s="4">
        <v>0.120833</v>
      </c>
      <c r="BE96" s="10">
        <v>0.49999999999999978</v>
      </c>
      <c r="BF96" s="10">
        <f t="shared" si="32"/>
        <v>-10.0809</v>
      </c>
      <c r="BG96" s="10">
        <v>-0.25000000000000022</v>
      </c>
      <c r="BH96" s="10">
        <f t="shared" si="33"/>
        <v>-10.3309</v>
      </c>
      <c r="BI96" s="10">
        <f t="shared" si="31"/>
        <v>-9.32</v>
      </c>
      <c r="BJ96" s="10">
        <f t="shared" si="34"/>
        <v>0.74887019475303696</v>
      </c>
    </row>
    <row r="97" spans="2:62" ht="15">
      <c r="B97" s="3">
        <v>1985.58</v>
      </c>
      <c r="C97" s="4">
        <v>-0.19800000000000001</v>
      </c>
      <c r="D97" s="4">
        <f t="shared" si="35"/>
        <v>9.733E-2</v>
      </c>
      <c r="E97" s="10">
        <f t="shared" si="18"/>
        <v>-0.88940145978140928</v>
      </c>
      <c r="F97" s="10">
        <f t="shared" si="19"/>
        <v>-1.9447803879725083</v>
      </c>
      <c r="G97" s="10">
        <f t="shared" si="20"/>
        <v>-1.5968339051892568</v>
      </c>
      <c r="H97" s="3">
        <f t="shared" si="21"/>
        <v>-3.5416142931617651</v>
      </c>
      <c r="I97" s="3">
        <v>2.5585289514866978</v>
      </c>
      <c r="J97" s="3">
        <f t="shared" si="22"/>
        <v>16.41483437663015</v>
      </c>
      <c r="K97" s="3">
        <f t="shared" si="23"/>
        <v>345.61482642128112</v>
      </c>
      <c r="L97" s="3">
        <f t="shared" si="16"/>
        <v>9.5888264212811123</v>
      </c>
      <c r="M97" s="3"/>
      <c r="N97" s="1">
        <v>1985.62</v>
      </c>
      <c r="O97">
        <v>346.149</v>
      </c>
      <c r="P97">
        <f t="shared" si="17"/>
        <v>10.12299999999999</v>
      </c>
      <c r="R97" s="4">
        <f t="shared" si="26"/>
        <v>0.15899999999999997</v>
      </c>
      <c r="S97" s="3">
        <f t="shared" si="27"/>
        <v>-7.0961457642797487E-3</v>
      </c>
      <c r="T97" s="3">
        <f t="shared" si="28"/>
        <v>-3.307597203502266E-2</v>
      </c>
      <c r="U97" s="3">
        <f t="shared" si="24"/>
        <v>-3.0172117799302407E-2</v>
      </c>
      <c r="V97" s="3">
        <f t="shared" si="29"/>
        <v>0.11995622652807469</v>
      </c>
      <c r="W97" s="3">
        <f t="shared" si="25"/>
        <v>0.10788737940835373</v>
      </c>
      <c r="X97" s="3">
        <f t="shared" si="30"/>
        <v>0.21321074595722322</v>
      </c>
      <c r="Y97" s="3"/>
      <c r="Z97" s="3">
        <v>1986.21</v>
      </c>
      <c r="AA97" s="4">
        <v>0.10333299999999999</v>
      </c>
      <c r="BE97" s="10">
        <v>0.58333333333333315</v>
      </c>
      <c r="BF97" s="10">
        <f t="shared" si="32"/>
        <v>-10.025716666666668</v>
      </c>
      <c r="BG97" s="10">
        <v>-0.29166666666666691</v>
      </c>
      <c r="BH97" s="10">
        <f t="shared" si="33"/>
        <v>-10.317383333333334</v>
      </c>
      <c r="BI97" s="10">
        <f t="shared" si="31"/>
        <v>-9.1379999999999999</v>
      </c>
      <c r="BJ97" s="10">
        <f t="shared" si="34"/>
        <v>0.86882642128111165</v>
      </c>
    </row>
    <row r="98" spans="2:62" ht="15">
      <c r="B98" s="3">
        <v>1985.67</v>
      </c>
      <c r="C98" s="4">
        <v>-0.19500000000000001</v>
      </c>
      <c r="D98" s="4">
        <f t="shared" si="35"/>
        <v>9.7824999999999995E-2</v>
      </c>
      <c r="E98" s="10">
        <f t="shared" si="18"/>
        <v>-0.8806542020241801</v>
      </c>
      <c r="F98" s="10">
        <f t="shared" si="19"/>
        <v>-1.9516996902238835</v>
      </c>
      <c r="G98" s="10">
        <f t="shared" si="20"/>
        <v>-1.6282382675344678</v>
      </c>
      <c r="H98" s="3">
        <f t="shared" si="21"/>
        <v>-3.579937957758351</v>
      </c>
      <c r="I98" s="3">
        <v>2.5649452269170578</v>
      </c>
      <c r="J98" s="3">
        <f t="shared" si="22"/>
        <v>16.628579812206571</v>
      </c>
      <c r="K98" s="3">
        <f t="shared" si="23"/>
        <v>345.73507015232678</v>
      </c>
      <c r="L98" s="3">
        <f t="shared" si="16"/>
        <v>9.709070152326774</v>
      </c>
      <c r="M98" s="3"/>
      <c r="N98" s="1">
        <v>1985.71</v>
      </c>
      <c r="O98">
        <v>346.238</v>
      </c>
      <c r="P98">
        <f t="shared" si="17"/>
        <v>10.211999999999989</v>
      </c>
      <c r="R98" s="4">
        <f t="shared" si="26"/>
        <v>3.0000000000000027E-3</v>
      </c>
      <c r="S98" s="3">
        <f t="shared" si="27"/>
        <v>-6.919302251375159E-3</v>
      </c>
      <c r="T98" s="3">
        <f t="shared" si="28"/>
        <v>-3.1404362345210934E-2</v>
      </c>
      <c r="U98" s="3">
        <f t="shared" si="24"/>
        <v>-2.8323664596586091E-2</v>
      </c>
      <c r="V98" s="3">
        <f t="shared" si="29"/>
        <v>0.12024373104566166</v>
      </c>
      <c r="W98" s="3">
        <f t="shared" si="25"/>
        <v>0.10891426520702722</v>
      </c>
      <c r="X98" s="3">
        <f t="shared" si="30"/>
        <v>0.21374543557642056</v>
      </c>
      <c r="Y98" s="3"/>
      <c r="Z98" s="3">
        <v>1986.29</v>
      </c>
      <c r="AA98" s="4">
        <v>0.15083299999999999</v>
      </c>
      <c r="BE98" s="10">
        <v>0.66666666666666641</v>
      </c>
      <c r="BF98" s="10">
        <f t="shared" si="32"/>
        <v>-10.308533333333333</v>
      </c>
      <c r="BG98" s="10">
        <v>-0.33333333333333359</v>
      </c>
      <c r="BH98" s="10">
        <f t="shared" si="33"/>
        <v>-10.641866666666667</v>
      </c>
      <c r="BI98" s="10">
        <f t="shared" si="31"/>
        <v>-9.2940000000000005</v>
      </c>
      <c r="BJ98" s="10">
        <f t="shared" si="34"/>
        <v>0.98907015232677331</v>
      </c>
    </row>
    <row r="99" spans="2:62" ht="15">
      <c r="B99" s="3">
        <v>1985.75</v>
      </c>
      <c r="C99" s="4">
        <v>-0.28899999999999998</v>
      </c>
      <c r="D99" s="4">
        <f t="shared" si="35"/>
        <v>8.2314999999999999E-2</v>
      </c>
      <c r="E99" s="10">
        <f t="shared" si="18"/>
        <v>-0.90266963648069287</v>
      </c>
      <c r="F99" s="10">
        <f t="shared" si="19"/>
        <v>-1.9893290557127667</v>
      </c>
      <c r="G99" s="10">
        <f t="shared" si="20"/>
        <v>-1.6900043397092521</v>
      </c>
      <c r="H99" s="3">
        <f t="shared" si="21"/>
        <v>-3.6793333954220189</v>
      </c>
      <c r="I99" s="3">
        <v>2.5713615023474179</v>
      </c>
      <c r="J99" s="3">
        <f t="shared" si="22"/>
        <v>16.842859937402189</v>
      </c>
      <c r="K99" s="3">
        <f t="shared" si="23"/>
        <v>345.85555151123003</v>
      </c>
      <c r="L99" s="3">
        <f t="shared" si="16"/>
        <v>9.8295515112300222</v>
      </c>
      <c r="M99" s="3"/>
      <c r="N99" s="1">
        <v>1985.79</v>
      </c>
      <c r="O99">
        <v>346.27100000000002</v>
      </c>
      <c r="P99">
        <f t="shared" si="17"/>
        <v>10.245000000000005</v>
      </c>
      <c r="R99" s="4">
        <f t="shared" si="26"/>
        <v>-9.3999999999999972E-2</v>
      </c>
      <c r="S99" s="3">
        <f t="shared" si="27"/>
        <v>-3.7629365488883293E-2</v>
      </c>
      <c r="T99" s="3">
        <f t="shared" si="28"/>
        <v>-6.1766072174784359E-2</v>
      </c>
      <c r="U99" s="3">
        <f t="shared" si="24"/>
        <v>-8.9395437663667657E-2</v>
      </c>
      <c r="V99" s="3">
        <f t="shared" si="29"/>
        <v>0.12048135890324829</v>
      </c>
      <c r="W99" s="3">
        <f t="shared" si="25"/>
        <v>8.4723183837781227E-2</v>
      </c>
      <c r="X99" s="3">
        <f t="shared" si="30"/>
        <v>0.2142801251956179</v>
      </c>
      <c r="Y99" s="3"/>
      <c r="Z99" s="3">
        <v>1986.37</v>
      </c>
      <c r="AA99" s="4">
        <v>0.11583300000000001</v>
      </c>
      <c r="BE99" s="10">
        <v>0.74999999999999967</v>
      </c>
      <c r="BF99" s="10">
        <f t="shared" si="32"/>
        <v>-10.532350000000001</v>
      </c>
      <c r="BG99" s="10">
        <v>-0.37500000000000028</v>
      </c>
      <c r="BH99" s="10">
        <f t="shared" si="33"/>
        <v>-10.907350000000001</v>
      </c>
      <c r="BI99" s="10">
        <f t="shared" si="31"/>
        <v>-9.391</v>
      </c>
      <c r="BJ99" s="10">
        <f t="shared" si="34"/>
        <v>1.1095515112300216</v>
      </c>
    </row>
    <row r="100" spans="2:62" ht="15">
      <c r="B100" s="3">
        <v>1985.83</v>
      </c>
      <c r="C100" s="4">
        <v>-0.15</v>
      </c>
      <c r="D100" s="4">
        <f t="shared" si="35"/>
        <v>0.10525000000000001</v>
      </c>
      <c r="E100" s="10">
        <f t="shared" si="18"/>
        <v>-0.87846950852194916</v>
      </c>
      <c r="F100" s="10">
        <f t="shared" si="19"/>
        <v>-1.9806944377907618</v>
      </c>
      <c r="G100" s="10">
        <f t="shared" si="20"/>
        <v>-1.7046429014887332</v>
      </c>
      <c r="H100" s="3">
        <f t="shared" si="21"/>
        <v>-3.6853373392794948</v>
      </c>
      <c r="I100" s="3">
        <v>2.5777777777777775</v>
      </c>
      <c r="J100" s="3">
        <f t="shared" si="22"/>
        <v>17.057674752217004</v>
      </c>
      <c r="K100" s="3">
        <f t="shared" si="23"/>
        <v>345.97634680372261</v>
      </c>
      <c r="L100" s="3">
        <f t="shared" si="16"/>
        <v>9.9503468037225957</v>
      </c>
      <c r="M100" s="3"/>
      <c r="N100" s="1">
        <v>1985.87</v>
      </c>
      <c r="O100">
        <v>346.40199999999999</v>
      </c>
      <c r="P100">
        <f t="shared" si="17"/>
        <v>10.375999999999976</v>
      </c>
      <c r="R100" s="4">
        <f t="shared" si="26"/>
        <v>0.13899999999999998</v>
      </c>
      <c r="S100" s="3">
        <f t="shared" si="27"/>
        <v>8.6346179220049279E-3</v>
      </c>
      <c r="T100" s="3">
        <f t="shared" si="28"/>
        <v>-1.4638561779481085E-2</v>
      </c>
      <c r="U100" s="3">
        <f t="shared" si="24"/>
        <v>3.996056142523843E-3</v>
      </c>
      <c r="V100" s="3">
        <f t="shared" si="29"/>
        <v>0.12079529249257348</v>
      </c>
      <c r="W100" s="3">
        <f t="shared" si="25"/>
        <v>0.12239371494958302</v>
      </c>
      <c r="X100" s="3">
        <f t="shared" si="30"/>
        <v>0.21481481481481524</v>
      </c>
      <c r="Y100" s="3"/>
      <c r="Z100" s="3">
        <v>1986.46</v>
      </c>
      <c r="AA100" s="4">
        <v>0.121667</v>
      </c>
      <c r="BE100" s="10">
        <v>0.83333333333333304</v>
      </c>
      <c r="BF100" s="10">
        <f t="shared" si="32"/>
        <v>-10.426166666666667</v>
      </c>
      <c r="BG100" s="10">
        <v>-0.41666666666666696</v>
      </c>
      <c r="BH100" s="10">
        <f t="shared" si="33"/>
        <v>-10.842833333333335</v>
      </c>
      <c r="BI100" s="10">
        <f t="shared" si="31"/>
        <v>-9.1580000000000013</v>
      </c>
      <c r="BJ100" s="10">
        <f t="shared" si="34"/>
        <v>1.2303468037225951</v>
      </c>
    </row>
    <row r="101" spans="2:62" ht="15">
      <c r="B101" s="3">
        <v>1985.92</v>
      </c>
      <c r="C101" s="4">
        <v>-0.152</v>
      </c>
      <c r="D101" s="4">
        <f t="shared" si="35"/>
        <v>0.10492</v>
      </c>
      <c r="E101" s="10">
        <f t="shared" si="18"/>
        <v>-0.85684396064315749</v>
      </c>
      <c r="F101" s="10">
        <f t="shared" si="19"/>
        <v>-1.9747398504821305</v>
      </c>
      <c r="G101" s="10">
        <f t="shared" si="20"/>
        <v>-1.7196394182532739</v>
      </c>
      <c r="H101" s="3">
        <f t="shared" si="21"/>
        <v>-3.6943792687354042</v>
      </c>
      <c r="I101" s="3">
        <v>2.584194053208138</v>
      </c>
      <c r="J101" s="3">
        <f t="shared" si="22"/>
        <v>17.273024256651016</v>
      </c>
      <c r="K101" s="3">
        <f t="shared" si="23"/>
        <v>346.09745493641412</v>
      </c>
      <c r="L101" s="3">
        <f t="shared" si="16"/>
        <v>10.071454936414113</v>
      </c>
      <c r="M101" s="3"/>
      <c r="N101" s="1">
        <v>1985.96</v>
      </c>
      <c r="O101">
        <v>346.536</v>
      </c>
      <c r="P101">
        <f t="shared" si="17"/>
        <v>10.509999999999991</v>
      </c>
      <c r="R101" s="4">
        <f t="shared" si="26"/>
        <v>-2.0000000000000018E-3</v>
      </c>
      <c r="S101" s="3">
        <f t="shared" si="27"/>
        <v>5.9545873086312984E-3</v>
      </c>
      <c r="T101" s="3">
        <f t="shared" si="28"/>
        <v>-1.4996516764540724E-2</v>
      </c>
      <c r="U101" s="3">
        <f t="shared" si="24"/>
        <v>9.5807054409057478E-4</v>
      </c>
      <c r="V101" s="3">
        <f t="shared" si="29"/>
        <v>0.12110813269151777</v>
      </c>
      <c r="W101" s="3">
        <f t="shared" si="25"/>
        <v>0.12149136090915399</v>
      </c>
      <c r="X101" s="3">
        <f t="shared" si="30"/>
        <v>0.21534950443401257</v>
      </c>
      <c r="Y101" s="3"/>
      <c r="Z101" s="3">
        <v>1986.54</v>
      </c>
      <c r="AA101" s="4">
        <v>0.110833</v>
      </c>
      <c r="BE101" s="10">
        <v>0.9166666666666663</v>
      </c>
      <c r="BF101" s="10">
        <f t="shared" si="32"/>
        <v>-10.693983333333334</v>
      </c>
      <c r="BG101" s="10">
        <v>-0.4583333333333337</v>
      </c>
      <c r="BH101" s="10">
        <f t="shared" si="33"/>
        <v>-11.152316666666668</v>
      </c>
      <c r="BI101" s="10">
        <f t="shared" si="31"/>
        <v>-9.2990000000000013</v>
      </c>
      <c r="BJ101" s="10">
        <f t="shared" si="34"/>
        <v>1.3514549364141129</v>
      </c>
    </row>
    <row r="102" spans="2:62" ht="15">
      <c r="B102" s="3">
        <v>1986</v>
      </c>
      <c r="C102" s="4">
        <v>-3.2000000000000001E-2</v>
      </c>
      <c r="D102" s="4">
        <f t="shared" si="35"/>
        <v>0.12472</v>
      </c>
      <c r="E102" s="10">
        <f t="shared" si="18"/>
        <v>-0.79856881512605138</v>
      </c>
      <c r="F102" s="10">
        <f t="shared" si="19"/>
        <v>-1.9320826847094759</v>
      </c>
      <c r="G102" s="10">
        <f t="shared" si="20"/>
        <v>-1.6947405277104812</v>
      </c>
      <c r="H102" s="3">
        <f t="shared" si="21"/>
        <v>-3.6268232124199571</v>
      </c>
      <c r="I102" s="3">
        <v>2.5906103286384976</v>
      </c>
      <c r="J102" s="3">
        <f t="shared" si="22"/>
        <v>17.488908450704223</v>
      </c>
      <c r="K102" s="3">
        <f t="shared" si="23"/>
        <v>346.21894032355738</v>
      </c>
      <c r="L102" s="3">
        <f t="shared" si="16"/>
        <v>10.192940323557366</v>
      </c>
      <c r="M102" s="3"/>
      <c r="N102" s="1">
        <v>1986.04</v>
      </c>
      <c r="O102">
        <v>346.661</v>
      </c>
      <c r="P102">
        <f t="shared" si="17"/>
        <v>10.634999999999991</v>
      </c>
      <c r="R102" s="4">
        <f t="shared" si="26"/>
        <v>0.12</v>
      </c>
      <c r="S102" s="3">
        <f t="shared" si="27"/>
        <v>4.2657165772654659E-2</v>
      </c>
      <c r="T102" s="3">
        <f t="shared" si="28"/>
        <v>2.4898890542792707E-2</v>
      </c>
      <c r="U102" s="3">
        <f t="shared" si="24"/>
        <v>7.7556056315447361E-2</v>
      </c>
      <c r="V102" s="3">
        <f t="shared" si="29"/>
        <v>0.12148538714325241</v>
      </c>
      <c r="W102" s="3">
        <f t="shared" si="25"/>
        <v>0.15250780966943137</v>
      </c>
      <c r="X102" s="3">
        <f t="shared" si="30"/>
        <v>0.21588419405320636</v>
      </c>
      <c r="Y102" s="3"/>
      <c r="Z102" s="3">
        <v>1986.62</v>
      </c>
      <c r="AA102" s="4">
        <v>0.153333</v>
      </c>
      <c r="BE102" s="10">
        <v>0.99999999999999956</v>
      </c>
      <c r="BF102" s="10">
        <f t="shared" si="32"/>
        <v>-10.6988</v>
      </c>
      <c r="BG102" s="10">
        <v>-0.50000000000000044</v>
      </c>
      <c r="BH102" s="10">
        <f t="shared" si="33"/>
        <v>-11.1988</v>
      </c>
      <c r="BI102" s="10">
        <f t="shared" si="31"/>
        <v>-9.1770000000000014</v>
      </c>
      <c r="BJ102" s="10">
        <f t="shared" si="34"/>
        <v>1.4729403235573653</v>
      </c>
    </row>
    <row r="103" spans="2:62" ht="15">
      <c r="B103" s="3">
        <v>1986.08</v>
      </c>
      <c r="C103" s="4">
        <v>-0.23799999999999999</v>
      </c>
      <c r="D103" s="4">
        <f t="shared" si="35"/>
        <v>9.0730000000000005E-2</v>
      </c>
      <c r="E103" s="10">
        <f t="shared" si="18"/>
        <v>-0.81083649532676449</v>
      </c>
      <c r="F103" s="10">
        <f t="shared" si="19"/>
        <v>-1.9599195999418644</v>
      </c>
      <c r="G103" s="10">
        <f t="shared" si="20"/>
        <v>-1.7383113283101856</v>
      </c>
      <c r="H103" s="3">
        <f t="shared" si="21"/>
        <v>-3.69823092825205</v>
      </c>
      <c r="I103" s="3">
        <v>2.5970266040688577</v>
      </c>
      <c r="J103" s="3">
        <f t="shared" si="22"/>
        <v>17.705327334376626</v>
      </c>
      <c r="K103" s="3">
        <f t="shared" si="23"/>
        <v>346.34069092783682</v>
      </c>
      <c r="L103" s="3">
        <f t="shared" si="16"/>
        <v>10.314690927836807</v>
      </c>
      <c r="M103" s="3"/>
      <c r="N103" s="1">
        <v>1986.12</v>
      </c>
      <c r="O103">
        <v>346.78199999999998</v>
      </c>
      <c r="P103">
        <f t="shared" si="17"/>
        <v>10.755999999999972</v>
      </c>
      <c r="R103" s="4">
        <f t="shared" si="26"/>
        <v>-0.20599999999999999</v>
      </c>
      <c r="S103" s="3">
        <f t="shared" si="27"/>
        <v>-2.7836915232388515E-2</v>
      </c>
      <c r="T103" s="3">
        <f t="shared" si="28"/>
        <v>-4.3570800599704418E-2</v>
      </c>
      <c r="U103" s="3">
        <f t="shared" si="24"/>
        <v>-6.1407715832092931E-2</v>
      </c>
      <c r="V103" s="3">
        <f t="shared" si="29"/>
        <v>0.12175060427944118</v>
      </c>
      <c r="W103" s="3">
        <f t="shared" si="25"/>
        <v>9.7187517946604005E-2</v>
      </c>
      <c r="X103" s="3">
        <f t="shared" si="30"/>
        <v>0.21641888367240369</v>
      </c>
      <c r="Y103" s="3"/>
      <c r="Z103" s="3">
        <v>1986.71</v>
      </c>
      <c r="AA103" s="4">
        <v>0.130833</v>
      </c>
      <c r="BE103" s="10">
        <v>1.0833333333333328</v>
      </c>
      <c r="BF103" s="10">
        <f t="shared" si="32"/>
        <v>-11.151616666666666</v>
      </c>
      <c r="BG103" s="10">
        <v>-0.54166666666666707</v>
      </c>
      <c r="BH103" s="10">
        <f t="shared" si="33"/>
        <v>-11.693283333333333</v>
      </c>
      <c r="BI103" s="10">
        <f t="shared" si="31"/>
        <v>-9.5030000000000001</v>
      </c>
      <c r="BJ103" s="10">
        <f t="shared" si="34"/>
        <v>1.5946909278368064</v>
      </c>
    </row>
    <row r="104" spans="2:62" ht="15">
      <c r="B104" s="3">
        <v>1986.17</v>
      </c>
      <c r="C104" s="4">
        <v>-0.16200000000000001</v>
      </c>
      <c r="D104" s="4">
        <f t="shared" si="35"/>
        <v>0.10327</v>
      </c>
      <c r="E104" s="10">
        <f t="shared" si="18"/>
        <v>-0.79781680802320354</v>
      </c>
      <c r="F104" s="10">
        <f t="shared" si="19"/>
        <v>-1.9625743003692497</v>
      </c>
      <c r="G104" s="10">
        <f t="shared" si="20"/>
        <v>-1.7559125265426607</v>
      </c>
      <c r="H104" s="3">
        <f t="shared" si="21"/>
        <v>-3.7184868269119105</v>
      </c>
      <c r="I104" s="3">
        <v>2.6034428794992173</v>
      </c>
      <c r="J104" s="3">
        <f t="shared" si="22"/>
        <v>17.922280907668227</v>
      </c>
      <c r="K104" s="3">
        <f t="shared" si="23"/>
        <v>346.46274857899954</v>
      </c>
      <c r="L104" s="3">
        <f t="shared" si="16"/>
        <v>10.436748578999527</v>
      </c>
      <c r="M104" s="3"/>
      <c r="N104" s="1">
        <v>1986.21</v>
      </c>
      <c r="O104">
        <v>346.88499999999999</v>
      </c>
      <c r="P104">
        <f t="shared" si="17"/>
        <v>10.85899999999998</v>
      </c>
      <c r="R104" s="4">
        <f t="shared" si="26"/>
        <v>7.5999999999999984E-2</v>
      </c>
      <c r="S104" s="3">
        <f t="shared" si="27"/>
        <v>-2.6547004273853592E-3</v>
      </c>
      <c r="T104" s="3">
        <f t="shared" si="28"/>
        <v>-1.7601198232475079E-2</v>
      </c>
      <c r="U104" s="3">
        <f t="shared" si="24"/>
        <v>-1.0255898659860438E-2</v>
      </c>
      <c r="V104" s="3">
        <f t="shared" si="29"/>
        <v>0.12205765116272005</v>
      </c>
      <c r="W104" s="3">
        <f t="shared" si="25"/>
        <v>0.11795529169877587</v>
      </c>
      <c r="X104" s="3">
        <f t="shared" si="30"/>
        <v>0.21695357329160103</v>
      </c>
      <c r="Y104" s="3"/>
      <c r="Z104" s="3">
        <v>1986.79</v>
      </c>
      <c r="AA104" s="4">
        <v>0.13916700000000001</v>
      </c>
      <c r="BE104" s="10">
        <v>1.1666666666666663</v>
      </c>
      <c r="BF104" s="10">
        <f t="shared" si="32"/>
        <v>-10.996433333333334</v>
      </c>
      <c r="BG104" s="10">
        <v>-0.58333333333333381</v>
      </c>
      <c r="BH104" s="10">
        <f t="shared" si="33"/>
        <v>-11.579766666666668</v>
      </c>
      <c r="BI104" s="10">
        <f t="shared" si="31"/>
        <v>-9.2210000000000001</v>
      </c>
      <c r="BJ104" s="10">
        <f t="shared" si="34"/>
        <v>1.7167485789995265</v>
      </c>
    </row>
    <row r="105" spans="2:62" ht="15">
      <c r="B105" s="3">
        <v>1986.25</v>
      </c>
      <c r="C105" s="4">
        <v>-5.3999999999999999E-2</v>
      </c>
      <c r="D105" s="4">
        <f t="shared" si="35"/>
        <v>0.12109</v>
      </c>
      <c r="E105" s="10">
        <f t="shared" si="18"/>
        <v>-0.75129730455920962</v>
      </c>
      <c r="F105" s="10">
        <f t="shared" si="19"/>
        <v>-1.931675929789846</v>
      </c>
      <c r="G105" s="10">
        <f t="shared" si="20"/>
        <v>-1.7375232358020087</v>
      </c>
      <c r="H105" s="3">
        <f t="shared" si="21"/>
        <v>-3.6691991655918548</v>
      </c>
      <c r="I105" s="3">
        <v>2.6098591549295773</v>
      </c>
      <c r="J105" s="3">
        <f t="shared" si="22"/>
        <v>18.139769170579026</v>
      </c>
      <c r="K105" s="3">
        <f t="shared" si="23"/>
        <v>346.58517134610037</v>
      </c>
      <c r="L105" s="3">
        <f t="shared" si="16"/>
        <v>10.559171346100356</v>
      </c>
      <c r="M105" s="3"/>
      <c r="N105" s="1">
        <v>1986.29</v>
      </c>
      <c r="O105">
        <v>347.036</v>
      </c>
      <c r="P105">
        <f t="shared" si="17"/>
        <v>11.009999999999991</v>
      </c>
      <c r="R105" s="4">
        <f t="shared" si="26"/>
        <v>0.10800000000000001</v>
      </c>
      <c r="S105" s="3">
        <f t="shared" si="27"/>
        <v>3.08983705794037E-2</v>
      </c>
      <c r="T105" s="3">
        <f t="shared" si="28"/>
        <v>1.8389290740651987E-2</v>
      </c>
      <c r="U105" s="3">
        <f t="shared" si="24"/>
        <v>5.9287661320055689E-2</v>
      </c>
      <c r="V105" s="3">
        <f t="shared" si="29"/>
        <v>0.12242276710082933</v>
      </c>
      <c r="W105" s="3">
        <f t="shared" si="25"/>
        <v>0.14613783162885161</v>
      </c>
      <c r="X105" s="3">
        <f t="shared" si="30"/>
        <v>0.21748826291079837</v>
      </c>
      <c r="Y105" s="3"/>
      <c r="Z105" s="3">
        <v>1986.87</v>
      </c>
      <c r="AA105" s="4">
        <v>0.129167</v>
      </c>
      <c r="BE105" s="10">
        <v>1.2499999999999996</v>
      </c>
      <c r="BF105" s="10">
        <f t="shared" si="32"/>
        <v>-11.09125</v>
      </c>
      <c r="BG105" s="10">
        <v>-0.62500000000000044</v>
      </c>
      <c r="BH105" s="10">
        <f t="shared" si="33"/>
        <v>-11.71625</v>
      </c>
      <c r="BI105" s="10">
        <f t="shared" si="31"/>
        <v>-9.1890000000000001</v>
      </c>
      <c r="BJ105" s="10">
        <f t="shared" si="34"/>
        <v>1.8391713461003558</v>
      </c>
    </row>
    <row r="106" spans="2:62" ht="15">
      <c r="B106" s="3">
        <v>1986.33</v>
      </c>
      <c r="C106" s="4">
        <v>-9.5000000000000001E-2</v>
      </c>
      <c r="D106" s="4">
        <f t="shared" si="35"/>
        <v>0.11432500000000001</v>
      </c>
      <c r="E106" s="10">
        <f t="shared" si="18"/>
        <v>-0.7216100112266236</v>
      </c>
      <c r="F106" s="10">
        <f t="shared" si="19"/>
        <v>-1.9175607725179087</v>
      </c>
      <c r="G106" s="10">
        <f t="shared" si="20"/>
        <v>-1.733038381170001</v>
      </c>
      <c r="H106" s="3">
        <f t="shared" si="21"/>
        <v>-3.6505991536879097</v>
      </c>
      <c r="I106" s="3">
        <v>2.6162754303599369</v>
      </c>
      <c r="J106" s="3">
        <f t="shared" si="22"/>
        <v>18.357792123109022</v>
      </c>
      <c r="K106" s="3">
        <f t="shared" si="23"/>
        <v>346.70793600774164</v>
      </c>
      <c r="L106" s="3">
        <f t="shared" si="16"/>
        <v>10.681936007741626</v>
      </c>
      <c r="M106" s="3"/>
      <c r="N106" s="1">
        <v>1986.37</v>
      </c>
      <c r="O106">
        <v>347.15199999999999</v>
      </c>
      <c r="P106">
        <f t="shared" si="17"/>
        <v>11.125999999999976</v>
      </c>
      <c r="R106" s="4">
        <f t="shared" si="26"/>
        <v>-4.1000000000000002E-2</v>
      </c>
      <c r="S106" s="3">
        <f t="shared" si="27"/>
        <v>1.4115157271937351E-2</v>
      </c>
      <c r="T106" s="3">
        <f t="shared" si="28"/>
        <v>4.484854632007762E-3</v>
      </c>
      <c r="U106" s="3">
        <f t="shared" si="24"/>
        <v>2.8600011903945115E-2</v>
      </c>
      <c r="V106" s="3">
        <f t="shared" si="29"/>
        <v>0.12276466164126987</v>
      </c>
      <c r="W106" s="3">
        <f t="shared" si="25"/>
        <v>0.13420466640284792</v>
      </c>
      <c r="X106" s="3">
        <f t="shared" si="30"/>
        <v>0.21802295252999571</v>
      </c>
      <c r="Y106" s="3"/>
      <c r="Z106" s="3">
        <v>1986.96</v>
      </c>
      <c r="AA106" s="4">
        <v>0.13416700000000001</v>
      </c>
      <c r="BE106" s="10">
        <v>1.3333333333333328</v>
      </c>
      <c r="BF106" s="10">
        <f t="shared" si="32"/>
        <v>-11.367066666666666</v>
      </c>
      <c r="BG106" s="10">
        <v>-0.66666666666666718</v>
      </c>
      <c r="BH106" s="10">
        <f t="shared" si="33"/>
        <v>-12.033733333333334</v>
      </c>
      <c r="BI106" s="10">
        <f t="shared" si="31"/>
        <v>-9.338000000000001</v>
      </c>
      <c r="BJ106" s="10">
        <f t="shared" si="34"/>
        <v>1.9619360077416257</v>
      </c>
    </row>
    <row r="107" spans="2:62" ht="15">
      <c r="B107" s="3">
        <v>1986.42</v>
      </c>
      <c r="C107" s="4">
        <v>-0.157</v>
      </c>
      <c r="D107" s="4">
        <f t="shared" si="35"/>
        <v>0.10409500000000001</v>
      </c>
      <c r="E107" s="10">
        <f t="shared" si="18"/>
        <v>-0.7141253679824433</v>
      </c>
      <c r="F107" s="10">
        <f t="shared" si="19"/>
        <v>-1.9257531860801782</v>
      </c>
      <c r="G107" s="10">
        <f t="shared" si="20"/>
        <v>-1.7490988705769615</v>
      </c>
      <c r="H107" s="3">
        <f t="shared" si="21"/>
        <v>-3.6748520566571399</v>
      </c>
      <c r="I107" s="3">
        <v>2.622691705790297</v>
      </c>
      <c r="J107" s="3">
        <f t="shared" si="22"/>
        <v>18.576349765258215</v>
      </c>
      <c r="K107" s="3">
        <f t="shared" si="23"/>
        <v>346.83100857330652</v>
      </c>
      <c r="L107" s="3">
        <f t="shared" si="16"/>
        <v>10.805008573306509</v>
      </c>
      <c r="M107" s="3"/>
      <c r="N107" s="1">
        <v>1986.46</v>
      </c>
      <c r="O107">
        <v>347.27300000000002</v>
      </c>
      <c r="P107">
        <f t="shared" si="17"/>
        <v>11.247000000000014</v>
      </c>
      <c r="R107" s="4">
        <f t="shared" si="26"/>
        <v>-6.2E-2</v>
      </c>
      <c r="S107" s="3">
        <f t="shared" si="27"/>
        <v>-8.1924135622695182E-3</v>
      </c>
      <c r="T107" s="3">
        <f t="shared" si="28"/>
        <v>-1.6060489406960476E-2</v>
      </c>
      <c r="U107" s="3">
        <f t="shared" si="24"/>
        <v>-1.4252902969229994E-2</v>
      </c>
      <c r="V107" s="3">
        <f t="shared" si="29"/>
        <v>0.12307256556488255</v>
      </c>
      <c r="W107" s="3">
        <f t="shared" si="25"/>
        <v>0.11737140437719056</v>
      </c>
      <c r="X107" s="3">
        <f t="shared" si="30"/>
        <v>0.21855764214919304</v>
      </c>
      <c r="Y107" s="3"/>
      <c r="Z107" s="3">
        <v>1987.04</v>
      </c>
      <c r="AA107" s="4">
        <v>0.14249999999999999</v>
      </c>
      <c r="BE107" s="10">
        <v>1.4166666666666661</v>
      </c>
      <c r="BF107" s="10">
        <f t="shared" si="32"/>
        <v>-11.514883333333334</v>
      </c>
      <c r="BG107" s="10">
        <v>-0.70833333333333393</v>
      </c>
      <c r="BH107" s="10">
        <f t="shared" si="33"/>
        <v>-12.223216666666668</v>
      </c>
      <c r="BI107" s="10">
        <f t="shared" si="31"/>
        <v>-9.359</v>
      </c>
      <c r="BJ107" s="10">
        <f t="shared" si="34"/>
        <v>2.0850085733065082</v>
      </c>
    </row>
    <row r="108" spans="2:62" ht="15">
      <c r="B108" s="3">
        <v>1986.5</v>
      </c>
      <c r="C108" s="4">
        <v>-0.20100000000000001</v>
      </c>
      <c r="D108" s="4">
        <f t="shared" si="35"/>
        <v>9.6835000000000004E-2</v>
      </c>
      <c r="E108" s="10">
        <f t="shared" si="18"/>
        <v>-0.72131134679538123</v>
      </c>
      <c r="F108" s="10">
        <f t="shared" si="19"/>
        <v>-1.9485627534457159</v>
      </c>
      <c r="G108" s="10">
        <f t="shared" si="20"/>
        <v>-1.7793431720684048</v>
      </c>
      <c r="H108" s="3">
        <f t="shared" si="21"/>
        <v>-3.7279059255141207</v>
      </c>
      <c r="I108" s="3">
        <v>2.629107981220657</v>
      </c>
      <c r="J108" s="3">
        <f t="shared" si="22"/>
        <v>18.795442097026601</v>
      </c>
      <c r="K108" s="3">
        <f t="shared" si="23"/>
        <v>346.95436545986132</v>
      </c>
      <c r="L108" s="3">
        <f t="shared" si="16"/>
        <v>10.928365459861311</v>
      </c>
      <c r="M108" s="3"/>
      <c r="N108" s="1">
        <v>1986.54</v>
      </c>
      <c r="O108">
        <v>347.38400000000001</v>
      </c>
      <c r="P108">
        <f t="shared" si="17"/>
        <v>11.358000000000004</v>
      </c>
      <c r="R108" s="4">
        <f t="shared" si="26"/>
        <v>-4.4000000000000011E-2</v>
      </c>
      <c r="S108" s="3">
        <f t="shared" si="27"/>
        <v>-2.2809567365537742E-2</v>
      </c>
      <c r="T108" s="3">
        <f t="shared" si="28"/>
        <v>-3.0244301491443304E-2</v>
      </c>
      <c r="U108" s="3">
        <f t="shared" si="24"/>
        <v>-4.3053868856981044E-2</v>
      </c>
      <c r="V108" s="3">
        <f t="shared" si="29"/>
        <v>0.12335688655480226</v>
      </c>
      <c r="W108" s="3">
        <f t="shared" si="25"/>
        <v>0.10613533901200983</v>
      </c>
      <c r="X108" s="3">
        <f t="shared" si="30"/>
        <v>0.21909233176838683</v>
      </c>
      <c r="Y108" s="3"/>
      <c r="Z108" s="3">
        <v>1987.12</v>
      </c>
      <c r="AA108" s="4">
        <v>0.15</v>
      </c>
      <c r="BE108" s="10">
        <v>1.4999999999999993</v>
      </c>
      <c r="BF108" s="10">
        <f t="shared" si="32"/>
        <v>-11.623699999999999</v>
      </c>
      <c r="BG108" s="10">
        <v>-0.75000000000000056</v>
      </c>
      <c r="BH108" s="10">
        <f t="shared" si="33"/>
        <v>-12.373699999999999</v>
      </c>
      <c r="BI108" s="10">
        <f t="shared" si="31"/>
        <v>-9.3410000000000011</v>
      </c>
      <c r="BJ108" s="10">
        <f t="shared" si="34"/>
        <v>2.2083654598613105</v>
      </c>
    </row>
    <row r="109" spans="2:62" ht="15">
      <c r="B109" s="3">
        <v>1986.58</v>
      </c>
      <c r="C109" s="4">
        <v>-0.18</v>
      </c>
      <c r="D109" s="4">
        <f t="shared" si="35"/>
        <v>0.1003</v>
      </c>
      <c r="E109" s="10">
        <f t="shared" si="18"/>
        <v>-0.72120649729473252</v>
      </c>
      <c r="F109" s="10">
        <f t="shared" si="19"/>
        <v>-1.9640322993293522</v>
      </c>
      <c r="G109" s="10">
        <f t="shared" si="20"/>
        <v>-1.8020363149632308</v>
      </c>
      <c r="H109" s="3">
        <f t="shared" si="21"/>
        <v>-3.7660686142925828</v>
      </c>
      <c r="I109" s="3">
        <v>2.6342331768388103</v>
      </c>
      <c r="J109" s="3">
        <f t="shared" si="22"/>
        <v>19.014961528429836</v>
      </c>
      <c r="K109" s="3">
        <f t="shared" si="23"/>
        <v>347.07791107811488</v>
      </c>
      <c r="L109" s="3">
        <f t="shared" si="16"/>
        <v>11.05191107811487</v>
      </c>
      <c r="M109" s="3"/>
      <c r="N109" s="1">
        <v>1986.62</v>
      </c>
      <c r="O109">
        <v>347.53800000000001</v>
      </c>
      <c r="P109">
        <f t="shared" si="17"/>
        <v>11.512</v>
      </c>
      <c r="R109" s="4">
        <f t="shared" si="26"/>
        <v>2.1000000000000019E-2</v>
      </c>
      <c r="S109" s="3">
        <f t="shared" si="27"/>
        <v>-1.5469545883636249E-2</v>
      </c>
      <c r="T109" s="3">
        <f t="shared" si="28"/>
        <v>-2.2693142894826046E-2</v>
      </c>
      <c r="U109" s="3">
        <f t="shared" si="24"/>
        <v>-2.8162688778462293E-2</v>
      </c>
      <c r="V109" s="3">
        <f t="shared" si="29"/>
        <v>0.12354561825355859</v>
      </c>
      <c r="W109" s="3">
        <f t="shared" si="25"/>
        <v>0.11228054274217367</v>
      </c>
      <c r="X109" s="3">
        <f t="shared" si="30"/>
        <v>0.21951943140323493</v>
      </c>
      <c r="Y109" s="3"/>
      <c r="Z109" s="3">
        <v>1987.21</v>
      </c>
      <c r="AA109" s="4">
        <v>0.14583299999999999</v>
      </c>
      <c r="BE109" s="10">
        <v>1.5833333333333328</v>
      </c>
      <c r="BF109" s="10">
        <f t="shared" si="32"/>
        <v>-11.685516666666667</v>
      </c>
      <c r="BG109" s="10">
        <v>-0.7916666666666673</v>
      </c>
      <c r="BH109" s="10">
        <f t="shared" si="33"/>
        <v>-12.477183333333334</v>
      </c>
      <c r="BI109" s="10">
        <f t="shared" si="31"/>
        <v>-9.2759999999999998</v>
      </c>
      <c r="BJ109" s="10">
        <f t="shared" si="34"/>
        <v>2.3319110781148691</v>
      </c>
    </row>
    <row r="110" spans="2:62" ht="15">
      <c r="B110" s="3">
        <v>1986.67</v>
      </c>
      <c r="C110" s="4">
        <v>-0.184</v>
      </c>
      <c r="D110" s="4">
        <f t="shared" si="35"/>
        <v>9.9640000000000006E-2</v>
      </c>
      <c r="E110" s="10">
        <f t="shared" si="18"/>
        <v>-0.72238932046321491</v>
      </c>
      <c r="F110" s="10">
        <f t="shared" si="19"/>
        <v>-1.9808942579823767</v>
      </c>
      <c r="G110" s="10">
        <f t="shared" si="20"/>
        <v>-1.8255811151476278</v>
      </c>
      <c r="H110" s="3">
        <f t="shared" si="21"/>
        <v>-3.8064753731300045</v>
      </c>
      <c r="I110" s="3">
        <v>2.6393583724569636</v>
      </c>
      <c r="J110" s="3">
        <f t="shared" si="22"/>
        <v>19.234908059467916</v>
      </c>
      <c r="K110" s="3">
        <f t="shared" si="23"/>
        <v>347.20164373500171</v>
      </c>
      <c r="L110" s="3">
        <f t="shared" si="16"/>
        <v>11.175643735001699</v>
      </c>
      <c r="M110" s="3"/>
      <c r="N110" s="1">
        <v>1986.71</v>
      </c>
      <c r="O110">
        <v>347.66800000000001</v>
      </c>
      <c r="P110">
        <f t="shared" si="17"/>
        <v>11.641999999999996</v>
      </c>
      <c r="R110" s="4">
        <f t="shared" si="26"/>
        <v>-4.0000000000000036E-3</v>
      </c>
      <c r="S110" s="3">
        <f t="shared" si="27"/>
        <v>-1.6861958653024534E-2</v>
      </c>
      <c r="T110" s="3">
        <f t="shared" si="28"/>
        <v>-2.3544800184396975E-2</v>
      </c>
      <c r="U110" s="3">
        <f t="shared" si="24"/>
        <v>-3.0406758837421506E-2</v>
      </c>
      <c r="V110" s="3">
        <f t="shared" si="29"/>
        <v>0.12373265688682977</v>
      </c>
      <c r="W110" s="3">
        <f t="shared" si="25"/>
        <v>0.11156995335186116</v>
      </c>
      <c r="X110" s="3">
        <f t="shared" si="30"/>
        <v>0.21994653103807948</v>
      </c>
      <c r="Y110" s="3"/>
      <c r="Z110" s="3">
        <v>1987.29</v>
      </c>
      <c r="AA110" s="4">
        <v>0.125833</v>
      </c>
      <c r="BE110" s="10">
        <v>1.6666666666666661</v>
      </c>
      <c r="BF110" s="10">
        <f t="shared" si="32"/>
        <v>-11.837333333333333</v>
      </c>
      <c r="BG110" s="10">
        <v>-0.83333333333333393</v>
      </c>
      <c r="BH110" s="10">
        <f t="shared" si="33"/>
        <v>-12.670666666666667</v>
      </c>
      <c r="BI110" s="10">
        <f t="shared" si="31"/>
        <v>-9.3010000000000002</v>
      </c>
      <c r="BJ110" s="10">
        <f t="shared" si="34"/>
        <v>2.4556437350016989</v>
      </c>
    </row>
    <row r="111" spans="2:62" ht="15">
      <c r="B111" s="3">
        <v>1986.75</v>
      </c>
      <c r="C111" s="4">
        <v>-0.247</v>
      </c>
      <c r="D111" s="4">
        <f t="shared" si="35"/>
        <v>8.9245000000000005E-2</v>
      </c>
      <c r="E111" s="10">
        <f t="shared" si="18"/>
        <v>-0.74362637782628183</v>
      </c>
      <c r="F111" s="10">
        <f t="shared" si="19"/>
        <v>-2.0177568163742121</v>
      </c>
      <c r="G111" s="10">
        <f t="shared" si="20"/>
        <v>-1.8694232341293406</v>
      </c>
      <c r="H111" s="3">
        <f t="shared" si="21"/>
        <v>-3.8871800505035528</v>
      </c>
      <c r="I111" s="3">
        <v>2.6444835680751169</v>
      </c>
      <c r="J111" s="3">
        <f t="shared" si="22"/>
        <v>19.455281690140843</v>
      </c>
      <c r="K111" s="3">
        <f t="shared" si="23"/>
        <v>347.32553009552925</v>
      </c>
      <c r="L111" s="3">
        <f t="shared" si="16"/>
        <v>11.299530095529235</v>
      </c>
      <c r="M111" s="3"/>
      <c r="N111" s="1">
        <v>1986.79</v>
      </c>
      <c r="O111">
        <v>347.80799999999999</v>
      </c>
      <c r="P111">
        <f t="shared" si="17"/>
        <v>11.781999999999982</v>
      </c>
      <c r="R111" s="4">
        <f t="shared" si="26"/>
        <v>-6.3E-2</v>
      </c>
      <c r="S111" s="3">
        <f t="shared" si="27"/>
        <v>-3.6862558391835387E-2</v>
      </c>
      <c r="T111" s="3">
        <f t="shared" si="28"/>
        <v>-4.3842118981712863E-2</v>
      </c>
      <c r="U111" s="3">
        <f t="shared" si="24"/>
        <v>-7.0704677373548255E-2</v>
      </c>
      <c r="V111" s="3">
        <f t="shared" si="29"/>
        <v>0.12388636052753554</v>
      </c>
      <c r="W111" s="3">
        <f t="shared" si="25"/>
        <v>9.5604489578116236E-2</v>
      </c>
      <c r="X111" s="3">
        <f t="shared" si="30"/>
        <v>0.22037363067292759</v>
      </c>
      <c r="Y111" s="3"/>
      <c r="Z111" s="3">
        <v>1987.37</v>
      </c>
      <c r="AA111" s="4">
        <v>0.181667</v>
      </c>
      <c r="BE111" s="10">
        <v>1.7499999999999993</v>
      </c>
      <c r="BF111" s="10">
        <f t="shared" si="32"/>
        <v>-12.023149999999999</v>
      </c>
      <c r="BG111" s="10">
        <v>-0.87500000000000067</v>
      </c>
      <c r="BH111" s="10">
        <f t="shared" si="33"/>
        <v>-12.898149999999999</v>
      </c>
      <c r="BI111" s="10">
        <f t="shared" si="31"/>
        <v>-9.3600000000000012</v>
      </c>
      <c r="BJ111" s="10">
        <f t="shared" si="34"/>
        <v>2.5795300955292344</v>
      </c>
    </row>
    <row r="112" spans="2:62" ht="15">
      <c r="B112" s="3">
        <v>1986.83</v>
      </c>
      <c r="C112" s="4">
        <v>-0.10100000000000001</v>
      </c>
      <c r="D112" s="4">
        <f t="shared" si="35"/>
        <v>0.11333500000000001</v>
      </c>
      <c r="E112" s="10">
        <f t="shared" si="18"/>
        <v>-0.71647135197985889</v>
      </c>
      <c r="F112" s="10">
        <f t="shared" si="19"/>
        <v>-2.0061779454750912</v>
      </c>
      <c r="G112" s="10">
        <f t="shared" si="20"/>
        <v>-1.8641981998416113</v>
      </c>
      <c r="H112" s="3">
        <f t="shared" si="21"/>
        <v>-3.8703761453167025</v>
      </c>
      <c r="I112" s="3">
        <v>2.6496087636932706</v>
      </c>
      <c r="J112" s="3">
        <f t="shared" si="22"/>
        <v>19.676082420448616</v>
      </c>
      <c r="K112" s="3">
        <f t="shared" si="23"/>
        <v>347.44964975845875</v>
      </c>
      <c r="L112" s="3">
        <f t="shared" si="16"/>
        <v>11.423649758458737</v>
      </c>
      <c r="M112" s="3"/>
      <c r="N112" s="1">
        <v>1986.87</v>
      </c>
      <c r="O112">
        <v>347.93700000000001</v>
      </c>
      <c r="P112">
        <f t="shared" si="17"/>
        <v>11.911000000000001</v>
      </c>
      <c r="R112" s="4">
        <f t="shared" si="26"/>
        <v>0.14599999999999999</v>
      </c>
      <c r="S112" s="3">
        <f t="shared" si="27"/>
        <v>1.1578870899120908E-2</v>
      </c>
      <c r="T112" s="3">
        <f t="shared" si="28"/>
        <v>5.2250342877293576E-3</v>
      </c>
      <c r="U112" s="3">
        <f t="shared" si="24"/>
        <v>2.6803905186850267E-2</v>
      </c>
      <c r="V112" s="3">
        <f t="shared" si="29"/>
        <v>0.12411966292950183</v>
      </c>
      <c r="W112" s="3">
        <f t="shared" si="25"/>
        <v>0.13484122500424195</v>
      </c>
      <c r="X112" s="3">
        <f t="shared" si="30"/>
        <v>0.22080073030777214</v>
      </c>
      <c r="Y112" s="3"/>
      <c r="Z112" s="3">
        <v>1987.46</v>
      </c>
      <c r="AA112" s="4">
        <v>0.17416699999999999</v>
      </c>
      <c r="BE112" s="10">
        <v>1.8333333333333326</v>
      </c>
      <c r="BF112" s="10">
        <f t="shared" si="32"/>
        <v>-11.940966666666666</v>
      </c>
      <c r="BG112" s="10">
        <v>-0.91666666666666741</v>
      </c>
      <c r="BH112" s="10">
        <f t="shared" si="33"/>
        <v>-12.857633333333334</v>
      </c>
      <c r="BI112" s="10">
        <f t="shared" si="31"/>
        <v>-9.1509999999999998</v>
      </c>
      <c r="BJ112" s="10">
        <f t="shared" si="34"/>
        <v>2.7036497584587362</v>
      </c>
    </row>
    <row r="113" spans="2:62" ht="15">
      <c r="B113" s="3">
        <v>1986.92</v>
      </c>
      <c r="C113" s="4">
        <v>-2.1999999999999999E-2</v>
      </c>
      <c r="D113" s="4">
        <f t="shared" si="35"/>
        <v>0.12637000000000001</v>
      </c>
      <c r="E113" s="10">
        <f t="shared" si="18"/>
        <v>-0.66622155714360864</v>
      </c>
      <c r="F113" s="10">
        <f t="shared" si="19"/>
        <v>-1.9716089049995094</v>
      </c>
      <c r="G113" s="10">
        <f t="shared" si="20"/>
        <v>-1.8330199715660518</v>
      </c>
      <c r="H113" s="3">
        <f t="shared" si="21"/>
        <v>-3.8046288765655611</v>
      </c>
      <c r="I113" s="3">
        <v>2.6547339593114243</v>
      </c>
      <c r="J113" s="3">
        <f t="shared" si="22"/>
        <v>19.897310250391236</v>
      </c>
      <c r="K113" s="3">
        <f t="shared" si="23"/>
        <v>347.57404457877141</v>
      </c>
      <c r="L113" s="3">
        <f t="shared" si="16"/>
        <v>11.548044578771396</v>
      </c>
      <c r="M113" s="3"/>
      <c r="N113" s="1">
        <v>1986.96</v>
      </c>
      <c r="O113">
        <v>348.07100000000003</v>
      </c>
      <c r="P113">
        <f t="shared" si="17"/>
        <v>12.045000000000016</v>
      </c>
      <c r="R113" s="4">
        <f t="shared" si="26"/>
        <v>7.9000000000000015E-2</v>
      </c>
      <c r="S113" s="3">
        <f t="shared" si="27"/>
        <v>3.4569040475581847E-2</v>
      </c>
      <c r="T113" s="3">
        <f t="shared" si="28"/>
        <v>3.1178228275559494E-2</v>
      </c>
      <c r="U113" s="3">
        <f t="shared" si="24"/>
        <v>7.5747268751141336E-2</v>
      </c>
      <c r="V113" s="3">
        <f t="shared" si="29"/>
        <v>0.12439482031265925</v>
      </c>
      <c r="W113" s="3">
        <f t="shared" si="25"/>
        <v>0.1546937278131158</v>
      </c>
      <c r="X113" s="3">
        <f t="shared" si="30"/>
        <v>0.22122782994262025</v>
      </c>
      <c r="Y113" s="3"/>
      <c r="Z113" s="3">
        <v>1987.54</v>
      </c>
      <c r="AA113" s="4">
        <v>0.16916700000000001</v>
      </c>
      <c r="BE113" s="10">
        <v>1.9166666666666659</v>
      </c>
      <c r="BF113" s="10">
        <f t="shared" si="32"/>
        <v>-12.134783333333333</v>
      </c>
      <c r="BG113" s="10">
        <v>-0.95833333333333404</v>
      </c>
      <c r="BH113" s="10">
        <f t="shared" si="33"/>
        <v>-13.093116666666667</v>
      </c>
      <c r="BI113" s="10">
        <f t="shared" si="31"/>
        <v>-9.218</v>
      </c>
      <c r="BJ113" s="10">
        <f t="shared" si="34"/>
        <v>2.8280445787713955</v>
      </c>
    </row>
    <row r="114" spans="2:62" ht="15">
      <c r="B114" s="3">
        <v>1987</v>
      </c>
      <c r="C114" s="4">
        <v>0.13200000000000001</v>
      </c>
      <c r="D114" s="4">
        <f t="shared" si="35"/>
        <v>0.15178</v>
      </c>
      <c r="E114" s="10">
        <f t="shared" si="18"/>
        <v>-0.57073687347991031</v>
      </c>
      <c r="F114" s="10">
        <f t="shared" si="19"/>
        <v>-1.8917512118025175</v>
      </c>
      <c r="G114" s="10">
        <f t="shared" si="20"/>
        <v>-1.7516822651476667</v>
      </c>
      <c r="H114" s="3">
        <f t="shared" si="21"/>
        <v>-3.6434334769501842</v>
      </c>
      <c r="I114" s="3">
        <v>2.6598591549295776</v>
      </c>
      <c r="J114" s="3">
        <f t="shared" si="22"/>
        <v>20.118965179968701</v>
      </c>
      <c r="K114" s="3">
        <f t="shared" si="23"/>
        <v>347.69879573516499</v>
      </c>
      <c r="L114" s="3">
        <f t="shared" si="16"/>
        <v>11.672795735164982</v>
      </c>
      <c r="M114" s="3"/>
      <c r="N114" s="1">
        <v>1987.04</v>
      </c>
      <c r="O114">
        <v>348.21300000000002</v>
      </c>
      <c r="P114">
        <f t="shared" si="17"/>
        <v>12.187000000000012</v>
      </c>
      <c r="R114" s="4">
        <f t="shared" si="26"/>
        <v>0.154</v>
      </c>
      <c r="S114" s="3">
        <f t="shared" si="27"/>
        <v>7.9857693196991875E-2</v>
      </c>
      <c r="T114" s="3">
        <f t="shared" si="28"/>
        <v>8.1337706418385114E-2</v>
      </c>
      <c r="U114" s="3">
        <f t="shared" si="24"/>
        <v>0.171195399615377</v>
      </c>
      <c r="V114" s="3">
        <f t="shared" si="29"/>
        <v>0.12475115639358592</v>
      </c>
      <c r="W114" s="3">
        <f t="shared" si="25"/>
        <v>0.19322931623973671</v>
      </c>
      <c r="X114" s="3">
        <f t="shared" si="30"/>
        <v>0.2216549295774648</v>
      </c>
      <c r="Y114" s="3"/>
      <c r="Z114" s="3">
        <v>1987.62</v>
      </c>
      <c r="AA114" s="4">
        <v>0.16666700000000001</v>
      </c>
      <c r="BE114" s="10">
        <v>1.9999999999999991</v>
      </c>
      <c r="BF114" s="10">
        <f t="shared" si="32"/>
        <v>-12.186599999999999</v>
      </c>
      <c r="BG114" s="10">
        <v>-1.0000000000000009</v>
      </c>
      <c r="BH114" s="10">
        <f t="shared" si="33"/>
        <v>-13.186599999999999</v>
      </c>
      <c r="BI114" s="10">
        <f t="shared" si="31"/>
        <v>-9.1430000000000007</v>
      </c>
      <c r="BJ114" s="10">
        <f t="shared" si="34"/>
        <v>2.9527957351649814</v>
      </c>
    </row>
    <row r="115" spans="2:62" ht="15">
      <c r="B115" s="3">
        <v>1987.08</v>
      </c>
      <c r="C115" s="4">
        <v>0.14699999999999999</v>
      </c>
      <c r="D115" s="4">
        <f t="shared" si="35"/>
        <v>0.154255</v>
      </c>
      <c r="E115" s="10">
        <f t="shared" si="18"/>
        <v>-0.4780893884702363</v>
      </c>
      <c r="F115" s="10">
        <f t="shared" si="19"/>
        <v>-1.8146812520892011</v>
      </c>
      <c r="G115" s="10">
        <f t="shared" si="20"/>
        <v>-1.6670732883306463</v>
      </c>
      <c r="H115" s="3">
        <f t="shared" si="21"/>
        <v>-3.4817545404198471</v>
      </c>
      <c r="I115" s="3">
        <v>2.6649843505477309</v>
      </c>
      <c r="J115" s="3">
        <f t="shared" si="22"/>
        <v>20.34104720918101</v>
      </c>
      <c r="K115" s="3">
        <f t="shared" si="23"/>
        <v>347.82390797122548</v>
      </c>
      <c r="L115" s="3">
        <f t="shared" si="16"/>
        <v>11.79790797122547</v>
      </c>
      <c r="M115" s="3"/>
      <c r="N115" s="1">
        <v>1987.12</v>
      </c>
      <c r="O115">
        <v>348.363</v>
      </c>
      <c r="P115">
        <f t="shared" si="17"/>
        <v>12.336999999999989</v>
      </c>
      <c r="R115" s="4">
        <f t="shared" si="26"/>
        <v>1.4999999999999986E-2</v>
      </c>
      <c r="S115" s="3">
        <f t="shared" si="27"/>
        <v>7.7069959713316427E-2</v>
      </c>
      <c r="T115" s="3">
        <f t="shared" si="28"/>
        <v>8.4608976817020398E-2</v>
      </c>
      <c r="U115" s="3">
        <f t="shared" si="24"/>
        <v>0.17167893653033683</v>
      </c>
      <c r="V115" s="3">
        <f t="shared" si="29"/>
        <v>0.12511223606048816</v>
      </c>
      <c r="W115" s="3">
        <f t="shared" si="25"/>
        <v>0.1937838106726229</v>
      </c>
      <c r="X115" s="3">
        <f t="shared" si="30"/>
        <v>0.22208202921230935</v>
      </c>
      <c r="Y115" s="3"/>
      <c r="Z115" s="3">
        <v>1987.71</v>
      </c>
      <c r="AA115" s="4">
        <v>0.248333</v>
      </c>
      <c r="BE115" s="10">
        <v>2.0833333333333326</v>
      </c>
      <c r="BF115" s="10">
        <f t="shared" si="32"/>
        <v>-12.452416666666666</v>
      </c>
      <c r="BG115" s="10">
        <v>-1.0416666666666674</v>
      </c>
      <c r="BH115" s="10">
        <f t="shared" si="33"/>
        <v>-13.494083333333334</v>
      </c>
      <c r="BI115" s="10">
        <f t="shared" si="31"/>
        <v>-9.282</v>
      </c>
      <c r="BJ115" s="10">
        <f t="shared" si="34"/>
        <v>3.0779079712254696</v>
      </c>
    </row>
    <row r="116" spans="2:62" ht="15">
      <c r="B116" s="3">
        <v>1987.17</v>
      </c>
      <c r="C116" s="4">
        <v>-0.13600000000000001</v>
      </c>
      <c r="D116" s="4">
        <f t="shared" si="35"/>
        <v>0.10756</v>
      </c>
      <c r="E116" s="10">
        <f t="shared" si="18"/>
        <v>-0.48335930999723781</v>
      </c>
      <c r="F116" s="10">
        <f t="shared" si="19"/>
        <v>-1.8356331887588657</v>
      </c>
      <c r="G116" s="10">
        <f t="shared" si="20"/>
        <v>-1.6775662469875332</v>
      </c>
      <c r="H116" s="3">
        <f t="shared" si="21"/>
        <v>-3.5131994357463991</v>
      </c>
      <c r="I116" s="3">
        <v>2.6701095461658841</v>
      </c>
      <c r="J116" s="3">
        <f t="shared" si="22"/>
        <v>20.563556338028167</v>
      </c>
      <c r="K116" s="3">
        <f t="shared" si="23"/>
        <v>347.94922593627103</v>
      </c>
      <c r="L116" s="3">
        <f t="shared" si="16"/>
        <v>11.923225936271024</v>
      </c>
      <c r="M116" s="3"/>
      <c r="N116" s="1">
        <v>1987.21</v>
      </c>
      <c r="O116">
        <v>348.50900000000001</v>
      </c>
      <c r="P116">
        <f t="shared" si="17"/>
        <v>12.483000000000004</v>
      </c>
      <c r="R116" s="4">
        <f t="shared" si="26"/>
        <v>-0.28300000000000003</v>
      </c>
      <c r="S116" s="3">
        <f t="shared" si="27"/>
        <v>-2.0951936669664661E-2</v>
      </c>
      <c r="T116" s="3">
        <f t="shared" si="28"/>
        <v>-1.049295865688693E-2</v>
      </c>
      <c r="U116" s="3">
        <f t="shared" si="24"/>
        <v>-2.144489532655159E-2</v>
      </c>
      <c r="V116" s="3">
        <f t="shared" si="29"/>
        <v>0.12531796504555359</v>
      </c>
      <c r="W116" s="3">
        <f t="shared" si="25"/>
        <v>0.11674000691493296</v>
      </c>
      <c r="X116" s="3">
        <f t="shared" si="30"/>
        <v>0.22250912884715746</v>
      </c>
      <c r="Y116" s="3"/>
      <c r="Z116" s="3">
        <v>1987.79</v>
      </c>
      <c r="AA116" s="4">
        <v>0.21</v>
      </c>
      <c r="BE116" s="10">
        <v>2.1666666666666656</v>
      </c>
      <c r="BF116" s="10">
        <f t="shared" si="32"/>
        <v>-12.877233333333333</v>
      </c>
      <c r="BG116" s="10">
        <v>-1.0833333333333341</v>
      </c>
      <c r="BH116" s="10">
        <f t="shared" si="33"/>
        <v>-13.960566666666667</v>
      </c>
      <c r="BI116" s="10">
        <f t="shared" si="31"/>
        <v>-9.58</v>
      </c>
      <c r="BJ116" s="10">
        <f t="shared" si="34"/>
        <v>3.2032259362710231</v>
      </c>
    </row>
    <row r="117" spans="2:62" ht="15">
      <c r="B117" s="3">
        <v>1987.25</v>
      </c>
      <c r="C117" s="4">
        <v>0.13700000000000001</v>
      </c>
      <c r="D117" s="4">
        <f t="shared" si="35"/>
        <v>0.15260500000000002</v>
      </c>
      <c r="E117" s="10">
        <f t="shared" si="18"/>
        <v>-0.40089637263891142</v>
      </c>
      <c r="F117" s="10">
        <f t="shared" si="19"/>
        <v>-1.7687984018426779</v>
      </c>
      <c r="G117" s="10">
        <f t="shared" si="20"/>
        <v>-1.5977842317803905</v>
      </c>
      <c r="H117" s="3">
        <f t="shared" si="21"/>
        <v>-3.3665826336230684</v>
      </c>
      <c r="I117" s="3">
        <v>2.6752347417840374</v>
      </c>
      <c r="J117" s="3">
        <f t="shared" si="22"/>
        <v>20.786492566510169</v>
      </c>
      <c r="K117" s="3">
        <f t="shared" si="23"/>
        <v>348.07489620349122</v>
      </c>
      <c r="L117" s="3">
        <f t="shared" si="16"/>
        <v>12.048896203491211</v>
      </c>
      <c r="M117" s="3"/>
      <c r="N117" s="1">
        <v>1987.29</v>
      </c>
      <c r="O117">
        <v>348.63499999999999</v>
      </c>
      <c r="P117">
        <f t="shared" si="17"/>
        <v>12.60899999999998</v>
      </c>
      <c r="R117" s="4">
        <f t="shared" si="26"/>
        <v>0.27300000000000002</v>
      </c>
      <c r="S117" s="3">
        <f t="shared" si="27"/>
        <v>6.6834786916187827E-2</v>
      </c>
      <c r="T117" s="3">
        <f t="shared" si="28"/>
        <v>7.9782015207142676E-2</v>
      </c>
      <c r="U117" s="3">
        <f t="shared" si="24"/>
        <v>0.15661680212333051</v>
      </c>
      <c r="V117" s="3">
        <f t="shared" si="29"/>
        <v>0.12567026722018682</v>
      </c>
      <c r="W117" s="3">
        <f t="shared" si="25"/>
        <v>0.18831698806951902</v>
      </c>
      <c r="X117" s="3">
        <f t="shared" si="30"/>
        <v>0.22293622848200201</v>
      </c>
      <c r="Y117" s="3"/>
      <c r="Z117" s="3">
        <v>1987.87</v>
      </c>
      <c r="AA117" s="4">
        <v>0.19500000000000001</v>
      </c>
      <c r="BE117" s="10">
        <v>2.2499999999999991</v>
      </c>
      <c r="BF117" s="10">
        <f t="shared" si="32"/>
        <v>-12.448049999999999</v>
      </c>
      <c r="BG117" s="10">
        <v>-1.1250000000000009</v>
      </c>
      <c r="BH117" s="10">
        <f t="shared" si="33"/>
        <v>-13.573049999999999</v>
      </c>
      <c r="BI117" s="10">
        <f t="shared" si="31"/>
        <v>-9.0240000000000009</v>
      </c>
      <c r="BJ117" s="10">
        <f t="shared" si="34"/>
        <v>3.32889620349121</v>
      </c>
    </row>
    <row r="118" spans="2:62" ht="15">
      <c r="B118" s="3">
        <v>1987.33</v>
      </c>
      <c r="C118" s="4">
        <v>-1.4E-2</v>
      </c>
      <c r="D118" s="4">
        <f t="shared" si="35"/>
        <v>0.12769</v>
      </c>
      <c r="E118" s="10">
        <f t="shared" si="18"/>
        <v>-0.37331998127234423</v>
      </c>
      <c r="F118" s="10">
        <f t="shared" si="19"/>
        <v>-1.7568006030013861</v>
      </c>
      <c r="G118" s="10">
        <f t="shared" si="20"/>
        <v>-1.5694597975995408</v>
      </c>
      <c r="H118" s="3">
        <f t="shared" si="21"/>
        <v>-3.3262604006009271</v>
      </c>
      <c r="I118" s="3">
        <v>2.6803599374021911</v>
      </c>
      <c r="J118" s="3">
        <f t="shared" si="22"/>
        <v>21.00985589462702</v>
      </c>
      <c r="K118" s="3">
        <f t="shared" si="23"/>
        <v>348.20083446064558</v>
      </c>
      <c r="L118" s="3">
        <f t="shared" si="16"/>
        <v>12.17483446064557</v>
      </c>
      <c r="M118" s="3"/>
      <c r="N118" s="1">
        <v>1987.37</v>
      </c>
      <c r="O118">
        <v>348.81700000000001</v>
      </c>
      <c r="P118">
        <f t="shared" si="17"/>
        <v>12.790999999999997</v>
      </c>
      <c r="R118" s="4">
        <f t="shared" si="26"/>
        <v>-0.15100000000000002</v>
      </c>
      <c r="S118" s="3">
        <f t="shared" si="27"/>
        <v>1.1997798841291818E-2</v>
      </c>
      <c r="T118" s="3">
        <f t="shared" si="28"/>
        <v>2.8324434180849734E-2</v>
      </c>
      <c r="U118" s="3">
        <f t="shared" si="24"/>
        <v>5.0322233022141553E-2</v>
      </c>
      <c r="V118" s="3">
        <f t="shared" si="29"/>
        <v>0.12593825715435969</v>
      </c>
      <c r="W118" s="3">
        <f t="shared" si="25"/>
        <v>0.14606715036321632</v>
      </c>
      <c r="X118" s="3">
        <f t="shared" si="30"/>
        <v>0.22336332811685011</v>
      </c>
      <c r="Y118" s="3"/>
      <c r="Z118" s="3">
        <v>1987.96</v>
      </c>
      <c r="AA118" s="4">
        <v>0.17</v>
      </c>
      <c r="BE118" s="10">
        <v>2.3333333333333326</v>
      </c>
      <c r="BF118" s="10">
        <f t="shared" si="32"/>
        <v>-12.998866666666666</v>
      </c>
      <c r="BG118" s="10">
        <v>-1.1666666666666676</v>
      </c>
      <c r="BH118" s="10">
        <f t="shared" si="33"/>
        <v>-14.165533333333334</v>
      </c>
      <c r="BI118" s="10">
        <f t="shared" si="31"/>
        <v>-9.4480000000000004</v>
      </c>
      <c r="BJ118" s="10">
        <f t="shared" si="34"/>
        <v>3.4548344606455696</v>
      </c>
    </row>
    <row r="119" spans="2:62" ht="15">
      <c r="B119" s="3">
        <v>1987.42</v>
      </c>
      <c r="C119" s="4">
        <v>0.121</v>
      </c>
      <c r="D119" s="4">
        <f t="shared" si="35"/>
        <v>0.14996500000000001</v>
      </c>
      <c r="E119" s="10">
        <f t="shared" si="18"/>
        <v>-0.30477246031973637</v>
      </c>
      <c r="F119" s="10">
        <f t="shared" si="19"/>
        <v>-1.7039360790894458</v>
      </c>
      <c r="G119" s="10">
        <f t="shared" si="20"/>
        <v>-1.4971848631420057</v>
      </c>
      <c r="H119" s="3">
        <f t="shared" si="21"/>
        <v>-3.2011209422314515</v>
      </c>
      <c r="I119" s="3">
        <v>2.6854851330203444</v>
      </c>
      <c r="J119" s="3">
        <f t="shared" si="22"/>
        <v>21.233646322378714</v>
      </c>
      <c r="K119" s="3">
        <f t="shared" si="23"/>
        <v>348.32711179398416</v>
      </c>
      <c r="L119" s="3">
        <f t="shared" si="16"/>
        <v>12.301111793984148</v>
      </c>
      <c r="M119" s="3"/>
      <c r="N119" s="1">
        <v>1987.46</v>
      </c>
      <c r="O119">
        <v>348.99099999999999</v>
      </c>
      <c r="P119">
        <f t="shared" si="17"/>
        <v>12.964999999999975</v>
      </c>
      <c r="R119" s="4">
        <f t="shared" si="26"/>
        <v>0.13500000000000001</v>
      </c>
      <c r="S119" s="3">
        <f t="shared" si="27"/>
        <v>5.2864523911940298E-2</v>
      </c>
      <c r="T119" s="3">
        <f t="shared" si="28"/>
        <v>7.2274934457535078E-2</v>
      </c>
      <c r="U119" s="3">
        <f t="shared" si="24"/>
        <v>0.13513945836947538</v>
      </c>
      <c r="V119" s="3">
        <f t="shared" si="29"/>
        <v>0.12627733333857805</v>
      </c>
      <c r="W119" s="3">
        <f t="shared" si="25"/>
        <v>0.1803331166863682</v>
      </c>
      <c r="X119" s="3">
        <f t="shared" si="30"/>
        <v>0.22379042775169466</v>
      </c>
      <c r="Y119" s="3"/>
      <c r="Z119" s="3">
        <v>1988.04</v>
      </c>
      <c r="AA119" s="4">
        <v>0.17249999999999999</v>
      </c>
      <c r="BE119" s="10">
        <v>2.4166666666666656</v>
      </c>
      <c r="BF119" s="10">
        <f t="shared" si="32"/>
        <v>-12.839683333333333</v>
      </c>
      <c r="BG119" s="10">
        <v>-1.2083333333333344</v>
      </c>
      <c r="BH119" s="10">
        <f t="shared" si="33"/>
        <v>-14.048016666666667</v>
      </c>
      <c r="BI119" s="10">
        <f t="shared" si="31"/>
        <v>-9.1620000000000008</v>
      </c>
      <c r="BJ119" s="10">
        <f t="shared" si="34"/>
        <v>3.5811117939841477</v>
      </c>
    </row>
    <row r="120" spans="2:62" ht="15">
      <c r="B120" s="3">
        <v>1987.5</v>
      </c>
      <c r="C120" s="4">
        <v>6.3E-2</v>
      </c>
      <c r="D120" s="4">
        <f t="shared" si="35"/>
        <v>0.14039499999999999</v>
      </c>
      <c r="E120" s="10">
        <f t="shared" si="18"/>
        <v>-0.2602553923366</v>
      </c>
      <c r="F120" s="10">
        <f t="shared" si="19"/>
        <v>-1.6750480649382229</v>
      </c>
      <c r="G120" s="10">
        <f t="shared" si="20"/>
        <v>-1.4455334159020219</v>
      </c>
      <c r="H120" s="3">
        <f t="shared" si="21"/>
        <v>-3.1205814808402446</v>
      </c>
      <c r="I120" s="3">
        <v>2.6906103286384981</v>
      </c>
      <c r="J120" s="3">
        <f t="shared" si="22"/>
        <v>21.457863849765257</v>
      </c>
      <c r="K120" s="3">
        <f t="shared" si="23"/>
        <v>348.45369409031127</v>
      </c>
      <c r="L120" s="3">
        <f t="shared" si="16"/>
        <v>12.427694090311263</v>
      </c>
      <c r="M120" s="3"/>
      <c r="N120" s="1">
        <v>1987.54</v>
      </c>
      <c r="O120">
        <v>349.16</v>
      </c>
      <c r="P120">
        <f t="shared" si="17"/>
        <v>13.134000000000015</v>
      </c>
      <c r="R120" s="4">
        <f t="shared" si="26"/>
        <v>-5.7999999999999996E-2</v>
      </c>
      <c r="S120" s="3">
        <f t="shared" si="27"/>
        <v>2.8888014151222885E-2</v>
      </c>
      <c r="T120" s="3">
        <f t="shared" si="28"/>
        <v>5.1651447239983828E-2</v>
      </c>
      <c r="U120" s="3">
        <f t="shared" si="24"/>
        <v>9.0539461391206708E-2</v>
      </c>
      <c r="V120" s="3">
        <f t="shared" si="29"/>
        <v>0.12658229632711482</v>
      </c>
      <c r="W120" s="3">
        <f t="shared" si="25"/>
        <v>0.16279808088359751</v>
      </c>
      <c r="X120" s="3">
        <f t="shared" si="30"/>
        <v>0.22421752738654277</v>
      </c>
      <c r="Y120" s="3"/>
      <c r="Z120" s="3">
        <v>1988.12</v>
      </c>
      <c r="AA120" s="4">
        <v>0.2225</v>
      </c>
      <c r="BE120" s="10">
        <v>2.4999999999999991</v>
      </c>
      <c r="BF120" s="10">
        <f t="shared" si="32"/>
        <v>-13.1595</v>
      </c>
      <c r="BG120" s="10">
        <v>-1.2500000000000009</v>
      </c>
      <c r="BH120" s="10">
        <f t="shared" si="33"/>
        <v>-14.409500000000001</v>
      </c>
      <c r="BI120" s="10">
        <f t="shared" si="31"/>
        <v>-9.3550000000000004</v>
      </c>
      <c r="BJ120" s="10">
        <f t="shared" si="34"/>
        <v>3.7076940903112625</v>
      </c>
    </row>
    <row r="121" spans="2:62" ht="15">
      <c r="B121" s="3">
        <v>1987.58</v>
      </c>
      <c r="C121" s="4">
        <v>3.1E-2</v>
      </c>
      <c r="D121" s="4">
        <f t="shared" si="35"/>
        <v>0.13511500000000001</v>
      </c>
      <c r="E121" s="10">
        <f t="shared" si="18"/>
        <v>-0.2295320275104881</v>
      </c>
      <c r="F121" s="10">
        <f t="shared" si="19"/>
        <v>-1.659904123796103</v>
      </c>
      <c r="G121" s="10">
        <f t="shared" si="20"/>
        <v>-1.405503231993616</v>
      </c>
      <c r="H121" s="3">
        <f t="shared" si="21"/>
        <v>-3.065407355789719</v>
      </c>
      <c r="I121" s="3">
        <v>2.6994913928012525</v>
      </c>
      <c r="J121" s="3">
        <f t="shared" si="22"/>
        <v>21.682821465832028</v>
      </c>
      <c r="K121" s="3">
        <f t="shared" si="23"/>
        <v>348.58087442132052</v>
      </c>
      <c r="L121" s="3">
        <f t="shared" si="16"/>
        <v>12.554874421320505</v>
      </c>
      <c r="M121" s="3"/>
      <c r="N121" s="1">
        <v>1987.62</v>
      </c>
      <c r="O121">
        <v>349.327</v>
      </c>
      <c r="P121">
        <f t="shared" si="17"/>
        <v>13.300999999999988</v>
      </c>
      <c r="R121" s="4">
        <f t="shared" si="26"/>
        <v>-3.2000000000000001E-2</v>
      </c>
      <c r="S121" s="3">
        <f t="shared" si="27"/>
        <v>1.5143941142119921E-2</v>
      </c>
      <c r="T121" s="3">
        <f t="shared" si="28"/>
        <v>4.0030183908405848E-2</v>
      </c>
      <c r="U121" s="3">
        <f t="shared" si="24"/>
        <v>6.5174125050525764E-2</v>
      </c>
      <c r="V121" s="3">
        <f t="shared" si="29"/>
        <v>0.12718033100924231</v>
      </c>
      <c r="W121" s="3">
        <f t="shared" si="25"/>
        <v>0.15324998102945261</v>
      </c>
      <c r="X121" s="3">
        <f t="shared" si="30"/>
        <v>0.22495761606677078</v>
      </c>
      <c r="Y121" s="3"/>
      <c r="Z121" s="3">
        <v>1988.21</v>
      </c>
      <c r="AA121" s="4">
        <v>0.23499999999999999</v>
      </c>
      <c r="BE121" s="10">
        <v>2.5833333333333321</v>
      </c>
      <c r="BF121" s="10">
        <f t="shared" si="32"/>
        <v>-13.260316666666665</v>
      </c>
      <c r="BG121" s="10">
        <v>-1.2916666666666676</v>
      </c>
      <c r="BH121" s="10">
        <f t="shared" si="33"/>
        <v>-14.551983333333332</v>
      </c>
      <c r="BI121" s="10">
        <f t="shared" si="31"/>
        <v>-9.3290000000000006</v>
      </c>
      <c r="BJ121" s="10">
        <f t="shared" si="34"/>
        <v>3.8348744213205048</v>
      </c>
    </row>
    <row r="122" spans="2:62" ht="15">
      <c r="B122" s="3">
        <v>1987.67</v>
      </c>
      <c r="C122" s="4">
        <v>2.1999999999999999E-2</v>
      </c>
      <c r="D122" s="4">
        <f t="shared" si="35"/>
        <v>0.13363</v>
      </c>
      <c r="E122" s="10">
        <f t="shared" si="18"/>
        <v>-0.20414356837694919</v>
      </c>
      <c r="F122" s="10">
        <f t="shared" si="19"/>
        <v>-1.650199426406167</v>
      </c>
      <c r="G122" s="10">
        <f t="shared" si="20"/>
        <v>-1.3692673490466123</v>
      </c>
      <c r="H122" s="3">
        <f t="shared" si="21"/>
        <v>-3.0194667754527793</v>
      </c>
      <c r="I122" s="3">
        <v>2.7083724569640069</v>
      </c>
      <c r="J122" s="3">
        <f t="shared" si="22"/>
        <v>21.908519170579027</v>
      </c>
      <c r="K122" s="3">
        <f t="shared" si="23"/>
        <v>348.70864563919309</v>
      </c>
      <c r="L122" s="3">
        <f t="shared" si="16"/>
        <v>12.682645639193083</v>
      </c>
      <c r="M122" s="3"/>
      <c r="N122" s="1">
        <v>1987.71</v>
      </c>
      <c r="O122">
        <v>349.57499999999999</v>
      </c>
      <c r="P122">
        <f t="shared" si="17"/>
        <v>13.548999999999978</v>
      </c>
      <c r="R122" s="4">
        <f t="shared" si="26"/>
        <v>-9.0000000000000011E-3</v>
      </c>
      <c r="S122" s="3">
        <f t="shared" si="27"/>
        <v>9.7046973899359568E-3</v>
      </c>
      <c r="T122" s="3">
        <f t="shared" si="28"/>
        <v>3.623588294700375E-2</v>
      </c>
      <c r="U122" s="3">
        <f t="shared" si="24"/>
        <v>5.5940580336939709E-2</v>
      </c>
      <c r="V122" s="3">
        <f t="shared" si="29"/>
        <v>0.12777121787257784</v>
      </c>
      <c r="W122" s="3">
        <f t="shared" si="25"/>
        <v>0.15014745000735372</v>
      </c>
      <c r="X122" s="3">
        <f t="shared" si="30"/>
        <v>0.2256977047469988</v>
      </c>
      <c r="Y122" s="3"/>
      <c r="Z122" s="3">
        <v>1988.29</v>
      </c>
      <c r="AA122" s="4">
        <v>0.20916699999999999</v>
      </c>
      <c r="BE122" s="10">
        <v>2.6666666666666656</v>
      </c>
      <c r="BF122" s="10">
        <f t="shared" si="32"/>
        <v>-13.364133333333333</v>
      </c>
      <c r="BG122" s="10">
        <v>-1.3333333333333344</v>
      </c>
      <c r="BH122" s="10">
        <f t="shared" si="33"/>
        <v>-14.697466666666667</v>
      </c>
      <c r="BI122" s="10">
        <f t="shared" si="31"/>
        <v>-9.3060000000000009</v>
      </c>
      <c r="BJ122" s="10">
        <f t="shared" si="34"/>
        <v>3.9626456391930827</v>
      </c>
    </row>
    <row r="123" spans="2:62" ht="15">
      <c r="B123" s="3">
        <v>1987.75</v>
      </c>
      <c r="C123" s="4">
        <v>0.151</v>
      </c>
      <c r="D123" s="4">
        <f t="shared" si="35"/>
        <v>0.154915</v>
      </c>
      <c r="E123" s="10">
        <f t="shared" si="18"/>
        <v>-0.13952797630382274</v>
      </c>
      <c r="F123" s="10">
        <f t="shared" si="19"/>
        <v>-1.6012135917256183</v>
      </c>
      <c r="G123" s="10">
        <f t="shared" si="20"/>
        <v>-1.2912233932311918</v>
      </c>
      <c r="H123" s="3">
        <f t="shared" si="21"/>
        <v>-2.8924369849568103</v>
      </c>
      <c r="I123" s="3">
        <v>2.7172535211267612</v>
      </c>
      <c r="J123" s="3">
        <f t="shared" si="22"/>
        <v>22.134956964006257</v>
      </c>
      <c r="K123" s="3">
        <f t="shared" si="23"/>
        <v>348.83707481826082</v>
      </c>
      <c r="L123" s="3">
        <f t="shared" si="16"/>
        <v>12.811074818260806</v>
      </c>
      <c r="M123" s="3"/>
      <c r="N123" s="1">
        <v>1987.79</v>
      </c>
      <c r="O123">
        <v>349.78500000000003</v>
      </c>
      <c r="P123">
        <f t="shared" si="17"/>
        <v>13.759000000000015</v>
      </c>
      <c r="R123" s="4">
        <f t="shared" si="26"/>
        <v>0.129</v>
      </c>
      <c r="S123" s="3">
        <f t="shared" si="27"/>
        <v>4.8985834680548734E-2</v>
      </c>
      <c r="T123" s="3">
        <f t="shared" si="28"/>
        <v>7.8043955815420452E-2</v>
      </c>
      <c r="U123" s="3">
        <f t="shared" si="24"/>
        <v>0.13702979049596919</v>
      </c>
      <c r="V123" s="3">
        <f t="shared" si="29"/>
        <v>0.128429179067723</v>
      </c>
      <c r="W123" s="3">
        <f t="shared" si="25"/>
        <v>0.18324109526611068</v>
      </c>
      <c r="X123" s="3">
        <f t="shared" si="30"/>
        <v>0.22643779342723036</v>
      </c>
      <c r="Y123" s="3"/>
      <c r="Z123" s="3">
        <v>1988.37</v>
      </c>
      <c r="AA123" s="4">
        <v>0.20250000000000001</v>
      </c>
      <c r="BE123" s="10">
        <v>2.7499999999999991</v>
      </c>
      <c r="BF123" s="10">
        <f t="shared" si="32"/>
        <v>-13.35295</v>
      </c>
      <c r="BG123" s="10">
        <v>-1.3750000000000011</v>
      </c>
      <c r="BH123" s="10">
        <f t="shared" si="33"/>
        <v>-14.727950000000002</v>
      </c>
      <c r="BI123" s="10">
        <f t="shared" si="31"/>
        <v>-9.168000000000001</v>
      </c>
      <c r="BJ123" s="10">
        <f t="shared" si="34"/>
        <v>4.0910748182608057</v>
      </c>
    </row>
    <row r="124" spans="2:62" ht="15">
      <c r="B124" s="3">
        <v>1987.83</v>
      </c>
      <c r="C124" s="4">
        <v>0.18099999999999999</v>
      </c>
      <c r="D124" s="4">
        <f t="shared" si="35"/>
        <v>0.15986500000000001</v>
      </c>
      <c r="E124" s="10">
        <f t="shared" si="18"/>
        <v>-7.0484091474494748E-2</v>
      </c>
      <c r="F124" s="10">
        <f t="shared" si="19"/>
        <v>-1.5477497778873417</v>
      </c>
      <c r="G124" s="10">
        <f t="shared" si="20"/>
        <v>-1.2048919805839615</v>
      </c>
      <c r="H124" s="3">
        <f t="shared" si="21"/>
        <v>-2.7526417584713032</v>
      </c>
      <c r="I124" s="3">
        <v>2.7261345852895156</v>
      </c>
      <c r="J124" s="3">
        <f t="shared" si="22"/>
        <v>22.362134846113715</v>
      </c>
      <c r="K124" s="3">
        <f t="shared" si="23"/>
        <v>348.96617437429904</v>
      </c>
      <c r="L124" s="3">
        <f t="shared" si="16"/>
        <v>12.940174374299033</v>
      </c>
      <c r="M124" s="3"/>
      <c r="N124" s="1">
        <v>1987.87</v>
      </c>
      <c r="O124">
        <v>349.98</v>
      </c>
      <c r="P124">
        <f t="shared" si="17"/>
        <v>13.954000000000008</v>
      </c>
      <c r="R124" s="4">
        <f t="shared" si="26"/>
        <v>0.03</v>
      </c>
      <c r="S124" s="3">
        <f t="shared" si="27"/>
        <v>5.3463813838276586E-2</v>
      </c>
      <c r="T124" s="3">
        <f t="shared" si="28"/>
        <v>8.6331412647230321E-2</v>
      </c>
      <c r="U124" s="3">
        <f t="shared" si="24"/>
        <v>0.14979522648550692</v>
      </c>
      <c r="V124" s="3">
        <f t="shared" si="29"/>
        <v>0.12909955603822709</v>
      </c>
      <c r="W124" s="3">
        <f t="shared" si="25"/>
        <v>0.18901764663242987</v>
      </c>
      <c r="X124" s="3">
        <f t="shared" si="30"/>
        <v>0.22717788210745837</v>
      </c>
      <c r="Y124" s="3"/>
      <c r="Z124" s="3">
        <v>1988.46</v>
      </c>
      <c r="AA124" s="4">
        <v>0.183333</v>
      </c>
      <c r="BE124" s="10">
        <v>2.8333333333333321</v>
      </c>
      <c r="BF124" s="10">
        <f t="shared" si="32"/>
        <v>-13.578766666666667</v>
      </c>
      <c r="BG124" s="10">
        <v>-1.4166666666666679</v>
      </c>
      <c r="BH124" s="10">
        <f t="shared" si="33"/>
        <v>-14.995433333333335</v>
      </c>
      <c r="BI124" s="10">
        <f t="shared" si="31"/>
        <v>-9.2670000000000012</v>
      </c>
      <c r="BJ124" s="10">
        <f t="shared" si="34"/>
        <v>4.2201743742990327</v>
      </c>
    </row>
    <row r="125" spans="2:62" ht="15">
      <c r="B125" s="3">
        <v>1987.92</v>
      </c>
      <c r="C125" s="4">
        <v>0.35099999999999998</v>
      </c>
      <c r="D125" s="4">
        <f t="shared" si="35"/>
        <v>0.187915</v>
      </c>
      <c r="E125" s="10">
        <f t="shared" si="18"/>
        <v>4.7409147179098887E-2</v>
      </c>
      <c r="F125" s="10">
        <f t="shared" si="19"/>
        <v>-1.4455408965285954</v>
      </c>
      <c r="G125" s="10">
        <f t="shared" si="20"/>
        <v>-1.0642600665690829</v>
      </c>
      <c r="H125" s="3">
        <f t="shared" si="21"/>
        <v>-2.5098009630976783</v>
      </c>
      <c r="I125" s="3">
        <v>2.7350156494522695</v>
      </c>
      <c r="J125" s="3">
        <f t="shared" si="22"/>
        <v>22.590052816901405</v>
      </c>
      <c r="K125" s="3">
        <f t="shared" si="23"/>
        <v>349.09603158169756</v>
      </c>
      <c r="L125" s="3">
        <f t="shared" si="16"/>
        <v>13.070031581697549</v>
      </c>
      <c r="M125" s="3"/>
      <c r="N125" s="1">
        <v>1987.96</v>
      </c>
      <c r="O125">
        <v>350.15</v>
      </c>
      <c r="P125">
        <f t="shared" si="17"/>
        <v>14.123999999999967</v>
      </c>
      <c r="R125" s="4">
        <f t="shared" si="26"/>
        <v>0.16999999999999998</v>
      </c>
      <c r="S125" s="3">
        <f t="shared" si="27"/>
        <v>0.10220888135874628</v>
      </c>
      <c r="T125" s="3">
        <f t="shared" si="28"/>
        <v>0.14063191401487862</v>
      </c>
      <c r="U125" s="3">
        <f t="shared" si="24"/>
        <v>0.25284079537362492</v>
      </c>
      <c r="V125" s="3">
        <f t="shared" si="29"/>
        <v>0.12985720739851558</v>
      </c>
      <c r="W125" s="3">
        <f t="shared" si="25"/>
        <v>0.23099352554796554</v>
      </c>
      <c r="X125" s="3">
        <f t="shared" si="30"/>
        <v>0.22791797078768994</v>
      </c>
      <c r="Y125" s="3"/>
      <c r="Z125" s="3">
        <v>1988.54</v>
      </c>
      <c r="AA125" s="4">
        <v>0.188333</v>
      </c>
      <c r="BE125" s="10">
        <v>2.9166666666666656</v>
      </c>
      <c r="BF125" s="10">
        <f t="shared" si="32"/>
        <v>-13.565583333333333</v>
      </c>
      <c r="BG125" s="10">
        <v>-1.4583333333333344</v>
      </c>
      <c r="BH125" s="10">
        <f t="shared" si="33"/>
        <v>-15.023916666666667</v>
      </c>
      <c r="BI125" s="10">
        <f t="shared" si="31"/>
        <v>-9.1270000000000007</v>
      </c>
      <c r="BJ125" s="10">
        <f t="shared" si="34"/>
        <v>4.3500315816975483</v>
      </c>
    </row>
    <row r="126" spans="2:62" ht="15">
      <c r="B126" s="3">
        <v>1988</v>
      </c>
      <c r="C126" s="4">
        <v>0.224</v>
      </c>
      <c r="D126" s="4">
        <f t="shared" si="35"/>
        <v>0.16696</v>
      </c>
      <c r="E126" s="10">
        <f t="shared" si="18"/>
        <v>0.1152587255565958</v>
      </c>
      <c r="F126" s="10">
        <f t="shared" si="19"/>
        <v>-1.3933216234772725</v>
      </c>
      <c r="G126" s="10">
        <f t="shared" si="20"/>
        <v>-0.96842308339132377</v>
      </c>
      <c r="H126" s="3">
        <f t="shared" si="21"/>
        <v>-2.3617447068685964</v>
      </c>
      <c r="I126" s="3">
        <v>2.7438967136150234</v>
      </c>
      <c r="J126" s="3">
        <f t="shared" si="22"/>
        <v>22.818710876369323</v>
      </c>
      <c r="K126" s="3">
        <f t="shared" si="23"/>
        <v>349.22657231096554</v>
      </c>
      <c r="L126" s="3">
        <f t="shared" si="16"/>
        <v>13.200572310965526</v>
      </c>
      <c r="M126" s="3"/>
      <c r="N126" s="1">
        <v>1988.04</v>
      </c>
      <c r="O126">
        <v>350.322</v>
      </c>
      <c r="P126">
        <f t="shared" si="17"/>
        <v>14.295999999999992</v>
      </c>
      <c r="R126" s="4">
        <f t="shared" si="26"/>
        <v>-0.12699999999999997</v>
      </c>
      <c r="S126" s="3">
        <f t="shared" si="27"/>
        <v>5.2219273051322901E-2</v>
      </c>
      <c r="T126" s="3">
        <f t="shared" si="28"/>
        <v>9.5836983177759127E-2</v>
      </c>
      <c r="U126" s="3">
        <f t="shared" si="24"/>
        <v>0.15805625622908204</v>
      </c>
      <c r="V126" s="3">
        <f t="shared" si="29"/>
        <v>0.13054072926797744</v>
      </c>
      <c r="W126" s="3">
        <f t="shared" si="25"/>
        <v>0.19376323175961024</v>
      </c>
      <c r="X126" s="3">
        <f t="shared" si="30"/>
        <v>0.22865805946791795</v>
      </c>
      <c r="Y126" s="3"/>
      <c r="Z126" s="3">
        <v>1988.62</v>
      </c>
      <c r="AA126" s="4">
        <v>0.20916699999999999</v>
      </c>
      <c r="BE126" s="10">
        <v>2.9999999999999987</v>
      </c>
      <c r="BF126" s="10">
        <f t="shared" si="32"/>
        <v>-13.989399999999998</v>
      </c>
      <c r="BG126" s="10">
        <v>-1.5000000000000011</v>
      </c>
      <c r="BH126" s="10">
        <f t="shared" si="33"/>
        <v>-15.4894</v>
      </c>
      <c r="BI126" s="10">
        <f t="shared" si="31"/>
        <v>-9.4240000000000013</v>
      </c>
      <c r="BJ126" s="10">
        <f t="shared" si="34"/>
        <v>4.4805723109655258</v>
      </c>
    </row>
    <row r="127" spans="2:62" ht="15">
      <c r="B127" s="3">
        <v>1988.08</v>
      </c>
      <c r="C127" s="4">
        <v>-3.5000000000000003E-2</v>
      </c>
      <c r="D127" s="4">
        <f t="shared" si="35"/>
        <v>0.124225</v>
      </c>
      <c r="E127" s="10">
        <f t="shared" si="18"/>
        <v>9.4849364733745278E-2</v>
      </c>
      <c r="F127" s="10">
        <f t="shared" si="19"/>
        <v>-1.4293115594144192</v>
      </c>
      <c r="G127" s="10">
        <f t="shared" si="20"/>
        <v>-0.96000229031782569</v>
      </c>
      <c r="H127" s="3">
        <f t="shared" si="21"/>
        <v>-2.389313849732245</v>
      </c>
      <c r="I127" s="3">
        <v>2.7527777777777778</v>
      </c>
      <c r="J127" s="3">
        <f t="shared" si="22"/>
        <v>23.048109024517473</v>
      </c>
      <c r="K127" s="3">
        <f t="shared" si="23"/>
        <v>349.35765319401099</v>
      </c>
      <c r="L127" s="3">
        <f t="shared" si="16"/>
        <v>13.331653194010983</v>
      </c>
      <c r="M127" s="3"/>
      <c r="N127" s="1">
        <v>1988.12</v>
      </c>
      <c r="O127">
        <v>350.54500000000002</v>
      </c>
      <c r="P127">
        <f t="shared" si="17"/>
        <v>14.519000000000005</v>
      </c>
      <c r="R127" s="4">
        <f t="shared" si="26"/>
        <v>-0.25900000000000001</v>
      </c>
      <c r="S127" s="3">
        <f t="shared" si="27"/>
        <v>-3.5989935937146722E-2</v>
      </c>
      <c r="T127" s="3">
        <f t="shared" si="28"/>
        <v>8.4207930734980785E-3</v>
      </c>
      <c r="U127" s="3">
        <f t="shared" si="24"/>
        <v>-1.7569142863648642E-2</v>
      </c>
      <c r="V127" s="3">
        <f t="shared" si="29"/>
        <v>0.13108088304545618</v>
      </c>
      <c r="W127" s="3">
        <f t="shared" si="25"/>
        <v>0.12405322589999672</v>
      </c>
      <c r="X127" s="3">
        <f t="shared" si="30"/>
        <v>0.22939814814814952</v>
      </c>
      <c r="Y127" s="3"/>
      <c r="Z127" s="3">
        <v>1988.71</v>
      </c>
      <c r="AA127" s="4">
        <v>0.13</v>
      </c>
      <c r="BE127" s="10">
        <v>3.0833333333333321</v>
      </c>
      <c r="BF127" s="10">
        <f t="shared" si="32"/>
        <v>-14.248216666666666</v>
      </c>
      <c r="BG127" s="10">
        <v>-1.5416666666666679</v>
      </c>
      <c r="BH127" s="10">
        <f t="shared" si="33"/>
        <v>-15.789883333333334</v>
      </c>
      <c r="BI127" s="10">
        <f t="shared" si="31"/>
        <v>-9.5560000000000009</v>
      </c>
      <c r="BJ127" s="10">
        <f t="shared" si="34"/>
        <v>4.6116531940109819</v>
      </c>
    </row>
    <row r="128" spans="2:62" ht="15">
      <c r="B128" s="3">
        <v>1988.17</v>
      </c>
      <c r="C128" s="4">
        <v>0.19700000000000001</v>
      </c>
      <c r="D128" s="4">
        <f t="shared" si="35"/>
        <v>0.16250500000000001</v>
      </c>
      <c r="E128" s="10">
        <f t="shared" si="18"/>
        <v>0.1502706295265151</v>
      </c>
      <c r="F128" s="10">
        <f t="shared" si="19"/>
        <v>-1.3895751157322724</v>
      </c>
      <c r="G128" s="10">
        <f t="shared" si="20"/>
        <v>-0.87522177273052737</v>
      </c>
      <c r="H128" s="3">
        <f t="shared" si="21"/>
        <v>-2.2647968884627998</v>
      </c>
      <c r="I128" s="3">
        <v>2.7616588419405321</v>
      </c>
      <c r="J128" s="3">
        <f t="shared" si="22"/>
        <v>23.27824726134585</v>
      </c>
      <c r="K128" s="3">
        <f t="shared" si="23"/>
        <v>349.48939761497388</v>
      </c>
      <c r="L128" s="3">
        <f t="shared" si="16"/>
        <v>13.463397614973871</v>
      </c>
      <c r="M128" s="3"/>
      <c r="N128" s="1">
        <v>1988.21</v>
      </c>
      <c r="O128">
        <v>350.78</v>
      </c>
      <c r="P128">
        <f t="shared" si="17"/>
        <v>14.753999999999962</v>
      </c>
      <c r="R128" s="4">
        <f t="shared" si="26"/>
        <v>0.23200000000000001</v>
      </c>
      <c r="S128" s="3">
        <f t="shared" si="27"/>
        <v>3.9736443682146794E-2</v>
      </c>
      <c r="T128" s="3">
        <f t="shared" si="28"/>
        <v>8.4780517587298321E-2</v>
      </c>
      <c r="U128" s="3">
        <f t="shared" si="24"/>
        <v>0.13451696126944512</v>
      </c>
      <c r="V128" s="3">
        <f t="shared" si="29"/>
        <v>0.13174442096288885</v>
      </c>
      <c r="W128" s="3">
        <f t="shared" si="25"/>
        <v>0.18555120547066689</v>
      </c>
      <c r="X128" s="3">
        <f t="shared" si="30"/>
        <v>0.23013823682837753</v>
      </c>
      <c r="Y128" s="3"/>
      <c r="Z128" s="3">
        <v>1988.79</v>
      </c>
      <c r="AA128" s="4">
        <v>0.13</v>
      </c>
      <c r="BE128" s="10">
        <v>3.1666666666666656</v>
      </c>
      <c r="BF128" s="10">
        <f t="shared" si="32"/>
        <v>-13.884033333333331</v>
      </c>
      <c r="BG128" s="10">
        <v>-1.5833333333333346</v>
      </c>
      <c r="BH128" s="10">
        <f t="shared" si="33"/>
        <v>-15.467366666666665</v>
      </c>
      <c r="BI128" s="10">
        <f t="shared" si="31"/>
        <v>-9.0650000000000013</v>
      </c>
      <c r="BJ128" s="10">
        <f t="shared" si="34"/>
        <v>4.7433976149738708</v>
      </c>
    </row>
    <row r="129" spans="2:62" ht="15">
      <c r="B129" s="3">
        <v>1988.25</v>
      </c>
      <c r="C129" s="4">
        <v>8.5000000000000006E-2</v>
      </c>
      <c r="D129" s="4">
        <f t="shared" si="35"/>
        <v>0.14402500000000001</v>
      </c>
      <c r="E129" s="10">
        <f t="shared" si="18"/>
        <v>0.16544055240473257</v>
      </c>
      <c r="F129" s="10">
        <f t="shared" si="19"/>
        <v>-1.3900359249113425</v>
      </c>
      <c r="G129" s="10">
        <f t="shared" si="20"/>
        <v>-0.82913637553590536</v>
      </c>
      <c r="H129" s="3">
        <f t="shared" si="21"/>
        <v>-2.2191723004472479</v>
      </c>
      <c r="I129" s="3">
        <v>2.7705399061032865</v>
      </c>
      <c r="J129" s="3">
        <f t="shared" si="22"/>
        <v>23.509125586854456</v>
      </c>
      <c r="K129" s="3">
        <f t="shared" si="23"/>
        <v>349.62174152397688</v>
      </c>
      <c r="L129" s="3">
        <f t="shared" si="16"/>
        <v>13.595741523976869</v>
      </c>
      <c r="M129" s="3"/>
      <c r="N129" s="1">
        <v>1988.29</v>
      </c>
      <c r="O129">
        <v>350.98899999999998</v>
      </c>
      <c r="P129">
        <f t="shared" si="17"/>
        <v>14.962999999999965</v>
      </c>
      <c r="R129" s="4">
        <f t="shared" si="26"/>
        <v>-0.112</v>
      </c>
      <c r="S129" s="3">
        <f t="shared" si="27"/>
        <v>-4.6080917907009855E-4</v>
      </c>
      <c r="T129" s="3">
        <f t="shared" si="28"/>
        <v>4.6085397194622013E-2</v>
      </c>
      <c r="U129" s="3">
        <f t="shared" si="24"/>
        <v>5.5624588015551917E-2</v>
      </c>
      <c r="V129" s="3">
        <f t="shared" si="29"/>
        <v>0.13234390900299786</v>
      </c>
      <c r="W129" s="3">
        <f t="shared" si="25"/>
        <v>0.15459374420921862</v>
      </c>
      <c r="X129" s="3">
        <f t="shared" si="30"/>
        <v>0.23087832550860554</v>
      </c>
      <c r="Y129" s="3"/>
      <c r="Z129" s="3">
        <v>1988.87</v>
      </c>
      <c r="AA129" s="4">
        <v>0.160833</v>
      </c>
      <c r="BE129" s="10">
        <v>3.2499999999999987</v>
      </c>
      <c r="BF129" s="10">
        <f t="shared" si="32"/>
        <v>-14.354849999999999</v>
      </c>
      <c r="BG129" s="10">
        <v>-1.6250000000000013</v>
      </c>
      <c r="BH129" s="10">
        <f t="shared" si="33"/>
        <v>-15.979850000000001</v>
      </c>
      <c r="BI129" s="10">
        <f t="shared" si="31"/>
        <v>-9.4090000000000007</v>
      </c>
      <c r="BJ129" s="10">
        <f t="shared" si="34"/>
        <v>4.8757415239768687</v>
      </c>
    </row>
    <row r="130" spans="2:62" ht="15">
      <c r="B130" s="3">
        <v>1988.33</v>
      </c>
      <c r="C130" s="4">
        <v>0.11</v>
      </c>
      <c r="D130" s="4">
        <f t="shared" si="35"/>
        <v>0.14815</v>
      </c>
      <c r="E130" s="10">
        <f t="shared" si="18"/>
        <v>0.1873931137562618</v>
      </c>
      <c r="F130" s="10">
        <f t="shared" si="19"/>
        <v>-1.3836643312856873</v>
      </c>
      <c r="G130" s="10">
        <f t="shared" si="20"/>
        <v>-0.77575403123641584</v>
      </c>
      <c r="H130" s="3">
        <f t="shared" si="21"/>
        <v>-2.1594183625221031</v>
      </c>
      <c r="I130" s="3">
        <v>2.7794209702660408</v>
      </c>
      <c r="J130" s="3">
        <f t="shared" si="22"/>
        <v>23.740744001043293</v>
      </c>
      <c r="K130" s="3">
        <f t="shared" si="23"/>
        <v>349.75469582005587</v>
      </c>
      <c r="L130" s="3">
        <f t="shared" si="16"/>
        <v>13.728695820055862</v>
      </c>
      <c r="M130" s="3"/>
      <c r="N130" s="1">
        <v>1988.37</v>
      </c>
      <c r="O130">
        <v>351.19200000000001</v>
      </c>
      <c r="P130">
        <f t="shared" si="17"/>
        <v>15.165999999999997</v>
      </c>
      <c r="R130" s="4">
        <f t="shared" si="26"/>
        <v>2.4999999999999994E-2</v>
      </c>
      <c r="S130" s="3">
        <f t="shared" si="27"/>
        <v>6.371593625655203E-3</v>
      </c>
      <c r="T130" s="3">
        <f t="shared" si="28"/>
        <v>5.3382344299489515E-2</v>
      </c>
      <c r="U130" s="3">
        <f t="shared" si="24"/>
        <v>6.9753937925144713E-2</v>
      </c>
      <c r="V130" s="3">
        <f t="shared" si="29"/>
        <v>0.13295429607899223</v>
      </c>
      <c r="W130" s="3">
        <f t="shared" si="25"/>
        <v>0.16085587124905013</v>
      </c>
      <c r="X130" s="3">
        <f t="shared" si="30"/>
        <v>0.23161841418883711</v>
      </c>
      <c r="Y130" s="3"/>
      <c r="Z130" s="3">
        <v>1988.96</v>
      </c>
      <c r="AA130" s="4">
        <v>0.14249999999999999</v>
      </c>
      <c r="BE130" s="10">
        <v>3.3333333333333321</v>
      </c>
      <c r="BF130" s="10">
        <f t="shared" si="32"/>
        <v>-14.344666666666665</v>
      </c>
      <c r="BG130" s="10">
        <v>-1.6666666666666679</v>
      </c>
      <c r="BH130" s="10">
        <f t="shared" si="33"/>
        <v>-16.011333333333333</v>
      </c>
      <c r="BI130" s="10">
        <f t="shared" si="31"/>
        <v>-9.2720000000000002</v>
      </c>
      <c r="BJ130" s="10">
        <f t="shared" si="34"/>
        <v>5.0086958200558609</v>
      </c>
    </row>
    <row r="131" spans="2:62" ht="15">
      <c r="B131" s="3">
        <v>1988.42</v>
      </c>
      <c r="C131" s="4">
        <v>8.4000000000000005E-2</v>
      </c>
      <c r="D131" s="4">
        <f t="shared" si="35"/>
        <v>0.14386000000000002</v>
      </c>
      <c r="E131" s="10">
        <f t="shared" si="18"/>
        <v>0.19927506433599346</v>
      </c>
      <c r="F131" s="10">
        <f t="shared" si="19"/>
        <v>-1.387467563036668</v>
      </c>
      <c r="G131" s="10">
        <f t="shared" si="20"/>
        <v>-0.73204932699801062</v>
      </c>
      <c r="H131" s="3">
        <f t="shared" si="21"/>
        <v>-2.1195168900346788</v>
      </c>
      <c r="I131" s="3">
        <v>2.7883020344287952</v>
      </c>
      <c r="J131" s="3">
        <f t="shared" si="22"/>
        <v>23.973102503912358</v>
      </c>
      <c r="K131" s="3">
        <f t="shared" si="23"/>
        <v>349.88824376110369</v>
      </c>
      <c r="L131" s="3">
        <f t="shared" si="16"/>
        <v>13.862243761103684</v>
      </c>
      <c r="M131" s="3"/>
      <c r="N131" s="1">
        <v>1988.46</v>
      </c>
      <c r="O131">
        <v>351.375</v>
      </c>
      <c r="P131">
        <f t="shared" si="17"/>
        <v>15.34899999999999</v>
      </c>
      <c r="R131" s="4">
        <f t="shared" si="26"/>
        <v>-2.5999999999999995E-2</v>
      </c>
      <c r="S131" s="3">
        <f t="shared" si="27"/>
        <v>-3.803231750980629E-3</v>
      </c>
      <c r="T131" s="3">
        <f t="shared" si="28"/>
        <v>4.3704704238405223E-2</v>
      </c>
      <c r="U131" s="3">
        <f t="shared" si="24"/>
        <v>4.9901472487424596E-2</v>
      </c>
      <c r="V131" s="3">
        <f t="shared" si="29"/>
        <v>0.13354794104782286</v>
      </c>
      <c r="W131" s="3">
        <f t="shared" si="25"/>
        <v>0.15350853004279269</v>
      </c>
      <c r="X131" s="3">
        <f t="shared" si="30"/>
        <v>0.23235850286906512</v>
      </c>
      <c r="Y131" s="3"/>
      <c r="Z131" s="3">
        <v>1989.04</v>
      </c>
      <c r="AA131" s="4">
        <v>0.13500000000000001</v>
      </c>
      <c r="BE131" s="10">
        <v>3.4166666666666652</v>
      </c>
      <c r="BF131" s="10">
        <f t="shared" si="32"/>
        <v>-14.522483333333332</v>
      </c>
      <c r="BG131" s="10">
        <v>-1.7083333333333346</v>
      </c>
      <c r="BH131" s="10">
        <f t="shared" si="33"/>
        <v>-16.230816666666666</v>
      </c>
      <c r="BI131" s="10">
        <f t="shared" si="31"/>
        <v>-9.3230000000000004</v>
      </c>
      <c r="BJ131" s="10">
        <f t="shared" si="34"/>
        <v>5.1422437611036838</v>
      </c>
    </row>
    <row r="132" spans="2:62" ht="15">
      <c r="B132" s="3">
        <v>1988.5</v>
      </c>
      <c r="C132" s="4">
        <v>0.183</v>
      </c>
      <c r="D132" s="4">
        <f t="shared" si="35"/>
        <v>0.160195</v>
      </c>
      <c r="E132" s="10">
        <f t="shared" si="18"/>
        <v>0.24186939840856519</v>
      </c>
      <c r="F132" s="10">
        <f t="shared" si="19"/>
        <v>-1.3605042933599096</v>
      </c>
      <c r="G132" s="10">
        <f t="shared" si="20"/>
        <v>-0.65658709365524892</v>
      </c>
      <c r="H132" s="3">
        <f t="shared" si="21"/>
        <v>-2.0170913870151583</v>
      </c>
      <c r="I132" s="3">
        <v>2.7971830985915496</v>
      </c>
      <c r="J132" s="3">
        <f t="shared" si="22"/>
        <v>24.206201095461655</v>
      </c>
      <c r="K132" s="3">
        <f t="shared" si="23"/>
        <v>350.02243606132259</v>
      </c>
      <c r="L132" s="3">
        <f t="shared" si="16"/>
        <v>13.996436061322584</v>
      </c>
      <c r="M132" s="3"/>
      <c r="N132" s="1">
        <v>1988.54</v>
      </c>
      <c r="O132">
        <v>351.56299999999999</v>
      </c>
      <c r="P132">
        <f t="shared" si="17"/>
        <v>15.536999999999978</v>
      </c>
      <c r="R132" s="4">
        <f t="shared" si="26"/>
        <v>9.8999999999999991E-2</v>
      </c>
      <c r="S132" s="3">
        <f t="shared" si="27"/>
        <v>2.6963269676758328E-2</v>
      </c>
      <c r="T132" s="3">
        <f t="shared" si="28"/>
        <v>7.5462233342761698E-2</v>
      </c>
      <c r="U132" s="3">
        <f t="shared" si="24"/>
        <v>0.11242550301952002</v>
      </c>
      <c r="V132" s="3">
        <f t="shared" si="29"/>
        <v>0.13419230021889916</v>
      </c>
      <c r="W132" s="3">
        <f t="shared" si="25"/>
        <v>0.17916250142670717</v>
      </c>
      <c r="X132" s="3">
        <f t="shared" si="30"/>
        <v>0.23309859154929669</v>
      </c>
      <c r="Y132" s="3"/>
      <c r="Z132" s="3">
        <v>1989.12</v>
      </c>
      <c r="AA132" s="4">
        <v>0.11666700000000001</v>
      </c>
      <c r="BE132" s="10">
        <v>3.4999999999999987</v>
      </c>
      <c r="BF132" s="10">
        <f t="shared" si="32"/>
        <v>-14.524299999999998</v>
      </c>
      <c r="BG132" s="10">
        <v>-1.7500000000000013</v>
      </c>
      <c r="BH132" s="10">
        <f t="shared" si="33"/>
        <v>-16.2743</v>
      </c>
      <c r="BI132" s="10">
        <f t="shared" si="31"/>
        <v>-9.1980000000000004</v>
      </c>
      <c r="BJ132" s="10">
        <f t="shared" si="34"/>
        <v>5.2764360613225829</v>
      </c>
    </row>
    <row r="133" spans="2:62" ht="15">
      <c r="B133" s="3">
        <v>1988.58</v>
      </c>
      <c r="C133" s="4">
        <v>3.6999999999999998E-2</v>
      </c>
      <c r="D133" s="4">
        <f t="shared" si="35"/>
        <v>0.136105</v>
      </c>
      <c r="E133" s="10">
        <f t="shared" si="18"/>
        <v>0.2343640157104151</v>
      </c>
      <c r="F133" s="10">
        <f t="shared" si="19"/>
        <v>-1.3835909495501379</v>
      </c>
      <c r="G133" s="10">
        <f t="shared" si="20"/>
        <v>-0.63084395136611104</v>
      </c>
      <c r="H133" s="3">
        <f t="shared" si="21"/>
        <v>-2.0144349009162488</v>
      </c>
      <c r="I133" s="3">
        <v>2.801643192488263</v>
      </c>
      <c r="J133" s="3">
        <f t="shared" si="22"/>
        <v>24.439671361502342</v>
      </c>
      <c r="K133" s="3">
        <f t="shared" si="23"/>
        <v>350.15682294765469</v>
      </c>
      <c r="L133" s="3">
        <f t="shared" si="16"/>
        <v>14.130822947654679</v>
      </c>
      <c r="M133" s="3"/>
      <c r="N133" s="1">
        <v>1988.62</v>
      </c>
      <c r="O133">
        <v>351.77300000000002</v>
      </c>
      <c r="P133">
        <f t="shared" si="17"/>
        <v>15.747000000000014</v>
      </c>
      <c r="R133" s="4">
        <f t="shared" si="26"/>
        <v>-0.14599999999999999</v>
      </c>
      <c r="S133" s="3">
        <f t="shared" si="27"/>
        <v>-2.3086656190228316E-2</v>
      </c>
      <c r="T133" s="3">
        <f t="shared" si="28"/>
        <v>2.5743142289137877E-2</v>
      </c>
      <c r="U133" s="3">
        <f t="shared" si="24"/>
        <v>1.2656486098909561E-2</v>
      </c>
      <c r="V133" s="3">
        <f t="shared" si="29"/>
        <v>0.13438688633209495</v>
      </c>
      <c r="W133" s="3">
        <f t="shared" si="25"/>
        <v>0.13944948077165878</v>
      </c>
      <c r="X133" s="3">
        <f t="shared" si="30"/>
        <v>0.23347026604068688</v>
      </c>
      <c r="Y133" s="3"/>
      <c r="Z133" s="3">
        <v>1989.21</v>
      </c>
      <c r="AA133" s="4">
        <v>7.2499999999999995E-2</v>
      </c>
      <c r="BE133" s="10">
        <v>3.5833333333333321</v>
      </c>
      <c r="BF133" s="10">
        <f t="shared" si="32"/>
        <v>-14.896116666666664</v>
      </c>
      <c r="BG133" s="10">
        <v>-1.7916666666666681</v>
      </c>
      <c r="BH133" s="10">
        <f t="shared" si="33"/>
        <v>-16.687783333333332</v>
      </c>
      <c r="BI133" s="10">
        <f t="shared" si="31"/>
        <v>-9.4430000000000014</v>
      </c>
      <c r="BJ133" s="10">
        <f t="shared" si="34"/>
        <v>5.4108229476546779</v>
      </c>
    </row>
    <row r="134" spans="2:62" ht="15">
      <c r="B134" s="3">
        <v>1988.67</v>
      </c>
      <c r="C134" s="4">
        <v>0.22800000000000001</v>
      </c>
      <c r="D134" s="4">
        <f t="shared" si="35"/>
        <v>0.16761999999999999</v>
      </c>
      <c r="E134" s="10">
        <f t="shared" si="18"/>
        <v>0.28854479750252354</v>
      </c>
      <c r="F134" s="10">
        <f t="shared" si="19"/>
        <v>-1.34509563140723</v>
      </c>
      <c r="G134" s="10">
        <f t="shared" si="20"/>
        <v>-0.54262352266492453</v>
      </c>
      <c r="H134" s="3">
        <f t="shared" si="21"/>
        <v>-1.8877191540721545</v>
      </c>
      <c r="I134" s="3">
        <v>2.8061032863849769</v>
      </c>
      <c r="J134" s="3">
        <f t="shared" si="22"/>
        <v>24.673513302034422</v>
      </c>
      <c r="K134" s="3">
        <f t="shared" si="23"/>
        <v>350.29150577516356</v>
      </c>
      <c r="L134" s="3">
        <f t="shared" si="16"/>
        <v>14.265505775163547</v>
      </c>
      <c r="M134" s="3"/>
      <c r="N134" s="1">
        <v>1988.71</v>
      </c>
      <c r="O134">
        <v>351.90199999999999</v>
      </c>
      <c r="P134">
        <f t="shared" si="17"/>
        <v>15.875999999999976</v>
      </c>
      <c r="R134" s="4">
        <f t="shared" si="26"/>
        <v>0.191</v>
      </c>
      <c r="S134" s="3">
        <f t="shared" si="27"/>
        <v>3.8495318142907964E-2</v>
      </c>
      <c r="T134" s="3">
        <f t="shared" si="28"/>
        <v>8.8220428701186515E-2</v>
      </c>
      <c r="U134" s="3">
        <f t="shared" si="24"/>
        <v>0.13671574684409449</v>
      </c>
      <c r="V134" s="3">
        <f t="shared" si="29"/>
        <v>0.13468282750886829</v>
      </c>
      <c r="W134" s="3">
        <f t="shared" si="25"/>
        <v>0.18936912624650609</v>
      </c>
      <c r="X134" s="3">
        <f t="shared" si="30"/>
        <v>0.23384194053208063</v>
      </c>
      <c r="Y134" s="3"/>
      <c r="Z134" s="3">
        <v>1989.29</v>
      </c>
      <c r="AA134" s="4">
        <v>8.2500000000000004E-2</v>
      </c>
      <c r="BE134" s="10">
        <v>3.6666666666666652</v>
      </c>
      <c r="BF134" s="10">
        <f t="shared" si="32"/>
        <v>-14.685933333333331</v>
      </c>
      <c r="BG134" s="10">
        <v>-1.8333333333333348</v>
      </c>
      <c r="BH134" s="10">
        <f t="shared" si="33"/>
        <v>-16.519266666666667</v>
      </c>
      <c r="BI134" s="10">
        <f t="shared" si="31"/>
        <v>-9.1059999999999999</v>
      </c>
      <c r="BJ134" s="10">
        <f t="shared" si="34"/>
        <v>5.5455057751635461</v>
      </c>
    </row>
    <row r="135" spans="2:62" ht="15">
      <c r="B135" s="3">
        <v>1988.75</v>
      </c>
      <c r="C135" s="4">
        <v>-5.2999999999999999E-2</v>
      </c>
      <c r="D135" s="4">
        <f t="shared" si="35"/>
        <v>0.121255</v>
      </c>
      <c r="E135" s="10">
        <f t="shared" si="18"/>
        <v>0.24852344521396244</v>
      </c>
      <c r="F135" s="10">
        <f t="shared" si="19"/>
        <v>-1.4007483069171083</v>
      </c>
      <c r="G135" s="10">
        <f t="shared" si="20"/>
        <v>-0.54891971950032381</v>
      </c>
      <c r="H135" s="3">
        <f t="shared" si="21"/>
        <v>-1.9496680264174322</v>
      </c>
      <c r="I135" s="3">
        <v>2.8105633802816903</v>
      </c>
      <c r="J135" s="3">
        <f t="shared" si="22"/>
        <v>24.907726917057897</v>
      </c>
      <c r="K135" s="3">
        <f t="shared" si="23"/>
        <v>350.42633025166725</v>
      </c>
      <c r="L135" s="3">
        <f t="shared" si="16"/>
        <v>14.400330251667242</v>
      </c>
      <c r="M135" s="3"/>
      <c r="N135" s="1">
        <v>1988.79</v>
      </c>
      <c r="O135">
        <v>352.03300000000002</v>
      </c>
      <c r="P135">
        <f t="shared" si="17"/>
        <v>16.007000000000005</v>
      </c>
      <c r="R135" s="4">
        <f t="shared" si="26"/>
        <v>-0.28100000000000003</v>
      </c>
      <c r="S135" s="3">
        <f t="shared" si="27"/>
        <v>-5.5652675509878291E-2</v>
      </c>
      <c r="T135" s="3">
        <f t="shared" si="28"/>
        <v>-6.2961968353992814E-3</v>
      </c>
      <c r="U135" s="3">
        <f t="shared" si="24"/>
        <v>-5.1948872345277571E-2</v>
      </c>
      <c r="V135" s="3">
        <f t="shared" si="29"/>
        <v>0.13482447650369522</v>
      </c>
      <c r="W135" s="3">
        <f t="shared" si="25"/>
        <v>0.11404492756558419</v>
      </c>
      <c r="X135" s="3">
        <f t="shared" si="30"/>
        <v>0.23421361502347438</v>
      </c>
      <c r="Y135" s="3"/>
      <c r="Z135" s="3">
        <v>1989.37</v>
      </c>
      <c r="AA135" s="4">
        <v>0.10083300000000001</v>
      </c>
      <c r="BE135" s="10">
        <v>3.7499999999999987</v>
      </c>
      <c r="BF135" s="10">
        <f t="shared" si="32"/>
        <v>-15.284749999999999</v>
      </c>
      <c r="BG135" s="10">
        <v>-1.8750000000000016</v>
      </c>
      <c r="BH135" s="10">
        <f t="shared" si="33"/>
        <v>-17.159749999999999</v>
      </c>
      <c r="BI135" s="10">
        <f t="shared" si="31"/>
        <v>-9.5780000000000012</v>
      </c>
      <c r="BJ135" s="10">
        <f t="shared" si="34"/>
        <v>5.6803302516672414</v>
      </c>
    </row>
    <row r="136" spans="2:62" ht="15">
      <c r="B136" s="3">
        <v>1988.83</v>
      </c>
      <c r="C136" s="4">
        <v>-0.10299999999999999</v>
      </c>
      <c r="D136" s="4">
        <f t="shared" si="35"/>
        <v>0.11300500000000001</v>
      </c>
      <c r="E136" s="10">
        <f t="shared" si="18"/>
        <v>0.19571090650082396</v>
      </c>
      <c r="F136" s="10">
        <f t="shared" si="19"/>
        <v>-1.4691423572532842</v>
      </c>
      <c r="G136" s="10">
        <f t="shared" si="20"/>
        <v>-0.57158035742607594</v>
      </c>
      <c r="H136" s="3">
        <f t="shared" si="21"/>
        <v>-2.0407227146793603</v>
      </c>
      <c r="I136" s="3">
        <v>2.8150234741784042</v>
      </c>
      <c r="J136" s="3">
        <f t="shared" si="22"/>
        <v>25.142312206572765</v>
      </c>
      <c r="K136" s="3">
        <f t="shared" si="23"/>
        <v>350.56126951616267</v>
      </c>
      <c r="L136" s="3">
        <f t="shared" si="16"/>
        <v>14.535269516162657</v>
      </c>
      <c r="M136" s="3"/>
      <c r="N136" s="1">
        <v>1988.87</v>
      </c>
      <c r="O136">
        <v>352.19299999999998</v>
      </c>
      <c r="P136">
        <f t="shared" si="17"/>
        <v>16.166999999999973</v>
      </c>
      <c r="R136" s="4">
        <f t="shared" si="26"/>
        <v>-4.9999999999999996E-2</v>
      </c>
      <c r="S136" s="3">
        <f t="shared" si="27"/>
        <v>-6.839405033617596E-2</v>
      </c>
      <c r="T136" s="3">
        <f t="shared" si="28"/>
        <v>-2.2660637925752125E-2</v>
      </c>
      <c r="U136" s="3">
        <f t="shared" si="24"/>
        <v>-8.105468826192809E-2</v>
      </c>
      <c r="V136" s="3">
        <f t="shared" si="29"/>
        <v>0.13493926449541505</v>
      </c>
      <c r="W136" s="3">
        <f t="shared" si="25"/>
        <v>0.10251738919064381</v>
      </c>
      <c r="X136" s="3">
        <f t="shared" si="30"/>
        <v>0.23458528951486812</v>
      </c>
      <c r="Y136" s="3"/>
      <c r="Z136" s="3">
        <v>1989.46</v>
      </c>
      <c r="AA136" s="4">
        <v>0.1075</v>
      </c>
      <c r="BE136" s="10">
        <v>3.8333333333333317</v>
      </c>
      <c r="BF136" s="10">
        <f t="shared" si="32"/>
        <v>-15.180566666666664</v>
      </c>
      <c r="BG136" s="10">
        <v>-1.9166666666666681</v>
      </c>
      <c r="BH136" s="10">
        <f t="shared" si="33"/>
        <v>-17.097233333333332</v>
      </c>
      <c r="BI136" s="10">
        <f t="shared" si="31"/>
        <v>-9.3470000000000013</v>
      </c>
      <c r="BJ136" s="10">
        <f t="shared" si="34"/>
        <v>5.8152695161626564</v>
      </c>
    </row>
    <row r="137" spans="2:62" ht="15">
      <c r="B137" s="3">
        <v>1988.92</v>
      </c>
      <c r="C137" s="4">
        <v>-0.159</v>
      </c>
      <c r="D137" s="4">
        <f t="shared" si="35"/>
        <v>0.103765</v>
      </c>
      <c r="E137" s="10">
        <f t="shared" si="18"/>
        <v>0.12921097411237442</v>
      </c>
      <c r="F137" s="10">
        <f t="shared" si="19"/>
        <v>-1.5513279723819935</v>
      </c>
      <c r="G137" s="10">
        <f t="shared" si="20"/>
        <v>-0.61224734795536528</v>
      </c>
      <c r="H137" s="3">
        <f t="shared" si="21"/>
        <v>-2.1635753203373587</v>
      </c>
      <c r="I137" s="3">
        <v>2.8194835680751176</v>
      </c>
      <c r="J137" s="3">
        <f t="shared" si="22"/>
        <v>25.377269170579023</v>
      </c>
      <c r="K137" s="3">
        <f t="shared" si="23"/>
        <v>350.69629407941204</v>
      </c>
      <c r="L137" s="3">
        <f t="shared" si="16"/>
        <v>14.670294079412031</v>
      </c>
      <c r="M137" s="3"/>
      <c r="N137" s="1">
        <v>1988.96</v>
      </c>
      <c r="O137">
        <v>352.33600000000001</v>
      </c>
      <c r="P137">
        <f t="shared" si="17"/>
        <v>16.310000000000002</v>
      </c>
      <c r="R137" s="4">
        <f t="shared" si="26"/>
        <v>-5.6000000000000008E-2</v>
      </c>
      <c r="S137" s="3">
        <f t="shared" si="27"/>
        <v>-8.2185615128709255E-2</v>
      </c>
      <c r="T137" s="3">
        <f t="shared" si="28"/>
        <v>-4.0666990529289349E-2</v>
      </c>
      <c r="U137" s="3">
        <f t="shared" si="24"/>
        <v>-0.11285260565799861</v>
      </c>
      <c r="V137" s="3">
        <f t="shared" si="29"/>
        <v>0.13502456324937384</v>
      </c>
      <c r="W137" s="3">
        <f t="shared" si="25"/>
        <v>8.9883520986174387E-2</v>
      </c>
      <c r="X137" s="3">
        <f t="shared" si="30"/>
        <v>0.23495696400625832</v>
      </c>
      <c r="Y137" s="3"/>
      <c r="Z137" s="3">
        <v>1989.54</v>
      </c>
      <c r="AA137" s="4">
        <v>0.11666700000000001</v>
      </c>
      <c r="BE137" s="10">
        <v>3.9166666666666652</v>
      </c>
      <c r="BF137" s="10">
        <f t="shared" si="32"/>
        <v>-15.313383333333331</v>
      </c>
      <c r="BG137" s="10">
        <v>-1.9583333333333348</v>
      </c>
      <c r="BH137" s="10">
        <f t="shared" si="33"/>
        <v>-17.271716666666666</v>
      </c>
      <c r="BI137" s="10">
        <f t="shared" si="31"/>
        <v>-9.3529999999999998</v>
      </c>
      <c r="BJ137" s="10">
        <f t="shared" si="34"/>
        <v>5.9502940794120303</v>
      </c>
    </row>
    <row r="138" spans="2:62" ht="15">
      <c r="B138" s="3">
        <v>1989</v>
      </c>
      <c r="C138" s="4">
        <v>-0.29599999999999999</v>
      </c>
      <c r="D138" s="4">
        <f t="shared" si="35"/>
        <v>8.116000000000001E-2</v>
      </c>
      <c r="E138" s="10">
        <f t="shared" si="18"/>
        <v>2.4212421962022959E-2</v>
      </c>
      <c r="F138" s="10">
        <f t="shared" si="19"/>
        <v>-1.6719580493271673</v>
      </c>
      <c r="G138" s="10">
        <f t="shared" si="20"/>
        <v>-0.69727013237003921</v>
      </c>
      <c r="H138" s="3">
        <f t="shared" si="21"/>
        <v>-2.3692281816972063</v>
      </c>
      <c r="I138" s="3">
        <v>2.8239436619718314</v>
      </c>
      <c r="J138" s="3">
        <f t="shared" si="22"/>
        <v>25.612597809076675</v>
      </c>
      <c r="K138" s="3">
        <f t="shared" si="23"/>
        <v>350.83133162069481</v>
      </c>
      <c r="L138" s="3">
        <f t="shared" si="16"/>
        <v>14.805331620694801</v>
      </c>
      <c r="M138" s="3"/>
      <c r="N138" s="1">
        <v>1989.04</v>
      </c>
      <c r="O138">
        <v>352.471</v>
      </c>
      <c r="P138">
        <f t="shared" si="17"/>
        <v>16.444999999999993</v>
      </c>
      <c r="R138" s="4">
        <f t="shared" si="26"/>
        <v>-0.13699999999999998</v>
      </c>
      <c r="S138" s="3">
        <f t="shared" si="27"/>
        <v>-0.1206300769451738</v>
      </c>
      <c r="T138" s="3">
        <f t="shared" si="28"/>
        <v>-8.5022784414673924E-2</v>
      </c>
      <c r="U138" s="3">
        <f t="shared" si="24"/>
        <v>-0.19565286135984772</v>
      </c>
      <c r="V138" s="3">
        <f t="shared" si="29"/>
        <v>0.13503754128277023</v>
      </c>
      <c r="W138" s="3">
        <f t="shared" si="25"/>
        <v>5.6776396738831142E-2</v>
      </c>
      <c r="X138" s="3">
        <f t="shared" si="30"/>
        <v>0.23532863849765207</v>
      </c>
      <c r="Y138" s="3"/>
      <c r="Z138" s="3">
        <v>1989.62</v>
      </c>
      <c r="AA138" s="4">
        <v>7.4999999999999997E-2</v>
      </c>
      <c r="BE138" s="10">
        <v>3.9999999999999982</v>
      </c>
      <c r="BF138" s="10">
        <f t="shared" si="32"/>
        <v>-15.521199999999997</v>
      </c>
      <c r="BG138" s="10">
        <v>-2.0000000000000018</v>
      </c>
      <c r="BH138" s="10">
        <f t="shared" si="33"/>
        <v>-17.5212</v>
      </c>
      <c r="BI138" s="10">
        <f t="shared" si="31"/>
        <v>-9.4340000000000011</v>
      </c>
      <c r="BJ138" s="10">
        <f t="shared" si="34"/>
        <v>6.0853316206948005</v>
      </c>
    </row>
    <row r="139" spans="2:62" ht="15">
      <c r="B139" s="3">
        <v>1989.08</v>
      </c>
      <c r="C139" s="4">
        <v>-0.19500000000000001</v>
      </c>
      <c r="D139" s="4">
        <f t="shared" si="35"/>
        <v>9.7824999999999995E-2</v>
      </c>
      <c r="E139" s="10">
        <f t="shared" si="18"/>
        <v>-4.0088852998320254E-2</v>
      </c>
      <c r="F139" s="10">
        <f t="shared" si="19"/>
        <v>-1.7518410213671256</v>
      </c>
      <c r="G139" s="10">
        <f t="shared" si="20"/>
        <v>-0.74722153746422237</v>
      </c>
      <c r="H139" s="3">
        <f t="shared" si="21"/>
        <v>-2.4990625588313478</v>
      </c>
      <c r="I139" s="3">
        <v>2.8284037558685444</v>
      </c>
      <c r="J139" s="3">
        <f t="shared" si="22"/>
        <v>25.848298122065721</v>
      </c>
      <c r="K139" s="3">
        <f t="shared" si="23"/>
        <v>350.96643919191246</v>
      </c>
      <c r="L139" s="3">
        <f t="shared" si="16"/>
        <v>14.940439191912446</v>
      </c>
      <c r="M139" s="3"/>
      <c r="N139" s="1">
        <v>1989.12</v>
      </c>
      <c r="O139">
        <v>352.58800000000002</v>
      </c>
      <c r="P139">
        <f t="shared" si="17"/>
        <v>16.562000000000012</v>
      </c>
      <c r="R139" s="4">
        <f t="shared" si="26"/>
        <v>0.10099999999999998</v>
      </c>
      <c r="S139" s="3">
        <f t="shared" si="27"/>
        <v>-7.9882972039958311E-2</v>
      </c>
      <c r="T139" s="3">
        <f t="shared" si="28"/>
        <v>-4.9951405094183166E-2</v>
      </c>
      <c r="U139" s="3">
        <f t="shared" si="24"/>
        <v>-0.11983437713414148</v>
      </c>
      <c r="V139" s="3">
        <f t="shared" si="29"/>
        <v>0.13510757121764527</v>
      </c>
      <c r="W139" s="3">
        <f t="shared" si="25"/>
        <v>8.7173820363988686E-2</v>
      </c>
      <c r="X139" s="3">
        <f t="shared" si="30"/>
        <v>0.23570031298904581</v>
      </c>
      <c r="Y139" s="3"/>
      <c r="Z139" s="3">
        <v>1989.71</v>
      </c>
      <c r="AA139" s="4">
        <v>0.13666700000000001</v>
      </c>
      <c r="BE139" s="10">
        <v>4.0833333333333321</v>
      </c>
      <c r="BF139" s="10">
        <f t="shared" si="32"/>
        <v>-15.410016666666666</v>
      </c>
      <c r="BG139" s="10">
        <v>-2.0416666666666683</v>
      </c>
      <c r="BH139" s="10">
        <f t="shared" si="33"/>
        <v>-17.451683333333335</v>
      </c>
      <c r="BI139" s="10">
        <f t="shared" si="31"/>
        <v>-9.1960000000000015</v>
      </c>
      <c r="BJ139" s="10">
        <f t="shared" si="34"/>
        <v>6.2204391919124458</v>
      </c>
    </row>
    <row r="140" spans="2:62" ht="15">
      <c r="B140" s="3">
        <v>1989.17</v>
      </c>
      <c r="C140" s="4">
        <v>-0.26600000000000001</v>
      </c>
      <c r="D140" s="4">
        <f t="shared" si="35"/>
        <v>8.6109999999999992E-2</v>
      </c>
      <c r="E140" s="10">
        <f t="shared" si="18"/>
        <v>-0.12195626812440057</v>
      </c>
      <c r="F140" s="10">
        <f t="shared" si="19"/>
        <v>-1.8493942898617539</v>
      </c>
      <c r="G140" s="10">
        <f t="shared" si="20"/>
        <v>-0.81956489555363521</v>
      </c>
      <c r="H140" s="3">
        <f t="shared" si="21"/>
        <v>-2.6689591854153889</v>
      </c>
      <c r="I140" s="3">
        <v>2.8328638497652583</v>
      </c>
      <c r="J140" s="3">
        <f t="shared" si="22"/>
        <v>26.08437010954616</v>
      </c>
      <c r="K140" s="3">
        <f t="shared" si="23"/>
        <v>351.10158023980563</v>
      </c>
      <c r="L140" s="3">
        <f t="shared" si="16"/>
        <v>15.075580239805618</v>
      </c>
      <c r="M140" s="3"/>
      <c r="N140" s="1">
        <v>1989.21</v>
      </c>
      <c r="O140">
        <v>352.66</v>
      </c>
      <c r="P140">
        <f t="shared" si="17"/>
        <v>16.634000000000015</v>
      </c>
      <c r="R140" s="4">
        <f t="shared" si="26"/>
        <v>-7.1000000000000008E-2</v>
      </c>
      <c r="S140" s="3">
        <f t="shared" si="27"/>
        <v>-9.7553268494628309E-2</v>
      </c>
      <c r="T140" s="3">
        <f t="shared" si="28"/>
        <v>-7.2343358089412835E-2</v>
      </c>
      <c r="U140" s="3">
        <f t="shared" si="24"/>
        <v>-0.15989662658404113</v>
      </c>
      <c r="V140" s="3">
        <f t="shared" si="29"/>
        <v>0.13514104789317116</v>
      </c>
      <c r="W140" s="3">
        <f t="shared" si="25"/>
        <v>7.1182397259554706E-2</v>
      </c>
      <c r="X140" s="3">
        <f t="shared" si="30"/>
        <v>0.23607198748043956</v>
      </c>
      <c r="Y140" s="3"/>
      <c r="Z140" s="3">
        <v>1989.79</v>
      </c>
      <c r="AA140" s="4">
        <v>0.154167</v>
      </c>
      <c r="BE140" s="10">
        <v>4.1666666666666652</v>
      </c>
      <c r="BF140" s="10">
        <f t="shared" si="32"/>
        <v>-15.708833333333331</v>
      </c>
      <c r="BG140" s="10">
        <v>-2.0833333333333348</v>
      </c>
      <c r="BH140" s="10">
        <f t="shared" si="33"/>
        <v>-17.792166666666667</v>
      </c>
      <c r="BI140" s="10">
        <f t="shared" si="31"/>
        <v>-9.3680000000000003</v>
      </c>
      <c r="BJ140" s="10">
        <f t="shared" si="34"/>
        <v>6.3555802398056169</v>
      </c>
    </row>
    <row r="141" spans="2:62" ht="15">
      <c r="B141" s="3">
        <v>1989.25</v>
      </c>
      <c r="C141" s="4">
        <v>-0.13200000000000001</v>
      </c>
      <c r="D141" s="4">
        <f t="shared" si="35"/>
        <v>0.10822000000000001</v>
      </c>
      <c r="E141" s="10">
        <f t="shared" si="18"/>
        <v>-0.15442173239260823</v>
      </c>
      <c r="F141" s="10">
        <f t="shared" si="19"/>
        <v>-1.8974914359103878</v>
      </c>
      <c r="G141" s="10">
        <f t="shared" si="20"/>
        <v>-0.84621208817825011</v>
      </c>
      <c r="H141" s="3">
        <f t="shared" si="21"/>
        <v>-2.7437035240886378</v>
      </c>
      <c r="I141" s="3">
        <v>2.8373239436619717</v>
      </c>
      <c r="J141" s="3">
        <f t="shared" si="22"/>
        <v>26.32081377151799</v>
      </c>
      <c r="K141" s="3">
        <f t="shared" si="23"/>
        <v>351.23682907304578</v>
      </c>
      <c r="L141" s="3">
        <f t="shared" si="16"/>
        <v>15.210829073045772</v>
      </c>
      <c r="M141" s="3"/>
      <c r="N141" s="1">
        <v>1989.29</v>
      </c>
      <c r="O141">
        <v>352.74299999999999</v>
      </c>
      <c r="P141">
        <f t="shared" si="17"/>
        <v>16.716999999999985</v>
      </c>
      <c r="R141" s="4">
        <f t="shared" si="26"/>
        <v>0.13400000000000001</v>
      </c>
      <c r="S141" s="3">
        <f t="shared" si="27"/>
        <v>-4.809714604863391E-2</v>
      </c>
      <c r="T141" s="3">
        <f t="shared" si="28"/>
        <v>-2.6647192624614902E-2</v>
      </c>
      <c r="U141" s="3">
        <f t="shared" si="24"/>
        <v>-6.4744338673248816E-2</v>
      </c>
      <c r="V141" s="3">
        <f t="shared" si="29"/>
        <v>0.13524883324015491</v>
      </c>
      <c r="W141" s="3">
        <f t="shared" si="25"/>
        <v>0.10935109777085539</v>
      </c>
      <c r="X141" s="3">
        <f t="shared" si="30"/>
        <v>0.23644366197182975</v>
      </c>
      <c r="Y141" s="3"/>
      <c r="Z141" s="3">
        <v>1989.87</v>
      </c>
      <c r="AA141" s="4">
        <v>5.7500000000000002E-2</v>
      </c>
      <c r="BE141" s="10">
        <v>4.2499999999999982</v>
      </c>
      <c r="BF141" s="10">
        <f t="shared" si="32"/>
        <v>-15.630649999999997</v>
      </c>
      <c r="BG141" s="10">
        <v>-2.1250000000000018</v>
      </c>
      <c r="BH141" s="10">
        <f t="shared" si="33"/>
        <v>-17.755649999999999</v>
      </c>
      <c r="BI141" s="10">
        <f t="shared" si="31"/>
        <v>-9.1630000000000003</v>
      </c>
      <c r="BJ141" s="10">
        <f t="shared" si="34"/>
        <v>6.4908290730457718</v>
      </c>
    </row>
    <row r="142" spans="2:62" ht="15">
      <c r="B142" s="3">
        <v>1989.33</v>
      </c>
      <c r="C142" s="4">
        <v>-0.14299999999999999</v>
      </c>
      <c r="D142" s="4">
        <f t="shared" si="35"/>
        <v>0.106405</v>
      </c>
      <c r="E142" s="10">
        <f t="shared" si="18"/>
        <v>-0.18780944721723031</v>
      </c>
      <c r="F142" s="10">
        <f t="shared" si="19"/>
        <v>-1.9464609922483527</v>
      </c>
      <c r="G142" s="10">
        <f t="shared" si="20"/>
        <v>-0.87593860990300088</v>
      </c>
      <c r="H142" s="3">
        <f t="shared" si="21"/>
        <v>-2.8223996021513535</v>
      </c>
      <c r="I142" s="3">
        <v>2.8417840375586856</v>
      </c>
      <c r="J142" s="3">
        <f t="shared" si="22"/>
        <v>26.557629107981214</v>
      </c>
      <c r="K142" s="3">
        <f t="shared" si="23"/>
        <v>351.37218050511757</v>
      </c>
      <c r="L142" s="3">
        <f t="shared" si="16"/>
        <v>15.346180505117559</v>
      </c>
      <c r="M142" s="3"/>
      <c r="N142" s="1">
        <v>1989.37</v>
      </c>
      <c r="O142">
        <v>352.84300000000002</v>
      </c>
      <c r="P142">
        <f t="shared" si="17"/>
        <v>16.817000000000007</v>
      </c>
      <c r="R142" s="4">
        <f t="shared" si="26"/>
        <v>-1.0999999999999982E-2</v>
      </c>
      <c r="S142" s="3">
        <f t="shared" si="27"/>
        <v>-4.8969556337964848E-2</v>
      </c>
      <c r="T142" s="3">
        <f t="shared" si="28"/>
        <v>-2.9726521724750765E-2</v>
      </c>
      <c r="U142" s="3">
        <f t="shared" si="24"/>
        <v>-6.8696078062715618E-2</v>
      </c>
      <c r="V142" s="3">
        <f t="shared" si="29"/>
        <v>0.13535143207178635</v>
      </c>
      <c r="W142" s="3">
        <f t="shared" si="25"/>
        <v>0.1078730008467001</v>
      </c>
      <c r="X142" s="3">
        <f t="shared" si="30"/>
        <v>0.2368153364632235</v>
      </c>
      <c r="Y142" s="3"/>
      <c r="Z142" s="3">
        <v>1989.96</v>
      </c>
      <c r="AA142" s="4">
        <v>0.11666700000000001</v>
      </c>
      <c r="BE142" s="10">
        <v>4.3333333333333313</v>
      </c>
      <c r="BF142" s="10">
        <f t="shared" si="32"/>
        <v>-15.902466666666665</v>
      </c>
      <c r="BG142" s="10">
        <v>-2.1666666666666683</v>
      </c>
      <c r="BH142" s="10">
        <f t="shared" si="33"/>
        <v>-18.069133333333333</v>
      </c>
      <c r="BI142" s="10">
        <f t="shared" si="31"/>
        <v>-9.3079999999999998</v>
      </c>
      <c r="BJ142" s="10">
        <f t="shared" si="34"/>
        <v>6.6261805051175582</v>
      </c>
    </row>
    <row r="143" spans="2:62" ht="15">
      <c r="B143" s="3">
        <v>1989.42</v>
      </c>
      <c r="C143" s="4">
        <v>-0.152</v>
      </c>
      <c r="D143" s="4">
        <f t="shared" si="35"/>
        <v>0.10492</v>
      </c>
      <c r="E143" s="10">
        <f t="shared" si="18"/>
        <v>-0.22140602883220489</v>
      </c>
      <c r="F143" s="10">
        <f t="shared" si="19"/>
        <v>-1.9957435601173199</v>
      </c>
      <c r="G143" s="10">
        <f t="shared" si="20"/>
        <v>-0.90802120148147925</v>
      </c>
      <c r="H143" s="3">
        <f t="shared" si="21"/>
        <v>-2.9037647615987989</v>
      </c>
      <c r="I143" s="3">
        <v>2.846244131455399</v>
      </c>
      <c r="J143" s="3">
        <f t="shared" si="22"/>
        <v>26.794816118935831</v>
      </c>
      <c r="K143" s="3">
        <f t="shared" si="23"/>
        <v>351.5076305349337</v>
      </c>
      <c r="L143" s="3">
        <f t="shared" si="16"/>
        <v>15.481630534933686</v>
      </c>
      <c r="M143" s="3"/>
      <c r="N143" s="1">
        <v>1989.46</v>
      </c>
      <c r="O143">
        <v>352.95100000000002</v>
      </c>
      <c r="P143">
        <f t="shared" si="17"/>
        <v>16.925000000000011</v>
      </c>
      <c r="R143" s="4">
        <f t="shared" si="26"/>
        <v>-9.000000000000008E-3</v>
      </c>
      <c r="S143" s="3">
        <f t="shared" si="27"/>
        <v>-4.9282567868967231E-2</v>
      </c>
      <c r="T143" s="3">
        <f t="shared" si="28"/>
        <v>-3.208259157847837E-2</v>
      </c>
      <c r="U143" s="3">
        <f t="shared" si="24"/>
        <v>-7.1365159447445606E-2</v>
      </c>
      <c r="V143" s="3">
        <f t="shared" si="29"/>
        <v>0.13545002981612697</v>
      </c>
      <c r="W143" s="3">
        <f t="shared" si="25"/>
        <v>0.10690396603714873</v>
      </c>
      <c r="X143" s="3">
        <f t="shared" si="30"/>
        <v>0.23718701095461725</v>
      </c>
      <c r="Y143" s="3"/>
      <c r="Z143" s="3">
        <v>1990.04</v>
      </c>
      <c r="AA143" s="4">
        <v>8.5000000000000006E-2</v>
      </c>
      <c r="BE143" s="10">
        <v>4.4166666666666652</v>
      </c>
      <c r="BF143" s="10">
        <f t="shared" si="32"/>
        <v>-16.027283333333333</v>
      </c>
      <c r="BG143" s="10">
        <v>-2.2083333333333353</v>
      </c>
      <c r="BH143" s="10">
        <f t="shared" si="33"/>
        <v>-18.235616666666669</v>
      </c>
      <c r="BI143" s="10">
        <f t="shared" si="31"/>
        <v>-9.3060000000000009</v>
      </c>
      <c r="BJ143" s="10">
        <f t="shared" si="34"/>
        <v>6.7616305349336852</v>
      </c>
    </row>
    <row r="144" spans="2:62" ht="15">
      <c r="B144" s="3">
        <v>1989.5</v>
      </c>
      <c r="C144" s="4">
        <v>-6.8000000000000005E-2</v>
      </c>
      <c r="D144" s="4">
        <f t="shared" si="35"/>
        <v>0.11878</v>
      </c>
      <c r="E144" s="10">
        <f t="shared" si="18"/>
        <v>-0.22545129941315309</v>
      </c>
      <c r="F144" s="10">
        <f t="shared" si="19"/>
        <v>-2.0154206347392054</v>
      </c>
      <c r="G144" s="10">
        <f t="shared" si="20"/>
        <v>-0.91173197171355536</v>
      </c>
      <c r="H144" s="3">
        <f t="shared" si="21"/>
        <v>-2.9271526064527609</v>
      </c>
      <c r="I144" s="3">
        <v>2.8507042253521129</v>
      </c>
      <c r="J144" s="3">
        <f t="shared" si="22"/>
        <v>27.032374804381842</v>
      </c>
      <c r="K144" s="3">
        <f t="shared" si="23"/>
        <v>351.64322517261189</v>
      </c>
      <c r="L144" s="3">
        <f t="shared" si="16"/>
        <v>15.617225172611882</v>
      </c>
      <c r="M144" s="3"/>
      <c r="N144" s="1">
        <v>1989.54</v>
      </c>
      <c r="O144">
        <v>353.06799999999998</v>
      </c>
      <c r="P144">
        <f t="shared" si="17"/>
        <v>17.041999999999973</v>
      </c>
      <c r="R144" s="4">
        <f t="shared" si="26"/>
        <v>8.3999999999999991E-2</v>
      </c>
      <c r="S144" s="3">
        <f t="shared" si="27"/>
        <v>-1.9677074621885504E-2</v>
      </c>
      <c r="T144" s="3">
        <f t="shared" si="28"/>
        <v>-3.7107702320761105E-3</v>
      </c>
      <c r="U144" s="3">
        <f t="shared" si="24"/>
        <v>-1.3387844853961614E-2</v>
      </c>
      <c r="V144" s="3">
        <f t="shared" si="29"/>
        <v>0.1355946376781958</v>
      </c>
      <c r="W144" s="3">
        <f t="shared" si="25"/>
        <v>0.13023949973661114</v>
      </c>
      <c r="X144" s="3">
        <f t="shared" si="30"/>
        <v>0.237558685446011</v>
      </c>
      <c r="Y144" s="3"/>
      <c r="Z144" s="3">
        <v>1990.12</v>
      </c>
      <c r="AA144" s="4">
        <v>7.5833300000000006E-2</v>
      </c>
      <c r="BE144" s="10">
        <v>4.4999999999999982</v>
      </c>
      <c r="BF144" s="10">
        <f t="shared" si="32"/>
        <v>-16.0611</v>
      </c>
      <c r="BG144" s="10">
        <v>-2.2500000000000018</v>
      </c>
      <c r="BH144" s="10">
        <f t="shared" si="33"/>
        <v>-18.311100000000003</v>
      </c>
      <c r="BI144" s="10">
        <f t="shared" si="31"/>
        <v>-9.213000000000001</v>
      </c>
      <c r="BJ144" s="10">
        <f t="shared" si="34"/>
        <v>6.897225172611881</v>
      </c>
    </row>
    <row r="145" spans="2:62" ht="15">
      <c r="B145" s="3">
        <v>1989.58</v>
      </c>
      <c r="C145" s="4">
        <v>-0.1</v>
      </c>
      <c r="D145" s="4">
        <f t="shared" si="35"/>
        <v>0.1135</v>
      </c>
      <c r="E145" s="10">
        <f t="shared" si="18"/>
        <v>-0.23940744294426541</v>
      </c>
      <c r="F145" s="10">
        <f t="shared" si="19"/>
        <v>-2.044958732268761</v>
      </c>
      <c r="G145" s="10">
        <f t="shared" si="20"/>
        <v>-0.92592255711627014</v>
      </c>
      <c r="H145" s="3">
        <f t="shared" si="21"/>
        <v>-2.9708812893850309</v>
      </c>
      <c r="I145" s="3">
        <v>2.8534820031298906</v>
      </c>
      <c r="J145" s="3">
        <f t="shared" si="22"/>
        <v>27.270164971309335</v>
      </c>
      <c r="K145" s="3">
        <f t="shared" si="23"/>
        <v>351.77880716374642</v>
      </c>
      <c r="L145" s="3">
        <f t="shared" si="16"/>
        <v>15.752807163746411</v>
      </c>
      <c r="M145" s="3"/>
      <c r="N145" s="1">
        <v>1989.62</v>
      </c>
      <c r="O145">
        <v>353.142</v>
      </c>
      <c r="P145">
        <f t="shared" si="17"/>
        <v>17.115999999999985</v>
      </c>
      <c r="R145" s="4">
        <f t="shared" si="26"/>
        <v>-3.2000000000000001E-2</v>
      </c>
      <c r="S145" s="3">
        <f t="shared" si="27"/>
        <v>-2.9538097529555607E-2</v>
      </c>
      <c r="T145" s="3">
        <f t="shared" si="28"/>
        <v>-1.4190585402714784E-2</v>
      </c>
      <c r="U145" s="3">
        <f t="shared" si="24"/>
        <v>-3.3728682932270389E-2</v>
      </c>
      <c r="V145" s="3">
        <f t="shared" si="29"/>
        <v>0.13558199113452929</v>
      </c>
      <c r="W145" s="3">
        <f t="shared" si="25"/>
        <v>0.12209051796162113</v>
      </c>
      <c r="X145" s="3">
        <f t="shared" si="30"/>
        <v>0.23779016692749266</v>
      </c>
      <c r="Y145" s="3"/>
      <c r="Z145" s="3">
        <v>1990.21</v>
      </c>
      <c r="AA145" s="4">
        <v>0.113333</v>
      </c>
      <c r="BE145" s="10">
        <v>4.5833333333333313</v>
      </c>
      <c r="BF145" s="10">
        <f t="shared" si="32"/>
        <v>-16.303916666666666</v>
      </c>
      <c r="BG145" s="10">
        <v>-2.2916666666666683</v>
      </c>
      <c r="BH145" s="10">
        <f t="shared" si="33"/>
        <v>-18.595583333333334</v>
      </c>
      <c r="BI145" s="10">
        <f t="shared" si="31"/>
        <v>-9.3290000000000006</v>
      </c>
      <c r="BJ145" s="10">
        <f t="shared" si="34"/>
        <v>7.0328071637464102</v>
      </c>
    </row>
    <row r="146" spans="2:62" ht="15">
      <c r="B146" s="3">
        <v>1989.67</v>
      </c>
      <c r="C146" s="4">
        <v>2.1000000000000001E-2</v>
      </c>
      <c r="D146" s="4">
        <f t="shared" si="35"/>
        <v>0.133465</v>
      </c>
      <c r="E146" s="10">
        <f t="shared" si="18"/>
        <v>-0.21354921153042294</v>
      </c>
      <c r="F146" s="10">
        <f t="shared" si="19"/>
        <v>-2.0347865906001994</v>
      </c>
      <c r="G146" s="10">
        <f t="shared" si="20"/>
        <v>-0.89990446665962909</v>
      </c>
      <c r="H146" s="3">
        <f t="shared" si="21"/>
        <v>-2.9346910572598284</v>
      </c>
      <c r="I146" s="3">
        <v>2.8562597809076684</v>
      </c>
      <c r="J146" s="3">
        <f t="shared" si="22"/>
        <v>27.508186619718305</v>
      </c>
      <c r="K146" s="3">
        <f t="shared" si="23"/>
        <v>351.91444196206152</v>
      </c>
      <c r="L146" s="3">
        <f t="shared" ref="L146:L209" si="36">K146-CO2_start</f>
        <v>15.888441962061506</v>
      </c>
      <c r="M146" s="3"/>
      <c r="N146" s="1">
        <v>1989.71</v>
      </c>
      <c r="O146">
        <v>353.279</v>
      </c>
      <c r="P146">
        <f t="shared" ref="P146:P209" si="37">O146-CO2_start</f>
        <v>17.252999999999986</v>
      </c>
      <c r="R146" s="4">
        <f t="shared" si="26"/>
        <v>0.12100000000000001</v>
      </c>
      <c r="S146" s="3">
        <f t="shared" si="27"/>
        <v>1.0172141668561618E-2</v>
      </c>
      <c r="T146" s="3">
        <f t="shared" si="28"/>
        <v>2.6018090456641052E-2</v>
      </c>
      <c r="U146" s="3">
        <f t="shared" si="24"/>
        <v>4.6190232125202672E-2</v>
      </c>
      <c r="V146" s="3">
        <f t="shared" si="29"/>
        <v>0.1356347983150954</v>
      </c>
      <c r="W146" s="3">
        <f t="shared" si="25"/>
        <v>0.15411089116517646</v>
      </c>
      <c r="X146" s="3">
        <f t="shared" si="30"/>
        <v>0.23802164840897078</v>
      </c>
      <c r="Y146" s="3"/>
      <c r="Z146" s="3">
        <v>1990.29</v>
      </c>
      <c r="AA146" s="4">
        <v>0.105</v>
      </c>
      <c r="BE146" s="10">
        <v>4.6666666666666652</v>
      </c>
      <c r="BF146" s="10">
        <f t="shared" si="32"/>
        <v>-16.27773333333333</v>
      </c>
      <c r="BG146" s="10">
        <v>-2.3333333333333353</v>
      </c>
      <c r="BH146" s="10">
        <f t="shared" si="33"/>
        <v>-18.611066666666666</v>
      </c>
      <c r="BI146" s="10">
        <f t="shared" si="31"/>
        <v>-9.1760000000000002</v>
      </c>
      <c r="BJ146" s="10">
        <f t="shared" si="34"/>
        <v>7.1684419620615056</v>
      </c>
    </row>
    <row r="147" spans="2:62" ht="15">
      <c r="B147" s="3">
        <v>1989.75</v>
      </c>
      <c r="C147" s="4">
        <v>-3.5999999999999997E-2</v>
      </c>
      <c r="D147" s="4">
        <f t="shared" si="35"/>
        <v>0.12406</v>
      </c>
      <c r="E147" s="10">
        <f t="shared" ref="E147:E210" si="38">Bio_alpha*(C147*Bio_factor-E146)+E146</f>
        <v>-0.20798836361043896</v>
      </c>
      <c r="F147" s="10">
        <f t="shared" ref="F147:F210" si="39">Bio_alpha*(C147*Bio_factor-F146)+F146+Bio_slope*(B147-1979)</f>
        <v>-2.0448576419377344</v>
      </c>
      <c r="G147" s="10">
        <f t="shared" ref="G147:G210" si="40">Ocean_alpha*(C147*Ocean_factor-G146)+G146</f>
        <v>-0.8932262631000395</v>
      </c>
      <c r="H147" s="3">
        <f t="shared" ref="H147:H210" si="41">G147+F147</f>
        <v>-2.9380839050377738</v>
      </c>
      <c r="I147" s="3">
        <v>2.8590375586854457</v>
      </c>
      <c r="J147" s="3">
        <f t="shared" ref="J147:J210" si="42">J146+I147/12</f>
        <v>27.746439749608758</v>
      </c>
      <c r="K147" s="3">
        <f t="shared" ref="K147:K210" si="43">(K146+I147/12)-Emiss_alpha*((K146+I147/12)-(CO2_base+G147))</f>
        <v>352.05009800907095</v>
      </c>
      <c r="L147" s="3">
        <f t="shared" si="36"/>
        <v>16.02409800907094</v>
      </c>
      <c r="M147" s="3"/>
      <c r="N147" s="1">
        <v>1989.79</v>
      </c>
      <c r="O147">
        <v>353.43299999999999</v>
      </c>
      <c r="P147">
        <f t="shared" si="37"/>
        <v>17.406999999999982</v>
      </c>
      <c r="R147" s="4">
        <f t="shared" si="26"/>
        <v>-5.6999999999999995E-2</v>
      </c>
      <c r="S147" s="3">
        <f t="shared" si="27"/>
        <v>-1.0071051337535053E-2</v>
      </c>
      <c r="T147" s="3">
        <f t="shared" si="28"/>
        <v>6.6782035595895906E-3</v>
      </c>
      <c r="U147" s="3">
        <f t="shared" ref="U147:U210" si="44">S147+T147+Nat_offset</f>
        <v>6.6071522220545378E-3</v>
      </c>
      <c r="V147" s="3">
        <f t="shared" si="29"/>
        <v>0.13565604700943368</v>
      </c>
      <c r="W147" s="3">
        <f t="shared" ref="W147:W210" si="45">V147+U147*Nat_ampl</f>
        <v>0.1382989078982555</v>
      </c>
      <c r="X147" s="3">
        <f t="shared" si="30"/>
        <v>0.23825312989045244</v>
      </c>
      <c r="Y147" s="3"/>
      <c r="Z147" s="3">
        <v>1990.37</v>
      </c>
      <c r="AA147" s="4">
        <v>0.108333</v>
      </c>
      <c r="BE147" s="10">
        <v>4.7499999999999982</v>
      </c>
      <c r="BF147" s="10">
        <f t="shared" si="32"/>
        <v>-16.582549999999998</v>
      </c>
      <c r="BG147" s="10">
        <v>-2.3750000000000018</v>
      </c>
      <c r="BH147" s="10">
        <f t="shared" si="33"/>
        <v>-18.957549999999998</v>
      </c>
      <c r="BI147" s="10">
        <f t="shared" si="31"/>
        <v>-9.354000000000001</v>
      </c>
      <c r="BJ147" s="10">
        <f t="shared" si="34"/>
        <v>7.3040980090709393</v>
      </c>
    </row>
    <row r="148" spans="2:62" ht="15">
      <c r="B148" s="3">
        <v>1989.83</v>
      </c>
      <c r="C148" s="4">
        <v>-6.4000000000000001E-2</v>
      </c>
      <c r="D148" s="4">
        <f t="shared" si="35"/>
        <v>0.11944</v>
      </c>
      <c r="E148" s="10">
        <f t="shared" si="38"/>
        <v>-0.21182716210257038</v>
      </c>
      <c r="F148" s="10">
        <f t="shared" si="39"/>
        <v>-2.0642784820317934</v>
      </c>
      <c r="G148" s="10">
        <f t="shared" si="40"/>
        <v>-0.89592253229407903</v>
      </c>
      <c r="H148" s="3">
        <f t="shared" si="41"/>
        <v>-2.9602010143258726</v>
      </c>
      <c r="I148" s="3">
        <v>2.8618153364632239</v>
      </c>
      <c r="J148" s="3">
        <f t="shared" si="42"/>
        <v>27.984924360980692</v>
      </c>
      <c r="K148" s="3">
        <f t="shared" si="43"/>
        <v>352.18576001475134</v>
      </c>
      <c r="L148" s="3">
        <f t="shared" si="36"/>
        <v>16.159760014751328</v>
      </c>
      <c r="M148" s="3"/>
      <c r="N148" s="1">
        <v>1989.87</v>
      </c>
      <c r="O148">
        <v>353.49099999999999</v>
      </c>
      <c r="P148">
        <f t="shared" si="37"/>
        <v>17.464999999999975</v>
      </c>
      <c r="R148" s="4">
        <f t="shared" ref="R148:R211" si="46">C148-C147</f>
        <v>-2.8000000000000004E-2</v>
      </c>
      <c r="S148" s="3">
        <f t="shared" ref="S148:S211" si="47">F148-F147</f>
        <v>-1.9420840094058978E-2</v>
      </c>
      <c r="T148" s="3">
        <f t="shared" ref="T148:T211" si="48">G148-G147</f>
        <v>-2.6962691940395356E-3</v>
      </c>
      <c r="U148" s="3">
        <f t="shared" si="44"/>
        <v>-1.2117109288098513E-2</v>
      </c>
      <c r="V148" s="3">
        <f t="shared" ref="V148:V211" si="49">L148-L147</f>
        <v>0.13566200568038767</v>
      </c>
      <c r="W148" s="3">
        <f t="shared" si="45"/>
        <v>0.13081516196514825</v>
      </c>
      <c r="X148" s="3">
        <f t="shared" ref="X148:X211" si="50">J148-J147</f>
        <v>0.23848461137193411</v>
      </c>
      <c r="Y148" s="3"/>
      <c r="Z148" s="3">
        <v>1990.46</v>
      </c>
      <c r="AA148" s="4">
        <v>0.13416700000000001</v>
      </c>
      <c r="BE148" s="10">
        <v>4.8333333333333313</v>
      </c>
      <c r="BF148" s="10">
        <f t="shared" si="32"/>
        <v>-16.680366666666664</v>
      </c>
      <c r="BG148" s="10">
        <v>-2.4166666666666687</v>
      </c>
      <c r="BH148" s="10">
        <f t="shared" si="33"/>
        <v>-19.097033333333332</v>
      </c>
      <c r="BI148" s="10">
        <f t="shared" si="31"/>
        <v>-9.3250000000000011</v>
      </c>
      <c r="BJ148" s="10">
        <f t="shared" si="34"/>
        <v>7.439760014751327</v>
      </c>
    </row>
    <row r="149" spans="2:62" ht="15">
      <c r="B149" s="3">
        <v>1989.92</v>
      </c>
      <c r="C149" s="4">
        <v>-4.0000000000000001E-3</v>
      </c>
      <c r="D149" s="4">
        <f t="shared" si="35"/>
        <v>0.12934000000000001</v>
      </c>
      <c r="E149" s="10">
        <f t="shared" si="38"/>
        <v>-0.19616968672518098</v>
      </c>
      <c r="F149" s="10">
        <f t="shared" si="39"/>
        <v>-2.0643071769987813</v>
      </c>
      <c r="G149" s="10">
        <f t="shared" si="40"/>
        <v>-0.87877010437678416</v>
      </c>
      <c r="H149" s="3">
        <f t="shared" si="41"/>
        <v>-2.9430772813755652</v>
      </c>
      <c r="I149" s="3">
        <v>2.8645931142410017</v>
      </c>
      <c r="J149" s="3">
        <f t="shared" si="42"/>
        <v>28.223640453834108</v>
      </c>
      <c r="K149" s="3">
        <f t="shared" si="43"/>
        <v>352.32146026996361</v>
      </c>
      <c r="L149" s="3">
        <f t="shared" si="36"/>
        <v>16.295460269963598</v>
      </c>
      <c r="M149" s="3"/>
      <c r="N149" s="1">
        <v>1989.96</v>
      </c>
      <c r="O149">
        <v>353.608</v>
      </c>
      <c r="P149">
        <f t="shared" si="37"/>
        <v>17.581999999999994</v>
      </c>
      <c r="R149" s="4">
        <f t="shared" si="46"/>
        <v>0.06</v>
      </c>
      <c r="S149" s="3">
        <f t="shared" si="47"/>
        <v>-2.8694966987874437E-5</v>
      </c>
      <c r="T149" s="3">
        <f t="shared" si="48"/>
        <v>1.7152427917294877E-2</v>
      </c>
      <c r="U149" s="3">
        <f t="shared" si="44"/>
        <v>2.7123732950307004E-2</v>
      </c>
      <c r="V149" s="3">
        <f t="shared" si="49"/>
        <v>0.1357002552122708</v>
      </c>
      <c r="W149" s="3">
        <f t="shared" si="45"/>
        <v>0.1465497483923936</v>
      </c>
      <c r="X149" s="3">
        <f t="shared" si="50"/>
        <v>0.23871609285341577</v>
      </c>
      <c r="Y149" s="3"/>
      <c r="Z149" s="3">
        <v>1990.54</v>
      </c>
      <c r="AA149" s="4">
        <v>0.119167</v>
      </c>
      <c r="BE149" s="10">
        <v>4.9166666666666652</v>
      </c>
      <c r="BF149" s="10">
        <f t="shared" si="32"/>
        <v>-16.719183333333334</v>
      </c>
      <c r="BG149" s="10">
        <v>-2.4583333333333353</v>
      </c>
      <c r="BH149" s="10">
        <f t="shared" si="33"/>
        <v>-19.177516666666669</v>
      </c>
      <c r="BI149" s="10">
        <f t="shared" si="31"/>
        <v>-9.2370000000000001</v>
      </c>
      <c r="BJ149" s="10">
        <f t="shared" si="34"/>
        <v>7.5754602699635978</v>
      </c>
    </row>
    <row r="150" spans="2:62" ht="15">
      <c r="B150" s="3">
        <v>1990</v>
      </c>
      <c r="C150" s="4">
        <v>-8.4000000000000005E-2</v>
      </c>
      <c r="D150" s="4">
        <f t="shared" si="35"/>
        <v>0.11614000000000001</v>
      </c>
      <c r="E150" s="10">
        <f t="shared" si="38"/>
        <v>-0.20734990127563424</v>
      </c>
      <c r="F150" s="10">
        <f t="shared" si="39"/>
        <v>-2.0911193649615019</v>
      </c>
      <c r="G150" s="10">
        <f t="shared" si="40"/>
        <v>-0.88836213000402975</v>
      </c>
      <c r="H150" s="3">
        <f t="shared" si="41"/>
        <v>-2.9794814949655315</v>
      </c>
      <c r="I150" s="3">
        <v>2.8673708920187795</v>
      </c>
      <c r="J150" s="3">
        <f t="shared" si="42"/>
        <v>28.462588028169005</v>
      </c>
      <c r="K150" s="3">
        <f t="shared" si="43"/>
        <v>352.45715519017216</v>
      </c>
      <c r="L150" s="3">
        <f t="shared" si="36"/>
        <v>16.431155190172149</v>
      </c>
      <c r="M150" s="3"/>
      <c r="N150" s="1">
        <v>1990.04</v>
      </c>
      <c r="O150">
        <v>353.69200000000001</v>
      </c>
      <c r="P150">
        <f t="shared" si="37"/>
        <v>17.665999999999997</v>
      </c>
      <c r="R150" s="4">
        <f t="shared" si="46"/>
        <v>-0.08</v>
      </c>
      <c r="S150" s="3">
        <f t="shared" si="47"/>
        <v>-2.6812187962720557E-2</v>
      </c>
      <c r="T150" s="3">
        <f t="shared" si="48"/>
        <v>-9.5920256272455928E-3</v>
      </c>
      <c r="U150" s="3">
        <f t="shared" si="44"/>
        <v>-2.6404213589966148E-2</v>
      </c>
      <c r="V150" s="3">
        <f t="shared" si="49"/>
        <v>0.13569492020855023</v>
      </c>
      <c r="W150" s="3">
        <f t="shared" si="45"/>
        <v>0.12513323477256377</v>
      </c>
      <c r="X150" s="3">
        <f t="shared" si="50"/>
        <v>0.23894757433489744</v>
      </c>
      <c r="Y150" s="3"/>
      <c r="Z150" s="3">
        <v>1990.62</v>
      </c>
      <c r="AA150" s="4">
        <v>0.09</v>
      </c>
      <c r="BE150" s="10">
        <v>4.9999999999999982</v>
      </c>
      <c r="BF150" s="10">
        <f t="shared" si="32"/>
        <v>-16.985999999999997</v>
      </c>
      <c r="BG150" s="10">
        <v>-2.5000000000000018</v>
      </c>
      <c r="BH150" s="10">
        <f t="shared" si="33"/>
        <v>-19.485999999999997</v>
      </c>
      <c r="BI150" s="10">
        <f t="shared" si="31"/>
        <v>-9.3770000000000007</v>
      </c>
      <c r="BJ150" s="10">
        <f t="shared" si="34"/>
        <v>7.711155190172148</v>
      </c>
    </row>
    <row r="151" spans="2:62" ht="15">
      <c r="B151" s="3">
        <v>1990.08</v>
      </c>
      <c r="C151" s="4">
        <v>-0.127</v>
      </c>
      <c r="D151" s="4">
        <f t="shared" si="35"/>
        <v>0.109045</v>
      </c>
      <c r="E151" s="10">
        <f t="shared" si="38"/>
        <v>-0.23138855591089263</v>
      </c>
      <c r="F151" s="10">
        <f t="shared" si="39"/>
        <v>-2.1307401294243498</v>
      </c>
      <c r="G151" s="10">
        <f t="shared" si="40"/>
        <v>-0.91194144823033341</v>
      </c>
      <c r="H151" s="3">
        <f t="shared" si="41"/>
        <v>-3.0426815776546832</v>
      </c>
      <c r="I151" s="3">
        <v>2.8701486697965573</v>
      </c>
      <c r="J151" s="3">
        <f t="shared" si="42"/>
        <v>28.701767083985384</v>
      </c>
      <c r="K151" s="3">
        <f t="shared" si="43"/>
        <v>352.5928220219929</v>
      </c>
      <c r="L151" s="3">
        <f t="shared" si="36"/>
        <v>16.566822021992891</v>
      </c>
      <c r="M151" s="3"/>
      <c r="N151" s="1">
        <v>1990.12</v>
      </c>
      <c r="O151">
        <v>353.76799999999997</v>
      </c>
      <c r="P151">
        <f t="shared" si="37"/>
        <v>17.741999999999962</v>
      </c>
      <c r="R151" s="4">
        <f t="shared" si="46"/>
        <v>-4.2999999999999997E-2</v>
      </c>
      <c r="S151" s="3">
        <f t="shared" si="47"/>
        <v>-3.9620764462847902E-2</v>
      </c>
      <c r="T151" s="3">
        <f t="shared" si="48"/>
        <v>-2.3579318226303658E-2</v>
      </c>
      <c r="U151" s="3">
        <f t="shared" si="44"/>
        <v>-5.3200082689151558E-2</v>
      </c>
      <c r="V151" s="3">
        <f t="shared" si="49"/>
        <v>0.13566683182074257</v>
      </c>
      <c r="W151" s="3">
        <f t="shared" si="45"/>
        <v>0.11438679874508195</v>
      </c>
      <c r="X151" s="3">
        <f t="shared" si="50"/>
        <v>0.2391790558163791</v>
      </c>
      <c r="Y151" s="3"/>
      <c r="Z151" s="3">
        <v>1990.71</v>
      </c>
      <c r="AA151" s="4">
        <v>6.6666699999999995E-2</v>
      </c>
      <c r="BE151" s="10">
        <v>5.0833333333333313</v>
      </c>
      <c r="BF151" s="10">
        <f t="shared" si="32"/>
        <v>-17.075816666666665</v>
      </c>
      <c r="BG151" s="10">
        <v>-2.5416666666666687</v>
      </c>
      <c r="BH151" s="10">
        <f t="shared" si="33"/>
        <v>-19.617483333333332</v>
      </c>
      <c r="BI151" s="10">
        <f t="shared" si="31"/>
        <v>-9.34</v>
      </c>
      <c r="BJ151" s="10">
        <f t="shared" si="34"/>
        <v>7.8468220219928906</v>
      </c>
    </row>
    <row r="152" spans="2:62" ht="15">
      <c r="B152" s="3">
        <v>1990.17</v>
      </c>
      <c r="C152" s="4">
        <v>0.215</v>
      </c>
      <c r="D152" s="4">
        <f t="shared" si="35"/>
        <v>0.16547500000000001</v>
      </c>
      <c r="E152" s="10">
        <f t="shared" si="38"/>
        <v>-0.14412594505617971</v>
      </c>
      <c r="F152" s="10">
        <f t="shared" si="39"/>
        <v>-2.0591637516846535</v>
      </c>
      <c r="G152" s="10">
        <f t="shared" si="40"/>
        <v>-0.82221390859366006</v>
      </c>
      <c r="H152" s="3">
        <f t="shared" si="41"/>
        <v>-2.8813776602783134</v>
      </c>
      <c r="I152" s="3">
        <v>2.872926447574335</v>
      </c>
      <c r="J152" s="3">
        <f t="shared" si="42"/>
        <v>28.941177621283245</v>
      </c>
      <c r="K152" s="3">
        <f t="shared" si="43"/>
        <v>352.7286451997972</v>
      </c>
      <c r="L152" s="3">
        <f t="shared" si="36"/>
        <v>16.702645199797189</v>
      </c>
      <c r="M152" s="3"/>
      <c r="N152" s="1">
        <v>1990.21</v>
      </c>
      <c r="O152">
        <v>353.88200000000001</v>
      </c>
      <c r="P152">
        <f t="shared" si="37"/>
        <v>17.855999999999995</v>
      </c>
      <c r="R152" s="4">
        <f t="shared" si="46"/>
        <v>0.34199999999999997</v>
      </c>
      <c r="S152" s="3">
        <f t="shared" si="47"/>
        <v>7.1576377739696273E-2</v>
      </c>
      <c r="T152" s="3">
        <f t="shared" si="48"/>
        <v>8.9727539636673348E-2</v>
      </c>
      <c r="U152" s="3">
        <f t="shared" si="44"/>
        <v>0.17130391737636963</v>
      </c>
      <c r="V152" s="3">
        <f t="shared" si="49"/>
        <v>0.13582317780429776</v>
      </c>
      <c r="W152" s="3">
        <f t="shared" si="45"/>
        <v>0.2043447447548456</v>
      </c>
      <c r="X152" s="3">
        <f t="shared" si="50"/>
        <v>0.23941053729786077</v>
      </c>
      <c r="Y152" s="3"/>
      <c r="Z152" s="3">
        <v>1990.79</v>
      </c>
      <c r="AA152" s="4">
        <v>0.11749999999999999</v>
      </c>
      <c r="BE152" s="10">
        <v>5.1666666666666643</v>
      </c>
      <c r="BF152" s="10">
        <f t="shared" si="32"/>
        <v>-16.81763333333333</v>
      </c>
      <c r="BG152" s="10">
        <v>-2.5833333333333353</v>
      </c>
      <c r="BH152" s="10">
        <f t="shared" si="33"/>
        <v>-19.400966666666665</v>
      </c>
      <c r="BI152" s="10">
        <f t="shared" si="31"/>
        <v>-8.9550000000000001</v>
      </c>
      <c r="BJ152" s="10">
        <f t="shared" si="34"/>
        <v>7.9826451997971883</v>
      </c>
    </row>
    <row r="153" spans="2:62" ht="15">
      <c r="B153" s="3">
        <v>1990.25</v>
      </c>
      <c r="C153" s="4">
        <v>4.1000000000000002E-2</v>
      </c>
      <c r="D153" s="4">
        <f t="shared" si="35"/>
        <v>0.136765</v>
      </c>
      <c r="E153" s="10">
        <f t="shared" si="38"/>
        <v>-0.11948955475131989</v>
      </c>
      <c r="F153" s="10">
        <f t="shared" si="39"/>
        <v>-2.0501593925438373</v>
      </c>
      <c r="G153" s="10">
        <f t="shared" si="40"/>
        <v>-0.79173636227263722</v>
      </c>
      <c r="H153" s="3">
        <f t="shared" si="41"/>
        <v>-2.8418957548164743</v>
      </c>
      <c r="I153" s="3">
        <v>2.8757042253521123</v>
      </c>
      <c r="J153" s="3">
        <f t="shared" si="42"/>
        <v>29.180819640062587</v>
      </c>
      <c r="K153" s="3">
        <f t="shared" si="43"/>
        <v>352.86452804933583</v>
      </c>
      <c r="L153" s="3">
        <f t="shared" si="36"/>
        <v>16.838528049335821</v>
      </c>
      <c r="M153" s="3"/>
      <c r="N153" s="1">
        <v>1990.29</v>
      </c>
      <c r="O153">
        <v>353.98700000000002</v>
      </c>
      <c r="P153">
        <f t="shared" si="37"/>
        <v>17.961000000000013</v>
      </c>
      <c r="R153" s="4">
        <f t="shared" si="46"/>
        <v>-0.17399999999999999</v>
      </c>
      <c r="S153" s="3">
        <f t="shared" si="47"/>
        <v>9.0043591408162094E-3</v>
      </c>
      <c r="T153" s="3">
        <f t="shared" si="48"/>
        <v>3.0477546321022841E-2</v>
      </c>
      <c r="U153" s="3">
        <f t="shared" si="44"/>
        <v>4.9481905461839053E-2</v>
      </c>
      <c r="V153" s="3">
        <f t="shared" si="49"/>
        <v>0.13588284953863194</v>
      </c>
      <c r="W153" s="3">
        <f t="shared" si="45"/>
        <v>0.15567561172336758</v>
      </c>
      <c r="X153" s="3">
        <f t="shared" si="50"/>
        <v>0.23964201877934244</v>
      </c>
      <c r="Y153" s="3"/>
      <c r="Z153" s="3">
        <v>1990.87</v>
      </c>
      <c r="AA153" s="4">
        <v>0.185833</v>
      </c>
      <c r="BE153" s="10">
        <v>5.2499999999999982</v>
      </c>
      <c r="BF153" s="10">
        <f t="shared" si="32"/>
        <v>-17.460449999999998</v>
      </c>
      <c r="BG153" s="10">
        <v>-2.6250000000000022</v>
      </c>
      <c r="BH153" s="10">
        <f t="shared" si="33"/>
        <v>-20.085450000000002</v>
      </c>
      <c r="BI153" s="10">
        <f t="shared" si="31"/>
        <v>-9.4710000000000001</v>
      </c>
      <c r="BJ153" s="10">
        <f t="shared" si="34"/>
        <v>8.1185280493358203</v>
      </c>
    </row>
    <row r="154" spans="2:62" ht="15">
      <c r="B154" s="3">
        <v>1990.33</v>
      </c>
      <c r="C154" s="4">
        <v>0.08</v>
      </c>
      <c r="D154" s="4">
        <f t="shared" si="35"/>
        <v>0.14319999999999999</v>
      </c>
      <c r="E154" s="10">
        <f t="shared" si="38"/>
        <v>-8.4349910136880035E-2</v>
      </c>
      <c r="F154" s="10">
        <f t="shared" si="39"/>
        <v>-2.0306019108911859</v>
      </c>
      <c r="G154" s="10">
        <f t="shared" si="40"/>
        <v>-0.74902167762582372</v>
      </c>
      <c r="H154" s="3">
        <f t="shared" si="41"/>
        <v>-2.7796235885170097</v>
      </c>
      <c r="I154" s="3">
        <v>2.8784820031298906</v>
      </c>
      <c r="J154" s="3">
        <f t="shared" si="42"/>
        <v>29.420693140323412</v>
      </c>
      <c r="K154" s="3">
        <f t="shared" si="43"/>
        <v>353.00049038747431</v>
      </c>
      <c r="L154" s="3">
        <f t="shared" si="36"/>
        <v>16.974490387474304</v>
      </c>
      <c r="M154" s="3"/>
      <c r="N154" s="1">
        <v>1990.37</v>
      </c>
      <c r="O154">
        <v>354.09500000000003</v>
      </c>
      <c r="P154">
        <f t="shared" si="37"/>
        <v>18.069000000000017</v>
      </c>
      <c r="R154" s="4">
        <f t="shared" si="46"/>
        <v>3.9E-2</v>
      </c>
      <c r="S154" s="3">
        <f t="shared" si="47"/>
        <v>1.9557481652651365E-2</v>
      </c>
      <c r="T154" s="3">
        <f t="shared" si="48"/>
        <v>4.2714684646813494E-2</v>
      </c>
      <c r="U154" s="3">
        <f t="shared" si="44"/>
        <v>7.2272166299464854E-2</v>
      </c>
      <c r="V154" s="3">
        <f t="shared" si="49"/>
        <v>0.13596233813848357</v>
      </c>
      <c r="W154" s="3">
        <f t="shared" si="45"/>
        <v>0.16487120465826952</v>
      </c>
      <c r="X154" s="3">
        <f t="shared" si="50"/>
        <v>0.2398735002608241</v>
      </c>
      <c r="Y154" s="3"/>
      <c r="Z154" s="3">
        <v>1990.96</v>
      </c>
      <c r="AA154" s="4">
        <v>0.15</v>
      </c>
      <c r="BE154" s="10">
        <v>5.3333333333333313</v>
      </c>
      <c r="BF154" s="10">
        <f t="shared" si="32"/>
        <v>-17.374266666666664</v>
      </c>
      <c r="BG154" s="10">
        <v>-2.6666666666666687</v>
      </c>
      <c r="BH154" s="10">
        <f t="shared" si="33"/>
        <v>-20.040933333333331</v>
      </c>
      <c r="BI154" s="10">
        <f t="shared" ref="BI154:BI217" si="51">R154-9.297</f>
        <v>-9.2580000000000009</v>
      </c>
      <c r="BJ154" s="10">
        <f t="shared" si="34"/>
        <v>8.2544903874743039</v>
      </c>
    </row>
    <row r="155" spans="2:62" ht="15">
      <c r="B155" s="3">
        <v>1990.42</v>
      </c>
      <c r="C155" s="4">
        <v>0.13200000000000001</v>
      </c>
      <c r="D155" s="4">
        <f t="shared" si="35"/>
        <v>0.15178</v>
      </c>
      <c r="E155" s="10">
        <f t="shared" si="38"/>
        <v>-3.5389114620204505E-2</v>
      </c>
      <c r="F155" s="10">
        <f t="shared" si="39"/>
        <v>-1.9973273973753503</v>
      </c>
      <c r="G155" s="10">
        <f t="shared" si="40"/>
        <v>-0.69003365146914331</v>
      </c>
      <c r="H155" s="3">
        <f t="shared" si="41"/>
        <v>-2.6873610488444934</v>
      </c>
      <c r="I155" s="3">
        <v>2.8812597809076683</v>
      </c>
      <c r="J155" s="3">
        <f t="shared" si="42"/>
        <v>29.660798122065717</v>
      </c>
      <c r="K155" s="3">
        <f t="shared" si="43"/>
        <v>353.13655856710011</v>
      </c>
      <c r="L155" s="3">
        <f t="shared" si="36"/>
        <v>17.110558567100099</v>
      </c>
      <c r="M155" s="3"/>
      <c r="N155" s="1">
        <v>1990.46</v>
      </c>
      <c r="O155">
        <v>354.22899999999998</v>
      </c>
      <c r="P155">
        <f t="shared" si="37"/>
        <v>18.202999999999975</v>
      </c>
      <c r="R155" s="4">
        <f t="shared" si="46"/>
        <v>5.2000000000000005E-2</v>
      </c>
      <c r="S155" s="3">
        <f t="shared" si="47"/>
        <v>3.3274513515835658E-2</v>
      </c>
      <c r="T155" s="3">
        <f t="shared" si="48"/>
        <v>5.8988026156680418E-2</v>
      </c>
      <c r="U155" s="3">
        <f t="shared" si="44"/>
        <v>0.10226253967251607</v>
      </c>
      <c r="V155" s="3">
        <f t="shared" si="49"/>
        <v>0.13606817962579498</v>
      </c>
      <c r="W155" s="3">
        <f t="shared" si="45"/>
        <v>0.17697319549480142</v>
      </c>
      <c r="X155" s="3">
        <f t="shared" si="50"/>
        <v>0.24010498174230577</v>
      </c>
      <c r="Y155" s="3"/>
      <c r="Z155" s="3">
        <v>1991.04</v>
      </c>
      <c r="AA155" s="4">
        <v>0.14833299999999999</v>
      </c>
      <c r="BE155" s="10">
        <v>5.4166666666666643</v>
      </c>
      <c r="BF155" s="10">
        <f t="shared" ref="BF155:BF218" si="52">R155-BE155*1.5218-9.297</f>
        <v>-17.488083333333329</v>
      </c>
      <c r="BG155" s="10">
        <v>-2.7083333333333353</v>
      </c>
      <c r="BH155" s="10">
        <f t="shared" ref="BH155:BH218" si="53">BF155+BG155</f>
        <v>-20.196416666666664</v>
      </c>
      <c r="BI155" s="10">
        <f t="shared" si="51"/>
        <v>-9.245000000000001</v>
      </c>
      <c r="BJ155" s="10">
        <f t="shared" si="34"/>
        <v>8.3905585671000988</v>
      </c>
    </row>
    <row r="156" spans="2:62" ht="15">
      <c r="B156" s="3">
        <v>1990.5</v>
      </c>
      <c r="C156" s="4">
        <v>-7.0000000000000001E-3</v>
      </c>
      <c r="D156" s="4">
        <f t="shared" si="35"/>
        <v>0.12884500000000002</v>
      </c>
      <c r="E156" s="10">
        <f t="shared" si="38"/>
        <v>-3.4798313635375028E-2</v>
      </c>
      <c r="F156" s="10">
        <f t="shared" si="39"/>
        <v>-2.0123686725316929</v>
      </c>
      <c r="G156" s="10">
        <f t="shared" si="40"/>
        <v>-0.67811585845871136</v>
      </c>
      <c r="H156" s="3">
        <f t="shared" si="41"/>
        <v>-2.6904845309904042</v>
      </c>
      <c r="I156" s="3">
        <v>2.8840375586854461</v>
      </c>
      <c r="J156" s="3">
        <f t="shared" si="42"/>
        <v>29.901134585289505</v>
      </c>
      <c r="K156" s="3">
        <f t="shared" si="43"/>
        <v>353.27265581674993</v>
      </c>
      <c r="L156" s="3">
        <f t="shared" si="36"/>
        <v>17.246655816749922</v>
      </c>
      <c r="M156" s="3"/>
      <c r="N156" s="1">
        <v>1990.54</v>
      </c>
      <c r="O156">
        <v>354.34800000000001</v>
      </c>
      <c r="P156">
        <f t="shared" si="37"/>
        <v>18.322000000000003</v>
      </c>
      <c r="R156" s="4">
        <f t="shared" si="46"/>
        <v>-0.13900000000000001</v>
      </c>
      <c r="S156" s="3">
        <f t="shared" si="47"/>
        <v>-1.5041275156342682E-2</v>
      </c>
      <c r="T156" s="3">
        <f t="shared" si="48"/>
        <v>1.1917793010431943E-2</v>
      </c>
      <c r="U156" s="3">
        <f t="shared" si="44"/>
        <v>6.8765178540892615E-3</v>
      </c>
      <c r="V156" s="3">
        <f t="shared" si="49"/>
        <v>0.13609724964982206</v>
      </c>
      <c r="W156" s="3">
        <f t="shared" si="45"/>
        <v>0.13884785679145775</v>
      </c>
      <c r="X156" s="3">
        <f t="shared" si="50"/>
        <v>0.24033646322378743</v>
      </c>
      <c r="Y156" s="3"/>
      <c r="Z156" s="3">
        <v>1991.12</v>
      </c>
      <c r="AA156" s="4">
        <v>0.10249999999999999</v>
      </c>
      <c r="BE156" s="10">
        <v>5.4999999999999982</v>
      </c>
      <c r="BF156" s="10">
        <f t="shared" si="52"/>
        <v>-17.805899999999998</v>
      </c>
      <c r="BG156" s="10">
        <v>-2.7500000000000022</v>
      </c>
      <c r="BH156" s="10">
        <f t="shared" si="53"/>
        <v>-20.555900000000001</v>
      </c>
      <c r="BI156" s="10">
        <f t="shared" si="51"/>
        <v>-9.4359999999999999</v>
      </c>
      <c r="BJ156" s="10">
        <f t="shared" ref="BJ156:BJ219" si="54">L156-8.72</f>
        <v>8.5266558167499209</v>
      </c>
    </row>
    <row r="157" spans="2:62" ht="15">
      <c r="B157" s="3">
        <v>1990.58</v>
      </c>
      <c r="C157" s="4">
        <v>1.4E-2</v>
      </c>
      <c r="D157" s="4">
        <f t="shared" si="35"/>
        <v>0.13231000000000001</v>
      </c>
      <c r="E157" s="10">
        <f t="shared" si="38"/>
        <v>-2.753848131798832E-2</v>
      </c>
      <c r="F157" s="10">
        <f t="shared" si="39"/>
        <v>-2.0206910445570507</v>
      </c>
      <c r="G157" s="10">
        <f t="shared" si="40"/>
        <v>-0.65951619727079702</v>
      </c>
      <c r="H157" s="3">
        <f t="shared" si="41"/>
        <v>-2.6802072418278478</v>
      </c>
      <c r="I157" s="3">
        <v>2.8883020344287949</v>
      </c>
      <c r="J157" s="3">
        <f t="shared" si="42"/>
        <v>30.141826421491903</v>
      </c>
      <c r="K157" s="3">
        <f t="shared" si="43"/>
        <v>353.40891665266491</v>
      </c>
      <c r="L157" s="3">
        <f t="shared" si="36"/>
        <v>17.382916652664903</v>
      </c>
      <c r="M157" s="3"/>
      <c r="N157" s="1">
        <v>1990.62</v>
      </c>
      <c r="O157">
        <v>354.43799999999999</v>
      </c>
      <c r="P157">
        <f t="shared" si="37"/>
        <v>18.411999999999978</v>
      </c>
      <c r="R157" s="4">
        <f t="shared" si="46"/>
        <v>2.1000000000000001E-2</v>
      </c>
      <c r="S157" s="3">
        <f t="shared" si="47"/>
        <v>-8.3223720253577937E-3</v>
      </c>
      <c r="T157" s="3">
        <f t="shared" si="48"/>
        <v>1.859966118791434E-2</v>
      </c>
      <c r="U157" s="3">
        <f t="shared" si="44"/>
        <v>2.0277289162556549E-2</v>
      </c>
      <c r="V157" s="3">
        <f t="shared" si="49"/>
        <v>0.13626083591498173</v>
      </c>
      <c r="W157" s="3">
        <f t="shared" si="45"/>
        <v>0.14437175158000434</v>
      </c>
      <c r="X157" s="3">
        <f t="shared" si="50"/>
        <v>0.24069183620239798</v>
      </c>
      <c r="Y157" s="3"/>
      <c r="Z157" s="3">
        <v>1991.21</v>
      </c>
      <c r="AA157" s="4">
        <v>8.3333299999999999E-2</v>
      </c>
      <c r="BE157" s="10">
        <v>5.5833333333333313</v>
      </c>
      <c r="BF157" s="10">
        <f t="shared" si="52"/>
        <v>-17.772716666666664</v>
      </c>
      <c r="BG157" s="10">
        <v>-2.7916666666666687</v>
      </c>
      <c r="BH157" s="10">
        <f t="shared" si="53"/>
        <v>-20.564383333333332</v>
      </c>
      <c r="BI157" s="10">
        <f t="shared" si="51"/>
        <v>-9.2759999999999998</v>
      </c>
      <c r="BJ157" s="10">
        <f t="shared" si="54"/>
        <v>8.6629166526649026</v>
      </c>
    </row>
    <row r="158" spans="2:62" ht="15">
      <c r="B158" s="3">
        <v>1990.67</v>
      </c>
      <c r="C158" s="4">
        <v>-2.9000000000000001E-2</v>
      </c>
      <c r="D158" s="4">
        <f t="shared" ref="D158:D221" si="55">C158*RSS_fact+RSS_offset</f>
        <v>0.12521499999999999</v>
      </c>
      <c r="E158" s="10">
        <f t="shared" si="38"/>
        <v>-3.4611473826987621E-2</v>
      </c>
      <c r="F158" s="10">
        <f t="shared" si="39"/>
        <v>-2.0434503571392071</v>
      </c>
      <c r="G158" s="10">
        <f t="shared" si="40"/>
        <v>-0.65548507976866222</v>
      </c>
      <c r="H158" s="3">
        <f t="shared" si="41"/>
        <v>-2.6989354369078695</v>
      </c>
      <c r="I158" s="3">
        <v>2.8925665101721441</v>
      </c>
      <c r="J158" s="3">
        <f t="shared" si="42"/>
        <v>30.382873630672915</v>
      </c>
      <c r="K158" s="3">
        <f t="shared" si="43"/>
        <v>353.5453171006763</v>
      </c>
      <c r="L158" s="3">
        <f t="shared" si="36"/>
        <v>17.51931710067629</v>
      </c>
      <c r="M158" s="3"/>
      <c r="N158" s="1">
        <v>1990.71</v>
      </c>
      <c r="O158">
        <v>354.505</v>
      </c>
      <c r="P158">
        <f t="shared" si="37"/>
        <v>18.478999999999985</v>
      </c>
      <c r="R158" s="4">
        <f t="shared" si="46"/>
        <v>-4.3000000000000003E-2</v>
      </c>
      <c r="S158" s="3">
        <f t="shared" si="47"/>
        <v>-2.2759312582156355E-2</v>
      </c>
      <c r="T158" s="3">
        <f t="shared" si="48"/>
        <v>4.0311175021348067E-3</v>
      </c>
      <c r="U158" s="3">
        <f t="shared" si="44"/>
        <v>-8.7281950800215478E-3</v>
      </c>
      <c r="V158" s="3">
        <f t="shared" si="49"/>
        <v>0.13640044801138629</v>
      </c>
      <c r="W158" s="3">
        <f t="shared" si="45"/>
        <v>0.13290916997937766</v>
      </c>
      <c r="X158" s="3">
        <f t="shared" si="50"/>
        <v>0.24104720918101208</v>
      </c>
      <c r="Y158" s="3"/>
      <c r="Z158" s="3">
        <v>1991.29</v>
      </c>
      <c r="AA158" s="4">
        <v>8.5000000000000006E-2</v>
      </c>
      <c r="BE158" s="10">
        <v>5.6666666666666643</v>
      </c>
      <c r="BF158" s="10">
        <f t="shared" si="52"/>
        <v>-17.963533333333331</v>
      </c>
      <c r="BG158" s="10">
        <v>-2.8333333333333357</v>
      </c>
      <c r="BH158" s="10">
        <f t="shared" si="53"/>
        <v>-20.796866666666666</v>
      </c>
      <c r="BI158" s="10">
        <f t="shared" si="51"/>
        <v>-9.34</v>
      </c>
      <c r="BJ158" s="10">
        <f t="shared" si="54"/>
        <v>8.7993171006762889</v>
      </c>
    </row>
    <row r="159" spans="2:62" ht="15">
      <c r="B159" s="3">
        <v>1990.75</v>
      </c>
      <c r="C159" s="4">
        <v>0.123</v>
      </c>
      <c r="D159" s="4">
        <f t="shared" si="55"/>
        <v>0.15029500000000001</v>
      </c>
      <c r="E159" s="10">
        <f t="shared" si="38"/>
        <v>7.4940548257639641E-3</v>
      </c>
      <c r="F159" s="10">
        <f t="shared" si="39"/>
        <v>-2.0169769396558506</v>
      </c>
      <c r="G159" s="10">
        <f t="shared" si="40"/>
        <v>-0.6013945401137949</v>
      </c>
      <c r="H159" s="3">
        <f t="shared" si="41"/>
        <v>-2.6183714797696456</v>
      </c>
      <c r="I159" s="3">
        <v>2.8968309859154928</v>
      </c>
      <c r="J159" s="3">
        <f t="shared" si="42"/>
        <v>30.624276212832541</v>
      </c>
      <c r="K159" s="3">
        <f t="shared" si="43"/>
        <v>353.68193839723494</v>
      </c>
      <c r="L159" s="3">
        <f t="shared" si="36"/>
        <v>17.655938397234934</v>
      </c>
      <c r="M159" s="3"/>
      <c r="N159" s="1">
        <v>1990.79</v>
      </c>
      <c r="O159">
        <v>354.62299999999999</v>
      </c>
      <c r="P159">
        <f t="shared" si="37"/>
        <v>18.59699999999998</v>
      </c>
      <c r="R159" s="4">
        <f t="shared" si="46"/>
        <v>0.152</v>
      </c>
      <c r="S159" s="3">
        <f t="shared" si="47"/>
        <v>2.6473417483356521E-2</v>
      </c>
      <c r="T159" s="3">
        <f t="shared" si="48"/>
        <v>5.409053965486732E-2</v>
      </c>
      <c r="U159" s="3">
        <f t="shared" si="44"/>
        <v>9.0563957138223836E-2</v>
      </c>
      <c r="V159" s="3">
        <f t="shared" si="49"/>
        <v>0.13662129655864419</v>
      </c>
      <c r="W159" s="3">
        <f t="shared" si="45"/>
        <v>0.17284687941393373</v>
      </c>
      <c r="X159" s="3">
        <f t="shared" si="50"/>
        <v>0.24140258215962618</v>
      </c>
      <c r="Y159" s="3"/>
      <c r="Z159" s="3">
        <v>1991.37</v>
      </c>
      <c r="AA159" s="4">
        <v>6.08333E-2</v>
      </c>
      <c r="BE159" s="10">
        <v>5.7499999999999973</v>
      </c>
      <c r="BF159" s="10">
        <f t="shared" si="52"/>
        <v>-17.895349999999997</v>
      </c>
      <c r="BG159" s="10">
        <v>-2.8750000000000022</v>
      </c>
      <c r="BH159" s="10">
        <f t="shared" si="53"/>
        <v>-20.770350000000001</v>
      </c>
      <c r="BI159" s="10">
        <f t="shared" si="51"/>
        <v>-9.1450000000000014</v>
      </c>
      <c r="BJ159" s="10">
        <f t="shared" si="54"/>
        <v>8.9359383972349331</v>
      </c>
    </row>
    <row r="160" spans="2:62" ht="15">
      <c r="B160" s="3">
        <v>1990.83</v>
      </c>
      <c r="C160" s="4">
        <v>0.33400000000000002</v>
      </c>
      <c r="D160" s="4">
        <f t="shared" si="55"/>
        <v>0.18511</v>
      </c>
      <c r="E160" s="10">
        <f t="shared" si="38"/>
        <v>0.11371552534059415</v>
      </c>
      <c r="F160" s="10">
        <f t="shared" si="39"/>
        <v>-1.9263377057112858</v>
      </c>
      <c r="G160" s="10">
        <f t="shared" si="40"/>
        <v>-0.47881347357149356</v>
      </c>
      <c r="H160" s="3">
        <f t="shared" si="41"/>
        <v>-2.4051511792827793</v>
      </c>
      <c r="I160" s="3">
        <v>2.901095461658842</v>
      </c>
      <c r="J160" s="3">
        <f t="shared" si="42"/>
        <v>30.866034167970778</v>
      </c>
      <c r="K160" s="3">
        <f t="shared" si="43"/>
        <v>353.81889164024682</v>
      </c>
      <c r="L160" s="3">
        <f t="shared" si="36"/>
        <v>17.792891640246808</v>
      </c>
      <c r="M160" s="3"/>
      <c r="N160" s="1">
        <v>1990.87</v>
      </c>
      <c r="O160">
        <v>354.80799999999999</v>
      </c>
      <c r="P160">
        <f t="shared" si="37"/>
        <v>18.781999999999982</v>
      </c>
      <c r="R160" s="4">
        <f t="shared" si="46"/>
        <v>0.21100000000000002</v>
      </c>
      <c r="S160" s="3">
        <f t="shared" si="47"/>
        <v>9.0639233944564745E-2</v>
      </c>
      <c r="T160" s="3">
        <f t="shared" si="48"/>
        <v>0.12258106654230133</v>
      </c>
      <c r="U160" s="3">
        <f t="shared" si="44"/>
        <v>0.22322030048686609</v>
      </c>
      <c r="V160" s="3">
        <f t="shared" si="49"/>
        <v>0.13695324301187384</v>
      </c>
      <c r="W160" s="3">
        <f t="shared" si="45"/>
        <v>0.22624136320662028</v>
      </c>
      <c r="X160" s="3">
        <f t="shared" si="50"/>
        <v>0.24175795513823672</v>
      </c>
      <c r="Y160" s="3"/>
      <c r="Z160" s="3">
        <v>1991.46</v>
      </c>
      <c r="AA160" s="4">
        <v>6.1666699999999998E-2</v>
      </c>
      <c r="BE160" s="10">
        <v>5.8333333333333313</v>
      </c>
      <c r="BF160" s="10">
        <f t="shared" si="52"/>
        <v>-17.963166666666666</v>
      </c>
      <c r="BG160" s="10">
        <v>-2.9166666666666687</v>
      </c>
      <c r="BH160" s="10">
        <f t="shared" si="53"/>
        <v>-20.879833333333334</v>
      </c>
      <c r="BI160" s="10">
        <f t="shared" si="51"/>
        <v>-9.0860000000000003</v>
      </c>
      <c r="BJ160" s="10">
        <f t="shared" si="54"/>
        <v>9.0728916402468069</v>
      </c>
    </row>
    <row r="161" spans="2:62" ht="15">
      <c r="B161" s="3">
        <v>1990.92</v>
      </c>
      <c r="C161" s="4">
        <v>0.19600000000000001</v>
      </c>
      <c r="D161" s="4">
        <f t="shared" si="55"/>
        <v>0.16234000000000001</v>
      </c>
      <c r="E161" s="10">
        <f t="shared" si="38"/>
        <v>0.16730851287686346</v>
      </c>
      <c r="F161" s="10">
        <f t="shared" si="39"/>
        <v>-1.8884310678989242</v>
      </c>
      <c r="G161" s="10">
        <f t="shared" si="40"/>
        <v>-0.40428390485200644</v>
      </c>
      <c r="H161" s="3">
        <f t="shared" si="41"/>
        <v>-2.2927149727509306</v>
      </c>
      <c r="I161" s="3">
        <v>2.9053599374021908</v>
      </c>
      <c r="J161" s="3">
        <f t="shared" si="42"/>
        <v>31.108147496087629</v>
      </c>
      <c r="K161" s="3">
        <f t="shared" si="43"/>
        <v>353.95609809344904</v>
      </c>
      <c r="L161" s="3">
        <f t="shared" si="36"/>
        <v>17.930098093449033</v>
      </c>
      <c r="M161" s="3"/>
      <c r="N161" s="1">
        <v>1990.96</v>
      </c>
      <c r="O161">
        <v>354.95800000000003</v>
      </c>
      <c r="P161">
        <f t="shared" si="37"/>
        <v>18.932000000000016</v>
      </c>
      <c r="R161" s="4">
        <f t="shared" si="46"/>
        <v>-0.13800000000000001</v>
      </c>
      <c r="S161" s="3">
        <f t="shared" si="47"/>
        <v>3.7906637812361588E-2</v>
      </c>
      <c r="T161" s="3">
        <f t="shared" si="48"/>
        <v>7.4529568719487127E-2</v>
      </c>
      <c r="U161" s="3">
        <f t="shared" si="44"/>
        <v>0.12243620653184871</v>
      </c>
      <c r="V161" s="3">
        <f t="shared" si="49"/>
        <v>0.13720645320222502</v>
      </c>
      <c r="W161" s="3">
        <f t="shared" si="45"/>
        <v>0.1861809358149645</v>
      </c>
      <c r="X161" s="3">
        <f t="shared" si="50"/>
        <v>0.24211332811685082</v>
      </c>
      <c r="Y161" s="3"/>
      <c r="Z161" s="3">
        <v>1991.54</v>
      </c>
      <c r="AA161" s="4">
        <v>6.6666699999999995E-2</v>
      </c>
      <c r="BE161" s="10">
        <v>5.9166666666666643</v>
      </c>
      <c r="BF161" s="10">
        <f t="shared" si="52"/>
        <v>-18.438983333333333</v>
      </c>
      <c r="BG161" s="10">
        <v>-2.9583333333333357</v>
      </c>
      <c r="BH161" s="10">
        <f t="shared" si="53"/>
        <v>-21.397316666666669</v>
      </c>
      <c r="BI161" s="10">
        <f t="shared" si="51"/>
        <v>-9.4350000000000005</v>
      </c>
      <c r="BJ161" s="10">
        <f t="shared" si="54"/>
        <v>9.210098093449032</v>
      </c>
    </row>
    <row r="162" spans="2:62" ht="15">
      <c r="B162" s="3">
        <v>1991</v>
      </c>
      <c r="C162" s="4">
        <v>0.11700000000000001</v>
      </c>
      <c r="D162" s="4">
        <f t="shared" si="55"/>
        <v>0.14930500000000002</v>
      </c>
      <c r="E162" s="10">
        <f t="shared" si="38"/>
        <v>0.19135047674577316</v>
      </c>
      <c r="F162" s="10">
        <f t="shared" si="39"/>
        <v>-1.8800212424794169</v>
      </c>
      <c r="G162" s="10">
        <f t="shared" si="40"/>
        <v>-0.3573518960631511</v>
      </c>
      <c r="H162" s="3">
        <f t="shared" si="41"/>
        <v>-2.2373731385425679</v>
      </c>
      <c r="I162" s="3">
        <v>2.90962441314554</v>
      </c>
      <c r="J162" s="3">
        <f t="shared" si="42"/>
        <v>31.35061619718309</v>
      </c>
      <c r="K162" s="3">
        <f t="shared" si="43"/>
        <v>354.09351243419883</v>
      </c>
      <c r="L162" s="3">
        <f t="shared" si="36"/>
        <v>18.067512434198818</v>
      </c>
      <c r="M162" s="3"/>
      <c r="N162" s="1">
        <v>1991.04</v>
      </c>
      <c r="O162">
        <v>355.10700000000003</v>
      </c>
      <c r="P162">
        <f t="shared" si="37"/>
        <v>19.081000000000017</v>
      </c>
      <c r="R162" s="4">
        <f t="shared" si="46"/>
        <v>-7.9000000000000001E-2</v>
      </c>
      <c r="S162" s="3">
        <f t="shared" si="47"/>
        <v>8.4098254195072997E-3</v>
      </c>
      <c r="T162" s="3">
        <f t="shared" si="48"/>
        <v>4.6932008788855339E-2</v>
      </c>
      <c r="U162" s="3">
        <f t="shared" si="44"/>
        <v>6.5341834208362634E-2</v>
      </c>
      <c r="V162" s="3">
        <f t="shared" si="49"/>
        <v>0.13741434074978542</v>
      </c>
      <c r="W162" s="3">
        <f t="shared" si="45"/>
        <v>0.16355107443313049</v>
      </c>
      <c r="X162" s="3">
        <f t="shared" si="50"/>
        <v>0.24246870109546137</v>
      </c>
      <c r="Y162" s="3"/>
      <c r="Z162" s="3">
        <v>1991.62</v>
      </c>
      <c r="AA162" s="4">
        <v>0.108333</v>
      </c>
      <c r="BE162" s="10">
        <v>5.9999999999999973</v>
      </c>
      <c r="BF162" s="10">
        <f t="shared" si="52"/>
        <v>-18.506799999999998</v>
      </c>
      <c r="BG162" s="10">
        <v>-3.0000000000000022</v>
      </c>
      <c r="BH162" s="10">
        <f t="shared" si="53"/>
        <v>-21.506800000000002</v>
      </c>
      <c r="BI162" s="10">
        <f t="shared" si="51"/>
        <v>-9.3760000000000012</v>
      </c>
      <c r="BJ162" s="10">
        <f t="shared" si="54"/>
        <v>9.3475124341988174</v>
      </c>
    </row>
    <row r="163" spans="2:62" ht="15">
      <c r="B163" s="3">
        <v>1991.08</v>
      </c>
      <c r="C163" s="4">
        <v>6.9000000000000006E-2</v>
      </c>
      <c r="D163" s="4">
        <f t="shared" si="55"/>
        <v>0.14138500000000001</v>
      </c>
      <c r="E163" s="10">
        <f t="shared" si="38"/>
        <v>0.19811867892891358</v>
      </c>
      <c r="F163" s="10">
        <f t="shared" si="39"/>
        <v>-1.8888353019653603</v>
      </c>
      <c r="G163" s="10">
        <f t="shared" si="40"/>
        <v>-0.3272220076588726</v>
      </c>
      <c r="H163" s="3">
        <f t="shared" si="41"/>
        <v>-2.2160573096242331</v>
      </c>
      <c r="I163" s="3">
        <v>2.9138888888888888</v>
      </c>
      <c r="J163" s="3">
        <f t="shared" si="42"/>
        <v>31.593440271257165</v>
      </c>
      <c r="K163" s="3">
        <f t="shared" si="43"/>
        <v>354.23110698144791</v>
      </c>
      <c r="L163" s="3">
        <f t="shared" si="36"/>
        <v>18.205106981447898</v>
      </c>
      <c r="M163" s="3"/>
      <c r="N163" s="1">
        <v>1991.12</v>
      </c>
      <c r="O163">
        <v>355.209</v>
      </c>
      <c r="P163">
        <f t="shared" si="37"/>
        <v>19.182999999999993</v>
      </c>
      <c r="R163" s="4">
        <f t="shared" si="46"/>
        <v>-4.8000000000000001E-2</v>
      </c>
      <c r="S163" s="3">
        <f t="shared" si="47"/>
        <v>-8.8140594859433818E-3</v>
      </c>
      <c r="T163" s="3">
        <f t="shared" si="48"/>
        <v>3.0129888404278493E-2</v>
      </c>
      <c r="U163" s="3">
        <f t="shared" si="44"/>
        <v>3.1315828918335113E-2</v>
      </c>
      <c r="V163" s="3">
        <f t="shared" si="49"/>
        <v>0.13759454724907982</v>
      </c>
      <c r="W163" s="3">
        <f t="shared" si="45"/>
        <v>0.15012087881641387</v>
      </c>
      <c r="X163" s="3">
        <f t="shared" si="50"/>
        <v>0.24282407407407547</v>
      </c>
      <c r="Y163" s="3"/>
      <c r="Z163" s="3">
        <v>1991.71</v>
      </c>
      <c r="AA163" s="4">
        <v>0.104167</v>
      </c>
      <c r="BE163" s="10">
        <v>6.0833333333333313</v>
      </c>
      <c r="BF163" s="10">
        <f t="shared" si="52"/>
        <v>-18.602616666666663</v>
      </c>
      <c r="BG163" s="10">
        <v>-3.0416666666666692</v>
      </c>
      <c r="BH163" s="10">
        <f t="shared" si="53"/>
        <v>-21.64428333333333</v>
      </c>
      <c r="BI163" s="10">
        <f t="shared" si="51"/>
        <v>-9.3450000000000006</v>
      </c>
      <c r="BJ163" s="10">
        <f t="shared" si="54"/>
        <v>9.4851069814478972</v>
      </c>
    </row>
    <row r="164" spans="2:62" ht="15">
      <c r="B164" s="3">
        <v>1991.17</v>
      </c>
      <c r="C164" s="4">
        <v>0.28399999999999997</v>
      </c>
      <c r="D164" s="4">
        <f t="shared" si="55"/>
        <v>0.17686000000000002</v>
      </c>
      <c r="E164" s="10">
        <f t="shared" si="38"/>
        <v>0.27310752896337587</v>
      </c>
      <c r="F164" s="10">
        <f t="shared" si="39"/>
        <v>-1.8295328247468334</v>
      </c>
      <c r="G164" s="10">
        <f t="shared" si="40"/>
        <v>-0.22678803560968946</v>
      </c>
      <c r="H164" s="3">
        <f t="shared" si="41"/>
        <v>-2.0563208603565228</v>
      </c>
      <c r="I164" s="3">
        <v>2.918153364632238</v>
      </c>
      <c r="J164" s="3">
        <f t="shared" si="42"/>
        <v>31.836619718309851</v>
      </c>
      <c r="K164" s="3">
        <f t="shared" si="43"/>
        <v>354.36899585051219</v>
      </c>
      <c r="L164" s="3">
        <f t="shared" si="36"/>
        <v>18.342995850512182</v>
      </c>
      <c r="M164" s="3"/>
      <c r="N164" s="1">
        <v>1991.21</v>
      </c>
      <c r="O164">
        <v>355.29199999999997</v>
      </c>
      <c r="P164">
        <f t="shared" si="37"/>
        <v>19.265999999999963</v>
      </c>
      <c r="R164" s="4">
        <f t="shared" si="46"/>
        <v>0.21499999999999997</v>
      </c>
      <c r="S164" s="3">
        <f t="shared" si="47"/>
        <v>5.9302477218526883E-2</v>
      </c>
      <c r="T164" s="3">
        <f t="shared" si="48"/>
        <v>0.10043397204918314</v>
      </c>
      <c r="U164" s="3">
        <f t="shared" si="44"/>
        <v>0.16973644926771003</v>
      </c>
      <c r="V164" s="3">
        <f t="shared" si="49"/>
        <v>0.13788886906428388</v>
      </c>
      <c r="W164" s="3">
        <f t="shared" si="45"/>
        <v>0.20578344877136789</v>
      </c>
      <c r="X164" s="3">
        <f t="shared" si="50"/>
        <v>0.24317944705268602</v>
      </c>
      <c r="Y164" s="3"/>
      <c r="Z164" s="3">
        <v>1991.79</v>
      </c>
      <c r="AA164" s="4">
        <v>6.3333299999999995E-2</v>
      </c>
      <c r="BE164" s="10">
        <v>6.1666666666666643</v>
      </c>
      <c r="BF164" s="10">
        <f t="shared" si="52"/>
        <v>-18.466433333333331</v>
      </c>
      <c r="BG164" s="10">
        <v>-3.0833333333333357</v>
      </c>
      <c r="BH164" s="10">
        <f t="shared" si="53"/>
        <v>-21.549766666666667</v>
      </c>
      <c r="BI164" s="10">
        <f t="shared" si="51"/>
        <v>-9.0820000000000007</v>
      </c>
      <c r="BJ164" s="10">
        <f t="shared" si="54"/>
        <v>9.6229958505121811</v>
      </c>
    </row>
    <row r="165" spans="2:62" ht="15">
      <c r="B165" s="3">
        <v>1991.25</v>
      </c>
      <c r="C165" s="4">
        <v>6.4000000000000001E-2</v>
      </c>
      <c r="D165" s="4">
        <f t="shared" si="55"/>
        <v>0.14056000000000002</v>
      </c>
      <c r="E165" s="10">
        <f t="shared" si="38"/>
        <v>0.27173968647086333</v>
      </c>
      <c r="F165" s="10">
        <f t="shared" si="39"/>
        <v>-1.8465328269344397</v>
      </c>
      <c r="G165" s="10">
        <f t="shared" si="40"/>
        <v>-0.20099951469843449</v>
      </c>
      <c r="H165" s="3">
        <f t="shared" si="41"/>
        <v>-2.0475323416328743</v>
      </c>
      <c r="I165" s="3">
        <v>2.9224178403755867</v>
      </c>
      <c r="J165" s="3">
        <f t="shared" si="42"/>
        <v>32.080154538341148</v>
      </c>
      <c r="K165" s="3">
        <f t="shared" si="43"/>
        <v>354.50705708898101</v>
      </c>
      <c r="L165" s="3">
        <f t="shared" si="36"/>
        <v>18.481057088981004</v>
      </c>
      <c r="M165" s="3"/>
      <c r="N165" s="1">
        <v>1991.29</v>
      </c>
      <c r="O165">
        <v>355.37700000000001</v>
      </c>
      <c r="P165">
        <f t="shared" si="37"/>
        <v>19.350999999999999</v>
      </c>
      <c r="R165" s="4">
        <f t="shared" si="46"/>
        <v>-0.21999999999999997</v>
      </c>
      <c r="S165" s="3">
        <f t="shared" si="47"/>
        <v>-1.7000002187606222E-2</v>
      </c>
      <c r="T165" s="3">
        <f t="shared" si="48"/>
        <v>2.578852091125497E-2</v>
      </c>
      <c r="U165" s="3">
        <f t="shared" si="44"/>
        <v>1.8788518723648749E-2</v>
      </c>
      <c r="V165" s="3">
        <f t="shared" si="49"/>
        <v>0.13806123846882201</v>
      </c>
      <c r="W165" s="3">
        <f t="shared" si="45"/>
        <v>0.14557664595828151</v>
      </c>
      <c r="X165" s="3">
        <f t="shared" si="50"/>
        <v>0.24353482003129656</v>
      </c>
      <c r="Y165" s="3"/>
      <c r="Z165" s="3">
        <v>1991.87</v>
      </c>
      <c r="AA165" s="4">
        <v>4.0833300000000003E-2</v>
      </c>
      <c r="BE165" s="10">
        <v>6.2499999999999973</v>
      </c>
      <c r="BF165" s="10">
        <f t="shared" si="52"/>
        <v>-19.02825</v>
      </c>
      <c r="BG165" s="10">
        <v>-3.1250000000000022</v>
      </c>
      <c r="BH165" s="10">
        <f t="shared" si="53"/>
        <v>-22.153250000000003</v>
      </c>
      <c r="BI165" s="10">
        <f t="shared" si="51"/>
        <v>-9.5170000000000012</v>
      </c>
      <c r="BJ165" s="10">
        <f t="shared" si="54"/>
        <v>9.7610570889810031</v>
      </c>
    </row>
    <row r="166" spans="2:62" ht="15">
      <c r="B166" s="3">
        <v>1991.33</v>
      </c>
      <c r="C166" s="4">
        <v>0.16400000000000001</v>
      </c>
      <c r="D166" s="4">
        <f t="shared" si="55"/>
        <v>0.15706000000000001</v>
      </c>
      <c r="E166" s="10">
        <f t="shared" si="38"/>
        <v>0.30246344477380521</v>
      </c>
      <c r="F166" s="10">
        <f t="shared" si="39"/>
        <v>-1.8313913498475609</v>
      </c>
      <c r="G166" s="10">
        <f t="shared" si="40"/>
        <v>-0.14275418696504749</v>
      </c>
      <c r="H166" s="3">
        <f t="shared" si="41"/>
        <v>-1.9741455368126084</v>
      </c>
      <c r="I166" s="3">
        <v>2.9266823161189359</v>
      </c>
      <c r="J166" s="3">
        <f t="shared" si="42"/>
        <v>32.324044731351059</v>
      </c>
      <c r="K166" s="3">
        <f t="shared" si="43"/>
        <v>354.6453432345765</v>
      </c>
      <c r="L166" s="3">
        <f t="shared" si="36"/>
        <v>18.61934323457649</v>
      </c>
      <c r="M166" s="3"/>
      <c r="N166" s="1">
        <v>1991.37</v>
      </c>
      <c r="O166">
        <v>355.43799999999999</v>
      </c>
      <c r="P166">
        <f t="shared" si="37"/>
        <v>19.411999999999978</v>
      </c>
      <c r="R166" s="4">
        <f t="shared" si="46"/>
        <v>0.1</v>
      </c>
      <c r="S166" s="3">
        <f t="shared" si="47"/>
        <v>1.5141477086878741E-2</v>
      </c>
      <c r="T166" s="3">
        <f t="shared" si="48"/>
        <v>5.8245327733387003E-2</v>
      </c>
      <c r="U166" s="3">
        <f t="shared" si="44"/>
        <v>8.3386804820265739E-2</v>
      </c>
      <c r="V166" s="3">
        <f t="shared" si="49"/>
        <v>0.13828614559548669</v>
      </c>
      <c r="W166" s="3">
        <f t="shared" si="45"/>
        <v>0.17164086752359298</v>
      </c>
      <c r="X166" s="3">
        <f t="shared" si="50"/>
        <v>0.24389019300991066</v>
      </c>
      <c r="Y166" s="3"/>
      <c r="Z166" s="3">
        <v>1991.96</v>
      </c>
      <c r="AA166" s="4">
        <v>3.8333300000000001E-2</v>
      </c>
      <c r="BE166" s="10">
        <v>6.3333333333333313</v>
      </c>
      <c r="BF166" s="10">
        <f t="shared" si="52"/>
        <v>-18.835066666666663</v>
      </c>
      <c r="BG166" s="10">
        <v>-3.1666666666666692</v>
      </c>
      <c r="BH166" s="10">
        <f t="shared" si="53"/>
        <v>-22.00173333333333</v>
      </c>
      <c r="BI166" s="10">
        <f t="shared" si="51"/>
        <v>-9.197000000000001</v>
      </c>
      <c r="BJ166" s="10">
        <f t="shared" si="54"/>
        <v>9.8993432345764898</v>
      </c>
    </row>
    <row r="167" spans="2:62" ht="15">
      <c r="B167" s="3">
        <v>1991.42</v>
      </c>
      <c r="C167" s="4">
        <v>0.29599999999999999</v>
      </c>
      <c r="D167" s="4">
        <f t="shared" si="55"/>
        <v>0.17884</v>
      </c>
      <c r="E167" s="10">
        <f t="shared" si="38"/>
        <v>0.37294721607256548</v>
      </c>
      <c r="F167" s="10">
        <f t="shared" si="39"/>
        <v>-1.7765939693488253</v>
      </c>
      <c r="G167" s="10">
        <f t="shared" si="40"/>
        <v>-4.2164917808749064E-2</v>
      </c>
      <c r="H167" s="3">
        <f t="shared" si="41"/>
        <v>-1.8187588871575744</v>
      </c>
      <c r="I167" s="3">
        <v>2.9309467918622847</v>
      </c>
      <c r="J167" s="3">
        <f t="shared" si="42"/>
        <v>32.56829029733958</v>
      </c>
      <c r="K167" s="3">
        <f t="shared" si="43"/>
        <v>354.78392282924335</v>
      </c>
      <c r="L167" s="3">
        <f t="shared" si="36"/>
        <v>18.757922829243341</v>
      </c>
      <c r="M167" s="3"/>
      <c r="N167" s="1">
        <v>1991.46</v>
      </c>
      <c r="O167">
        <v>355.5</v>
      </c>
      <c r="P167">
        <f t="shared" si="37"/>
        <v>19.47399999999999</v>
      </c>
      <c r="R167" s="4">
        <f t="shared" si="46"/>
        <v>0.13199999999999998</v>
      </c>
      <c r="S167" s="3">
        <f t="shared" si="47"/>
        <v>5.4797380498735615E-2</v>
      </c>
      <c r="T167" s="3">
        <f t="shared" si="48"/>
        <v>0.10058926915629843</v>
      </c>
      <c r="U167" s="3">
        <f t="shared" si="44"/>
        <v>0.16538664965503405</v>
      </c>
      <c r="V167" s="3">
        <f t="shared" si="49"/>
        <v>0.13857959466685088</v>
      </c>
      <c r="W167" s="3">
        <f t="shared" si="45"/>
        <v>0.20473425452886451</v>
      </c>
      <c r="X167" s="3">
        <f t="shared" si="50"/>
        <v>0.24424556598852121</v>
      </c>
      <c r="Y167" s="3"/>
      <c r="Z167" s="3">
        <v>1992.04</v>
      </c>
      <c r="AA167" s="4">
        <v>0.10166699999999999</v>
      </c>
      <c r="BE167" s="10">
        <v>6.4166666666666643</v>
      </c>
      <c r="BF167" s="10">
        <f t="shared" si="52"/>
        <v>-18.929883333333329</v>
      </c>
      <c r="BG167" s="10">
        <v>-3.2083333333333357</v>
      </c>
      <c r="BH167" s="10">
        <f t="shared" si="53"/>
        <v>-22.138216666666665</v>
      </c>
      <c r="BI167" s="10">
        <f t="shared" si="51"/>
        <v>-9.1650000000000009</v>
      </c>
      <c r="BJ167" s="10">
        <f t="shared" si="54"/>
        <v>10.037922829243341</v>
      </c>
    </row>
    <row r="168" spans="2:62" ht="15">
      <c r="B168" s="3">
        <v>1991.5</v>
      </c>
      <c r="C168" s="4">
        <v>0.14699999999999999</v>
      </c>
      <c r="D168" s="4">
        <f t="shared" si="55"/>
        <v>0.154255</v>
      </c>
      <c r="E168" s="10">
        <f t="shared" si="38"/>
        <v>0.39014188729707716</v>
      </c>
      <c r="F168" s="10">
        <f t="shared" si="39"/>
        <v>-1.775031474365568</v>
      </c>
      <c r="G168" s="10">
        <f t="shared" si="40"/>
        <v>7.1975403297381488E-3</v>
      </c>
      <c r="H168" s="3">
        <f t="shared" si="41"/>
        <v>-1.7678339340358298</v>
      </c>
      <c r="I168" s="3">
        <v>2.9352112676056339</v>
      </c>
      <c r="J168" s="3">
        <f t="shared" si="42"/>
        <v>32.812891236306719</v>
      </c>
      <c r="K168" s="3">
        <f t="shared" si="43"/>
        <v>354.9227120320561</v>
      </c>
      <c r="L168" s="3">
        <f t="shared" si="36"/>
        <v>18.896712032056087</v>
      </c>
      <c r="M168" s="3"/>
      <c r="N168" s="1">
        <v>1991.54</v>
      </c>
      <c r="O168">
        <v>355.56700000000001</v>
      </c>
      <c r="P168">
        <f t="shared" si="37"/>
        <v>19.540999999999997</v>
      </c>
      <c r="R168" s="4">
        <f t="shared" si="46"/>
        <v>-0.14899999999999999</v>
      </c>
      <c r="S168" s="3">
        <f t="shared" si="47"/>
        <v>1.5624949832573343E-3</v>
      </c>
      <c r="T168" s="3">
        <f t="shared" si="48"/>
        <v>4.9362458138487213E-2</v>
      </c>
      <c r="U168" s="3">
        <f t="shared" si="44"/>
        <v>6.0924953121744549E-2</v>
      </c>
      <c r="V168" s="3">
        <f t="shared" si="49"/>
        <v>0.13878920281274532</v>
      </c>
      <c r="W168" s="3">
        <f t="shared" si="45"/>
        <v>0.16315918406144314</v>
      </c>
      <c r="X168" s="3">
        <f t="shared" si="50"/>
        <v>0.24460093896713886</v>
      </c>
      <c r="Y168" s="3"/>
      <c r="Z168" s="3">
        <v>1992.12</v>
      </c>
      <c r="AA168" s="4">
        <v>6.08333E-2</v>
      </c>
      <c r="BE168" s="10">
        <v>6.4999999999999973</v>
      </c>
      <c r="BF168" s="10">
        <f t="shared" si="52"/>
        <v>-19.337699999999998</v>
      </c>
      <c r="BG168" s="10">
        <v>-3.2500000000000027</v>
      </c>
      <c r="BH168" s="10">
        <f t="shared" si="53"/>
        <v>-22.587700000000002</v>
      </c>
      <c r="BI168" s="10">
        <f t="shared" si="51"/>
        <v>-9.4459999999999997</v>
      </c>
      <c r="BJ168" s="10">
        <f t="shared" si="54"/>
        <v>10.176712032056086</v>
      </c>
    </row>
    <row r="169" spans="2:62" ht="15">
      <c r="B169" s="3">
        <v>1991.58</v>
      </c>
      <c r="C169" s="4">
        <v>0.16200000000000001</v>
      </c>
      <c r="D169" s="4">
        <f t="shared" si="55"/>
        <v>0.15673000000000001</v>
      </c>
      <c r="E169" s="10">
        <f t="shared" si="38"/>
        <v>0.41075908364081726</v>
      </c>
      <c r="F169" s="10">
        <f t="shared" si="39"/>
        <v>-1.7699965744610942</v>
      </c>
      <c r="G169" s="10">
        <f t="shared" si="40"/>
        <v>6.0490528737784162E-2</v>
      </c>
      <c r="H169" s="3">
        <f t="shared" si="41"/>
        <v>-1.70950604572331</v>
      </c>
      <c r="I169" s="3">
        <v>2.9300860719874806</v>
      </c>
      <c r="J169" s="3">
        <f t="shared" si="42"/>
        <v>33.057065075639009</v>
      </c>
      <c r="K169" s="3">
        <f t="shared" si="43"/>
        <v>355.06093569895086</v>
      </c>
      <c r="L169" s="3">
        <f t="shared" si="36"/>
        <v>19.034935698950846</v>
      </c>
      <c r="M169" s="3"/>
      <c r="N169" s="1">
        <v>1991.62</v>
      </c>
      <c r="O169">
        <v>355.67500000000001</v>
      </c>
      <c r="P169">
        <f t="shared" si="37"/>
        <v>19.649000000000001</v>
      </c>
      <c r="R169" s="4">
        <f t="shared" si="46"/>
        <v>1.5000000000000013E-2</v>
      </c>
      <c r="S169" s="3">
        <f t="shared" si="47"/>
        <v>5.0348999044738108E-3</v>
      </c>
      <c r="T169" s="3">
        <f t="shared" si="48"/>
        <v>5.3292988408046013E-2</v>
      </c>
      <c r="U169" s="3">
        <f t="shared" si="44"/>
        <v>6.8327888312519819E-2</v>
      </c>
      <c r="V169" s="3">
        <f t="shared" si="49"/>
        <v>0.13822366689475984</v>
      </c>
      <c r="W169" s="3">
        <f t="shared" si="45"/>
        <v>0.16555482221976778</v>
      </c>
      <c r="X169" s="3">
        <f t="shared" si="50"/>
        <v>0.24417383933229075</v>
      </c>
      <c r="Y169" s="3"/>
      <c r="Z169" s="3">
        <v>1992.21</v>
      </c>
      <c r="AA169" s="4">
        <v>8.5000000000000006E-2</v>
      </c>
      <c r="BE169" s="10">
        <v>6.5833333333333304</v>
      </c>
      <c r="BF169" s="10">
        <f t="shared" si="52"/>
        <v>-19.300516666666663</v>
      </c>
      <c r="BG169" s="10">
        <v>-3.2916666666666692</v>
      </c>
      <c r="BH169" s="10">
        <f t="shared" si="53"/>
        <v>-22.592183333333331</v>
      </c>
      <c r="BI169" s="10">
        <f t="shared" si="51"/>
        <v>-9.282</v>
      </c>
      <c r="BJ169" s="10">
        <f t="shared" si="54"/>
        <v>10.314935698950846</v>
      </c>
    </row>
    <row r="170" spans="2:62" ht="15">
      <c r="B170" s="3">
        <v>1991.67</v>
      </c>
      <c r="C170" s="4">
        <v>1.7999999999999999E-2</v>
      </c>
      <c r="D170" s="4">
        <f t="shared" si="55"/>
        <v>0.13297</v>
      </c>
      <c r="E170" s="10">
        <f t="shared" si="38"/>
        <v>0.38367340280868167</v>
      </c>
      <c r="F170" s="10">
        <f t="shared" si="39"/>
        <v>-1.8127686600992772</v>
      </c>
      <c r="G170" s="10">
        <f t="shared" si="40"/>
        <v>6.5181277761693968E-2</v>
      </c>
      <c r="H170" s="3">
        <f t="shared" si="41"/>
        <v>-1.7475873823375832</v>
      </c>
      <c r="I170" s="3">
        <v>2.9249608763693269</v>
      </c>
      <c r="J170" s="3">
        <f t="shared" si="42"/>
        <v>33.300811815336452</v>
      </c>
      <c r="K170" s="3">
        <f t="shared" si="43"/>
        <v>355.19851565792948</v>
      </c>
      <c r="L170" s="3">
        <f t="shared" si="36"/>
        <v>19.172515657929466</v>
      </c>
      <c r="M170" s="3"/>
      <c r="N170" s="1">
        <v>1991.71</v>
      </c>
      <c r="O170">
        <v>355.779</v>
      </c>
      <c r="P170">
        <f t="shared" si="37"/>
        <v>19.752999999999986</v>
      </c>
      <c r="R170" s="4">
        <f t="shared" si="46"/>
        <v>-0.14400000000000002</v>
      </c>
      <c r="S170" s="3">
        <f t="shared" si="47"/>
        <v>-4.2772085638183022E-2</v>
      </c>
      <c r="T170" s="3">
        <f t="shared" si="48"/>
        <v>4.6907490239098057E-3</v>
      </c>
      <c r="U170" s="3">
        <f t="shared" si="44"/>
        <v>-2.8081336614273214E-2</v>
      </c>
      <c r="V170" s="3">
        <f t="shared" si="49"/>
        <v>0.13757995897861974</v>
      </c>
      <c r="W170" s="3">
        <f t="shared" si="45"/>
        <v>0.12634742433291046</v>
      </c>
      <c r="X170" s="3">
        <f t="shared" si="50"/>
        <v>0.24374673969744265</v>
      </c>
      <c r="Y170" s="3"/>
      <c r="Z170" s="3">
        <v>1992.29</v>
      </c>
      <c r="AA170" s="4">
        <v>5.2499999999999998E-2</v>
      </c>
      <c r="BE170" s="10">
        <v>6.6666666666666643</v>
      </c>
      <c r="BF170" s="10">
        <f t="shared" si="52"/>
        <v>-19.586333333333329</v>
      </c>
      <c r="BG170" s="10">
        <v>-3.3333333333333357</v>
      </c>
      <c r="BH170" s="10">
        <f t="shared" si="53"/>
        <v>-22.919666666666664</v>
      </c>
      <c r="BI170" s="10">
        <f t="shared" si="51"/>
        <v>-9.4410000000000007</v>
      </c>
      <c r="BJ170" s="10">
        <f t="shared" si="54"/>
        <v>10.452515657929466</v>
      </c>
    </row>
    <row r="171" spans="2:62" ht="15">
      <c r="B171" s="3">
        <v>1991.75</v>
      </c>
      <c r="C171" s="4">
        <v>-5.0999999999999997E-2</v>
      </c>
      <c r="D171" s="4">
        <f t="shared" si="55"/>
        <v>0.121585</v>
      </c>
      <c r="E171" s="10">
        <f t="shared" si="38"/>
        <v>0.33668563188033607</v>
      </c>
      <c r="F171" s="10">
        <f t="shared" si="39"/>
        <v>-1.87538862015504</v>
      </c>
      <c r="G171" s="10">
        <f t="shared" si="40"/>
        <v>4.7013241962497218E-2</v>
      </c>
      <c r="H171" s="3">
        <f t="shared" si="41"/>
        <v>-1.8283753781925429</v>
      </c>
      <c r="I171" s="3">
        <v>2.9198356807511736</v>
      </c>
      <c r="J171" s="3">
        <f t="shared" si="42"/>
        <v>33.544131455399047</v>
      </c>
      <c r="K171" s="3">
        <f t="shared" si="43"/>
        <v>355.3354157575323</v>
      </c>
      <c r="L171" s="3">
        <f t="shared" si="36"/>
        <v>19.309415757532292</v>
      </c>
      <c r="M171" s="3"/>
      <c r="N171" s="1">
        <v>1991.79</v>
      </c>
      <c r="O171">
        <v>355.84199999999998</v>
      </c>
      <c r="P171">
        <f t="shared" si="37"/>
        <v>19.815999999999974</v>
      </c>
      <c r="R171" s="4">
        <f t="shared" si="46"/>
        <v>-6.8999999999999992E-2</v>
      </c>
      <c r="S171" s="3">
        <f t="shared" si="47"/>
        <v>-6.2619960055762869E-2</v>
      </c>
      <c r="T171" s="3">
        <f t="shared" si="48"/>
        <v>-1.8168035799196749E-2</v>
      </c>
      <c r="U171" s="3">
        <f t="shared" si="44"/>
        <v>-7.0787995854959623E-2</v>
      </c>
      <c r="V171" s="3">
        <f t="shared" si="49"/>
        <v>0.13690009960282623</v>
      </c>
      <c r="W171" s="3">
        <f t="shared" si="45"/>
        <v>0.10858490126084239</v>
      </c>
      <c r="X171" s="3">
        <f t="shared" si="50"/>
        <v>0.24331964006259454</v>
      </c>
      <c r="Y171" s="3"/>
      <c r="Z171" s="3">
        <v>1992.37</v>
      </c>
      <c r="AA171" s="4">
        <v>8.2500000000000004E-2</v>
      </c>
      <c r="BE171" s="10">
        <v>6.7499999999999973</v>
      </c>
      <c r="BF171" s="10">
        <f t="shared" si="52"/>
        <v>-19.638149999999996</v>
      </c>
      <c r="BG171" s="10">
        <v>-3.3750000000000027</v>
      </c>
      <c r="BH171" s="10">
        <f t="shared" si="53"/>
        <v>-23.01315</v>
      </c>
      <c r="BI171" s="10">
        <f t="shared" si="51"/>
        <v>-9.3660000000000014</v>
      </c>
      <c r="BJ171" s="10">
        <f t="shared" si="54"/>
        <v>10.589415757532292</v>
      </c>
    </row>
    <row r="172" spans="2:62" ht="15">
      <c r="B172" s="3">
        <v>1991.83</v>
      </c>
      <c r="C172" s="4">
        <v>-0.111</v>
      </c>
      <c r="D172" s="4">
        <f t="shared" si="55"/>
        <v>0.11168500000000001</v>
      </c>
      <c r="E172" s="10">
        <f t="shared" si="38"/>
        <v>0.27426545519286716</v>
      </c>
      <c r="F172" s="10">
        <f t="shared" si="39"/>
        <v>-1.9533911051376176</v>
      </c>
      <c r="G172" s="10">
        <f t="shared" si="40"/>
        <v>9.4266855089663523E-3</v>
      </c>
      <c r="H172" s="3">
        <f t="shared" si="41"/>
        <v>-1.9439644196286512</v>
      </c>
      <c r="I172" s="3">
        <v>2.9147104851330203</v>
      </c>
      <c r="J172" s="3">
        <f t="shared" si="42"/>
        <v>33.7870239958268</v>
      </c>
      <c r="K172" s="3">
        <f t="shared" si="43"/>
        <v>355.47160550360604</v>
      </c>
      <c r="L172" s="3">
        <f t="shared" si="36"/>
        <v>19.445605503606032</v>
      </c>
      <c r="M172" s="3"/>
      <c r="N172" s="1">
        <v>1991.87</v>
      </c>
      <c r="O172">
        <v>355.88299999999998</v>
      </c>
      <c r="P172">
        <f t="shared" si="37"/>
        <v>19.856999999999971</v>
      </c>
      <c r="R172" s="4">
        <f t="shared" si="46"/>
        <v>-6.0000000000000005E-2</v>
      </c>
      <c r="S172" s="3">
        <f t="shared" si="47"/>
        <v>-7.8002484982577558E-2</v>
      </c>
      <c r="T172" s="3">
        <f t="shared" si="48"/>
        <v>-3.7586556453530866E-2</v>
      </c>
      <c r="U172" s="3">
        <f t="shared" si="44"/>
        <v>-0.10558904143610844</v>
      </c>
      <c r="V172" s="3">
        <f t="shared" si="49"/>
        <v>0.13618974607373957</v>
      </c>
      <c r="W172" s="3">
        <f t="shared" si="45"/>
        <v>9.3954129499296185E-2</v>
      </c>
      <c r="X172" s="3">
        <f t="shared" si="50"/>
        <v>0.24289254042775354</v>
      </c>
      <c r="Y172" s="3"/>
      <c r="Z172" s="3">
        <v>1992.46</v>
      </c>
      <c r="AA172" s="4">
        <v>0.04</v>
      </c>
      <c r="BE172" s="10">
        <v>6.8333333333333304</v>
      </c>
      <c r="BF172" s="10">
        <f t="shared" si="52"/>
        <v>-19.755966666666666</v>
      </c>
      <c r="BG172" s="10">
        <v>-3.4166666666666692</v>
      </c>
      <c r="BH172" s="10">
        <f t="shared" si="53"/>
        <v>-23.172633333333334</v>
      </c>
      <c r="BI172" s="10">
        <f t="shared" si="51"/>
        <v>-9.3570000000000011</v>
      </c>
      <c r="BJ172" s="10">
        <f t="shared" si="54"/>
        <v>10.725605503606031</v>
      </c>
    </row>
    <row r="173" spans="2:62" ht="15">
      <c r="B173" s="3">
        <v>1991.92</v>
      </c>
      <c r="C173" s="4">
        <v>-0.19</v>
      </c>
      <c r="D173" s="4">
        <f t="shared" si="55"/>
        <v>9.8650000000000002E-2</v>
      </c>
      <c r="E173" s="10">
        <f t="shared" si="38"/>
        <v>0.19157015529425206</v>
      </c>
      <c r="F173" s="10">
        <f t="shared" si="39"/>
        <v>-2.0517728207501817</v>
      </c>
      <c r="G173" s="10">
        <f t="shared" si="40"/>
        <v>-5.3445840936535018E-2</v>
      </c>
      <c r="H173" s="3">
        <f t="shared" si="41"/>
        <v>-2.1052186616867168</v>
      </c>
      <c r="I173" s="3">
        <v>2.9095852895148671</v>
      </c>
      <c r="J173" s="3">
        <f t="shared" si="42"/>
        <v>34.029489436619706</v>
      </c>
      <c r="K173" s="3">
        <f t="shared" si="43"/>
        <v>355.60704490329312</v>
      </c>
      <c r="L173" s="3">
        <f t="shared" si="36"/>
        <v>19.581044903293105</v>
      </c>
      <c r="M173" s="3"/>
      <c r="N173" s="1">
        <v>1991.96</v>
      </c>
      <c r="O173">
        <v>355.92200000000003</v>
      </c>
      <c r="P173">
        <f t="shared" si="37"/>
        <v>19.896000000000015</v>
      </c>
      <c r="R173" s="4">
        <f t="shared" si="46"/>
        <v>-7.9000000000000001E-2</v>
      </c>
      <c r="S173" s="3">
        <f t="shared" si="47"/>
        <v>-9.8381715612564147E-2</v>
      </c>
      <c r="T173" s="3">
        <f t="shared" si="48"/>
        <v>-6.287252644550137E-2</v>
      </c>
      <c r="U173" s="3">
        <f t="shared" si="44"/>
        <v>-0.15125424205806551</v>
      </c>
      <c r="V173" s="3">
        <f t="shared" si="49"/>
        <v>0.13543939968707264</v>
      </c>
      <c r="W173" s="3">
        <f t="shared" si="45"/>
        <v>7.4937702863846434E-2</v>
      </c>
      <c r="X173" s="3">
        <f t="shared" si="50"/>
        <v>0.24246544079290544</v>
      </c>
      <c r="Y173" s="3"/>
      <c r="Z173" s="3">
        <v>1992.54</v>
      </c>
      <c r="AA173" s="4">
        <v>3.8333300000000001E-2</v>
      </c>
      <c r="BE173" s="10">
        <v>6.9166666666666643</v>
      </c>
      <c r="BF173" s="10">
        <f t="shared" si="52"/>
        <v>-19.901783333333331</v>
      </c>
      <c r="BG173" s="10">
        <v>-3.4583333333333361</v>
      </c>
      <c r="BH173" s="10">
        <f t="shared" si="53"/>
        <v>-23.360116666666666</v>
      </c>
      <c r="BI173" s="10">
        <f t="shared" si="51"/>
        <v>-9.3760000000000012</v>
      </c>
      <c r="BJ173" s="10">
        <f t="shared" si="54"/>
        <v>10.861044903293104</v>
      </c>
    </row>
    <row r="174" spans="2:62" ht="15">
      <c r="B174" s="3">
        <v>1992</v>
      </c>
      <c r="C174" s="4">
        <v>-8.9999999999999993E-3</v>
      </c>
      <c r="D174" s="4">
        <f t="shared" si="55"/>
        <v>0.12851500000000002</v>
      </c>
      <c r="E174" s="10">
        <f t="shared" si="38"/>
        <v>0.17337465031480434</v>
      </c>
      <c r="F174" s="10">
        <f t="shared" si="39"/>
        <v>-2.0856005248928007</v>
      </c>
      <c r="G174" s="10">
        <f t="shared" si="40"/>
        <v>-5.531287016780758E-2</v>
      </c>
      <c r="H174" s="3">
        <f t="shared" si="41"/>
        <v>-2.1409133950606081</v>
      </c>
      <c r="I174" s="3">
        <v>2.9044600938967142</v>
      </c>
      <c r="J174" s="3">
        <f t="shared" si="42"/>
        <v>34.271527777777763</v>
      </c>
      <c r="K174" s="3">
        <f t="shared" si="43"/>
        <v>355.74183445428258</v>
      </c>
      <c r="L174" s="3">
        <f t="shared" si="36"/>
        <v>19.715834454282572</v>
      </c>
      <c r="M174" s="3"/>
      <c r="N174" s="1">
        <v>1992.04</v>
      </c>
      <c r="O174">
        <v>356.02300000000002</v>
      </c>
      <c r="P174">
        <f t="shared" si="37"/>
        <v>19.997000000000014</v>
      </c>
      <c r="R174" s="4">
        <f t="shared" si="46"/>
        <v>0.18099999999999999</v>
      </c>
      <c r="S174" s="3">
        <f t="shared" si="47"/>
        <v>-3.3827704142618931E-2</v>
      </c>
      <c r="T174" s="3">
        <f t="shared" si="48"/>
        <v>-1.8670292312725628E-3</v>
      </c>
      <c r="U174" s="3">
        <f t="shared" si="44"/>
        <v>-2.5694733373891492E-2</v>
      </c>
      <c r="V174" s="3">
        <f t="shared" si="49"/>
        <v>0.13478955098946699</v>
      </c>
      <c r="W174" s="3">
        <f t="shared" si="45"/>
        <v>0.12451165763991039</v>
      </c>
      <c r="X174" s="3">
        <f t="shared" si="50"/>
        <v>0.24203834115805734</v>
      </c>
      <c r="Y174" s="3"/>
      <c r="Z174" s="3">
        <v>1992.62</v>
      </c>
      <c r="AA174" s="4">
        <v>5.7500000000000002E-2</v>
      </c>
      <c r="BE174" s="10">
        <v>6.9999999999999973</v>
      </c>
      <c r="BF174" s="10">
        <f t="shared" si="52"/>
        <v>-19.768599999999999</v>
      </c>
      <c r="BG174" s="10">
        <v>-3.5000000000000027</v>
      </c>
      <c r="BH174" s="10">
        <f t="shared" si="53"/>
        <v>-23.268600000000003</v>
      </c>
      <c r="BI174" s="10">
        <f t="shared" si="51"/>
        <v>-9.1160000000000014</v>
      </c>
      <c r="BJ174" s="10">
        <f t="shared" si="54"/>
        <v>10.995834454282571</v>
      </c>
    </row>
    <row r="175" spans="2:62" ht="15">
      <c r="B175" s="3">
        <v>1992.08</v>
      </c>
      <c r="C175" s="4">
        <v>-0.121</v>
      </c>
      <c r="D175" s="4">
        <f t="shared" si="55"/>
        <v>0.11003500000000001</v>
      </c>
      <c r="E175" s="10">
        <f t="shared" si="38"/>
        <v>0.12081387534104025</v>
      </c>
      <c r="F175" s="10">
        <f t="shared" si="39"/>
        <v>-2.1537436173950129</v>
      </c>
      <c r="G175" s="10">
        <f t="shared" si="40"/>
        <v>-9.4088536383358207E-2</v>
      </c>
      <c r="H175" s="3">
        <f t="shared" si="41"/>
        <v>-2.2478321537783712</v>
      </c>
      <c r="I175" s="3">
        <v>2.8993348982785605</v>
      </c>
      <c r="J175" s="3">
        <f t="shared" si="42"/>
        <v>34.513139019300979</v>
      </c>
      <c r="K175" s="3">
        <f t="shared" si="43"/>
        <v>355.87591515123637</v>
      </c>
      <c r="L175" s="3">
        <f t="shared" si="36"/>
        <v>19.84991515123636</v>
      </c>
      <c r="M175" s="3"/>
      <c r="N175" s="1">
        <v>1992.12</v>
      </c>
      <c r="O175">
        <v>356.084</v>
      </c>
      <c r="P175">
        <f t="shared" si="37"/>
        <v>20.057999999999993</v>
      </c>
      <c r="R175" s="4">
        <f t="shared" si="46"/>
        <v>-0.112</v>
      </c>
      <c r="S175" s="3">
        <f t="shared" si="47"/>
        <v>-6.8143092502212177E-2</v>
      </c>
      <c r="T175" s="3">
        <f t="shared" si="48"/>
        <v>-3.8775666215550626E-2</v>
      </c>
      <c r="U175" s="3">
        <f t="shared" si="44"/>
        <v>-9.6918758717762801E-2</v>
      </c>
      <c r="V175" s="3">
        <f t="shared" si="49"/>
        <v>0.13408069695378799</v>
      </c>
      <c r="W175" s="3">
        <f t="shared" si="45"/>
        <v>9.5313193466682877E-2</v>
      </c>
      <c r="X175" s="3">
        <f t="shared" si="50"/>
        <v>0.24161124152321634</v>
      </c>
      <c r="Y175" s="3"/>
      <c r="Z175" s="3">
        <v>1992.71</v>
      </c>
      <c r="AA175" s="4">
        <v>2.8333299999999999E-2</v>
      </c>
      <c r="BE175" s="10">
        <v>7.0833333333333304</v>
      </c>
      <c r="BF175" s="10">
        <f t="shared" si="52"/>
        <v>-20.188416666666662</v>
      </c>
      <c r="BG175" s="10">
        <v>-3.5416666666666696</v>
      </c>
      <c r="BH175" s="10">
        <f t="shared" si="53"/>
        <v>-23.730083333333333</v>
      </c>
      <c r="BI175" s="10">
        <f t="shared" si="51"/>
        <v>-9.4090000000000007</v>
      </c>
      <c r="BJ175" s="10">
        <f t="shared" si="54"/>
        <v>11.129915151236359</v>
      </c>
    </row>
    <row r="176" spans="2:62" ht="15">
      <c r="B176" s="3">
        <v>1992.17</v>
      </c>
      <c r="C176" s="4">
        <v>-4.0000000000000001E-3</v>
      </c>
      <c r="D176" s="4">
        <f t="shared" si="55"/>
        <v>0.12934000000000001</v>
      </c>
      <c r="E176" s="10">
        <f t="shared" si="38"/>
        <v>0.10987484185131659</v>
      </c>
      <c r="F176" s="10">
        <f t="shared" si="39"/>
        <v>-2.1803690750937679</v>
      </c>
      <c r="G176" s="10">
        <f t="shared" si="40"/>
        <v>-9.3468176396197741E-2</v>
      </c>
      <c r="H176" s="3">
        <f t="shared" si="41"/>
        <v>-2.2738372514899656</v>
      </c>
      <c r="I176" s="3">
        <v>2.8942097026604072</v>
      </c>
      <c r="J176" s="3">
        <f t="shared" si="42"/>
        <v>34.754323161189348</v>
      </c>
      <c r="K176" s="3">
        <f t="shared" si="43"/>
        <v>356.00935225838776</v>
      </c>
      <c r="L176" s="3">
        <f t="shared" si="36"/>
        <v>19.983352258387754</v>
      </c>
      <c r="M176" s="3"/>
      <c r="N176" s="1">
        <v>1992.21</v>
      </c>
      <c r="O176">
        <v>356.16899999999998</v>
      </c>
      <c r="P176">
        <f t="shared" si="37"/>
        <v>20.142999999999972</v>
      </c>
      <c r="R176" s="4">
        <f t="shared" si="46"/>
        <v>0.11699999999999999</v>
      </c>
      <c r="S176" s="3">
        <f t="shared" si="47"/>
        <v>-2.6625457698755017E-2</v>
      </c>
      <c r="T176" s="3">
        <f t="shared" si="48"/>
        <v>6.2035998716046536E-4</v>
      </c>
      <c r="U176" s="3">
        <f t="shared" si="44"/>
        <v>-1.600509771159455E-2</v>
      </c>
      <c r="V176" s="3">
        <f t="shared" si="49"/>
        <v>0.13343710715139423</v>
      </c>
      <c r="W176" s="3">
        <f t="shared" si="45"/>
        <v>0.12703506806675641</v>
      </c>
      <c r="X176" s="3">
        <f t="shared" si="50"/>
        <v>0.24118414188836823</v>
      </c>
      <c r="Y176" s="3"/>
      <c r="Z176" s="3">
        <v>1992.79</v>
      </c>
      <c r="AA176" s="4">
        <v>4.4999999999999998E-2</v>
      </c>
      <c r="BE176" s="10">
        <v>7.1666666666666643</v>
      </c>
      <c r="BF176" s="10">
        <f t="shared" si="52"/>
        <v>-20.086233333333329</v>
      </c>
      <c r="BG176" s="10">
        <v>-3.5833333333333361</v>
      </c>
      <c r="BH176" s="10">
        <f t="shared" si="53"/>
        <v>-23.669566666666665</v>
      </c>
      <c r="BI176" s="10">
        <f t="shared" si="51"/>
        <v>-9.18</v>
      </c>
      <c r="BJ176" s="10">
        <f t="shared" si="54"/>
        <v>11.263352258387753</v>
      </c>
    </row>
    <row r="177" spans="2:62" ht="15">
      <c r="B177" s="3">
        <v>1992.25</v>
      </c>
      <c r="C177" s="4">
        <v>-0.16200000000000001</v>
      </c>
      <c r="D177" s="4">
        <f t="shared" si="55"/>
        <v>0.10327</v>
      </c>
      <c r="E177" s="10">
        <f t="shared" si="38"/>
        <v>4.9278515233385535E-2</v>
      </c>
      <c r="F177" s="10">
        <f t="shared" si="39"/>
        <v>-2.2565976086907233</v>
      </c>
      <c r="G177" s="10">
        <f t="shared" si="40"/>
        <v>-0.14498245247338692</v>
      </c>
      <c r="H177" s="3">
        <f t="shared" si="41"/>
        <v>-2.4015800611641103</v>
      </c>
      <c r="I177" s="3">
        <v>2.8890845070422539</v>
      </c>
      <c r="J177" s="3">
        <f t="shared" si="42"/>
        <v>34.995080203442868</v>
      </c>
      <c r="K177" s="3">
        <f t="shared" si="43"/>
        <v>356.14206198235206</v>
      </c>
      <c r="L177" s="3">
        <f t="shared" si="36"/>
        <v>20.116061982352051</v>
      </c>
      <c r="M177" s="3"/>
      <c r="N177" s="1">
        <v>1992.29</v>
      </c>
      <c r="O177">
        <v>356.22199999999998</v>
      </c>
      <c r="P177">
        <f t="shared" si="37"/>
        <v>20.19599999999997</v>
      </c>
      <c r="R177" s="4">
        <f t="shared" si="46"/>
        <v>-0.158</v>
      </c>
      <c r="S177" s="3">
        <f t="shared" si="47"/>
        <v>-7.6228533596955472E-2</v>
      </c>
      <c r="T177" s="3">
        <f t="shared" si="48"/>
        <v>-5.1514276077189183E-2</v>
      </c>
      <c r="U177" s="3">
        <f t="shared" si="44"/>
        <v>-0.11774280967414465</v>
      </c>
      <c r="V177" s="3">
        <f t="shared" si="49"/>
        <v>0.1327097239642967</v>
      </c>
      <c r="W177" s="3">
        <f t="shared" si="45"/>
        <v>8.5612600094638835E-2</v>
      </c>
      <c r="X177" s="3">
        <f t="shared" si="50"/>
        <v>0.24075704225352013</v>
      </c>
      <c r="Y177" s="3"/>
      <c r="Z177" s="3">
        <v>1992.87</v>
      </c>
      <c r="AA177" s="4">
        <v>2.2499999999999999E-2</v>
      </c>
      <c r="BE177" s="10">
        <v>7.2499999999999973</v>
      </c>
      <c r="BF177" s="10">
        <f t="shared" si="52"/>
        <v>-20.488049999999994</v>
      </c>
      <c r="BG177" s="10">
        <v>-3.6250000000000027</v>
      </c>
      <c r="BH177" s="10">
        <f t="shared" si="53"/>
        <v>-24.113049999999998</v>
      </c>
      <c r="BI177" s="10">
        <f t="shared" si="51"/>
        <v>-9.4550000000000001</v>
      </c>
      <c r="BJ177" s="10">
        <f t="shared" si="54"/>
        <v>11.39606198235205</v>
      </c>
    </row>
    <row r="178" spans="2:62" ht="15">
      <c r="B178" s="3">
        <v>1992.33</v>
      </c>
      <c r="C178" s="4">
        <v>-0.17199999999999999</v>
      </c>
      <c r="D178" s="4">
        <f t="shared" si="55"/>
        <v>0.10162</v>
      </c>
      <c r="E178" s="10">
        <f t="shared" si="38"/>
        <v>-9.6710200333231869E-3</v>
      </c>
      <c r="F178" s="10">
        <f t="shared" si="39"/>
        <v>-2.3311294686768118</v>
      </c>
      <c r="G178" s="10">
        <f t="shared" si="40"/>
        <v>-0.19873346753456575</v>
      </c>
      <c r="H178" s="3">
        <f t="shared" si="41"/>
        <v>-2.5298629362113774</v>
      </c>
      <c r="I178" s="3">
        <v>2.8839593114241007</v>
      </c>
      <c r="J178" s="3">
        <f t="shared" si="42"/>
        <v>35.23541014606154</v>
      </c>
      <c r="K178" s="3">
        <f t="shared" si="43"/>
        <v>356.27404186689586</v>
      </c>
      <c r="L178" s="3">
        <f t="shared" si="36"/>
        <v>20.248041866895846</v>
      </c>
      <c r="M178" s="3"/>
      <c r="N178" s="1">
        <v>1992.37</v>
      </c>
      <c r="O178">
        <v>356.30399999999997</v>
      </c>
      <c r="P178">
        <f t="shared" si="37"/>
        <v>20.277999999999963</v>
      </c>
      <c r="R178" s="4">
        <f t="shared" si="46"/>
        <v>-9.9999999999999811E-3</v>
      </c>
      <c r="S178" s="3">
        <f t="shared" si="47"/>
        <v>-7.4531859986088467E-2</v>
      </c>
      <c r="T178" s="3">
        <f t="shared" si="48"/>
        <v>-5.3751015061178825E-2</v>
      </c>
      <c r="U178" s="3">
        <f t="shared" si="44"/>
        <v>-0.1182828750472673</v>
      </c>
      <c r="V178" s="3">
        <f t="shared" si="49"/>
        <v>0.13197988454379583</v>
      </c>
      <c r="W178" s="3">
        <f t="shared" si="45"/>
        <v>8.4666734524888904E-2</v>
      </c>
      <c r="X178" s="3">
        <f t="shared" si="50"/>
        <v>0.24032994261867202</v>
      </c>
      <c r="Y178" s="3"/>
      <c r="Z178" s="3">
        <v>1992.96</v>
      </c>
      <c r="AA178" s="4">
        <v>5.33333E-2</v>
      </c>
      <c r="BE178" s="10">
        <v>7.3333333333333304</v>
      </c>
      <c r="BF178" s="10">
        <f t="shared" si="52"/>
        <v>-20.466866666666661</v>
      </c>
      <c r="BG178" s="10">
        <v>-3.6666666666666696</v>
      </c>
      <c r="BH178" s="10">
        <f t="shared" si="53"/>
        <v>-24.133533333333332</v>
      </c>
      <c r="BI178" s="10">
        <f t="shared" si="51"/>
        <v>-9.3070000000000004</v>
      </c>
      <c r="BJ178" s="10">
        <f t="shared" si="54"/>
        <v>11.528041866895846</v>
      </c>
    </row>
    <row r="179" spans="2:62" ht="15">
      <c r="B179" s="3">
        <v>1992.42</v>
      </c>
      <c r="C179" s="4">
        <v>-0.17299999999999999</v>
      </c>
      <c r="D179" s="4">
        <f t="shared" si="55"/>
        <v>0.101455</v>
      </c>
      <c r="E179" s="10">
        <f t="shared" si="38"/>
        <v>-6.4227033041935569E-2</v>
      </c>
      <c r="F179" s="10">
        <f t="shared" si="39"/>
        <v>-2.4013719125104322</v>
      </c>
      <c r="G179" s="10">
        <f t="shared" si="40"/>
        <v>-0.2517061390126516</v>
      </c>
      <c r="H179" s="3">
        <f t="shared" si="41"/>
        <v>-2.6530780515230838</v>
      </c>
      <c r="I179" s="3">
        <v>2.8788341158059469</v>
      </c>
      <c r="J179" s="3">
        <f t="shared" si="42"/>
        <v>35.475312989045371</v>
      </c>
      <c r="K179" s="3">
        <f t="shared" si="43"/>
        <v>356.40529436634404</v>
      </c>
      <c r="L179" s="3">
        <f t="shared" si="36"/>
        <v>20.379294366344027</v>
      </c>
      <c r="M179" s="3"/>
      <c r="N179" s="1">
        <v>1992.46</v>
      </c>
      <c r="O179">
        <v>356.34399999999999</v>
      </c>
      <c r="P179">
        <f t="shared" si="37"/>
        <v>20.317999999999984</v>
      </c>
      <c r="R179" s="4">
        <f t="shared" si="46"/>
        <v>-1.0000000000000009E-3</v>
      </c>
      <c r="S179" s="3">
        <f t="shared" si="47"/>
        <v>-7.0242443833620438E-2</v>
      </c>
      <c r="T179" s="3">
        <f t="shared" si="48"/>
        <v>-5.2972671478085848E-2</v>
      </c>
      <c r="U179" s="3">
        <f t="shared" si="44"/>
        <v>-0.11321511531170629</v>
      </c>
      <c r="V179" s="3">
        <f t="shared" si="49"/>
        <v>0.13125249944818052</v>
      </c>
      <c r="W179" s="3">
        <f t="shared" si="45"/>
        <v>8.5966453323498004E-2</v>
      </c>
      <c r="X179" s="3">
        <f t="shared" si="50"/>
        <v>0.23990284298383102</v>
      </c>
      <c r="Y179" s="3"/>
      <c r="Z179" s="3">
        <v>1993.04</v>
      </c>
      <c r="AA179" s="4">
        <v>1.66667E-2</v>
      </c>
      <c r="BE179" s="10">
        <v>7.4166666666666634</v>
      </c>
      <c r="BF179" s="10">
        <f t="shared" si="52"/>
        <v>-20.584683333333331</v>
      </c>
      <c r="BG179" s="10">
        <v>-3.7083333333333361</v>
      </c>
      <c r="BH179" s="10">
        <f t="shared" si="53"/>
        <v>-24.293016666666666</v>
      </c>
      <c r="BI179" s="10">
        <f t="shared" si="51"/>
        <v>-9.298</v>
      </c>
      <c r="BJ179" s="10">
        <f t="shared" si="54"/>
        <v>11.659294366344026</v>
      </c>
    </row>
    <row r="180" spans="2:62" ht="15">
      <c r="B180" s="3">
        <v>1992.5</v>
      </c>
      <c r="C180" s="4">
        <v>-0.31900000000000001</v>
      </c>
      <c r="D180" s="4">
        <f t="shared" si="55"/>
        <v>7.7365000000000003E-2</v>
      </c>
      <c r="E180" s="10">
        <f t="shared" si="38"/>
        <v>-0.16111504995142928</v>
      </c>
      <c r="F180" s="10">
        <f t="shared" si="39"/>
        <v>-2.5138921424859428</v>
      </c>
      <c r="G180" s="10">
        <f t="shared" si="40"/>
        <v>-0.35174985396602554</v>
      </c>
      <c r="H180" s="3">
        <f t="shared" si="41"/>
        <v>-2.8656419964519682</v>
      </c>
      <c r="I180" s="3">
        <v>2.8737089201877937</v>
      </c>
      <c r="J180" s="3">
        <f t="shared" si="42"/>
        <v>35.714788732394354</v>
      </c>
      <c r="K180" s="3">
        <f t="shared" si="43"/>
        <v>356.53574406385667</v>
      </c>
      <c r="L180" s="3">
        <f t="shared" si="36"/>
        <v>20.509744063856658</v>
      </c>
      <c r="M180" s="3"/>
      <c r="N180" s="1">
        <v>1992.54</v>
      </c>
      <c r="O180">
        <v>356.38200000000001</v>
      </c>
      <c r="P180">
        <f t="shared" si="37"/>
        <v>20.355999999999995</v>
      </c>
      <c r="R180" s="4">
        <f t="shared" si="46"/>
        <v>-0.14600000000000002</v>
      </c>
      <c r="S180" s="3">
        <f t="shared" si="47"/>
        <v>-0.11252022997551059</v>
      </c>
      <c r="T180" s="3">
        <f t="shared" si="48"/>
        <v>-0.10004371495337394</v>
      </c>
      <c r="U180" s="3">
        <f t="shared" si="44"/>
        <v>-0.20256394492888452</v>
      </c>
      <c r="V180" s="3">
        <f t="shared" si="49"/>
        <v>0.13044969751263125</v>
      </c>
      <c r="W180" s="3">
        <f t="shared" si="45"/>
        <v>4.9424119541077435E-2</v>
      </c>
      <c r="X180" s="3">
        <f t="shared" si="50"/>
        <v>0.23947574334898292</v>
      </c>
      <c r="Y180" s="3"/>
      <c r="Z180" s="3">
        <v>1993.12</v>
      </c>
      <c r="AA180" s="4">
        <v>4.7500000000000001E-2</v>
      </c>
      <c r="BE180" s="10">
        <v>7.4999999999999973</v>
      </c>
      <c r="BF180" s="10">
        <f t="shared" si="52"/>
        <v>-20.856499999999997</v>
      </c>
      <c r="BG180" s="10">
        <v>-3.7500000000000031</v>
      </c>
      <c r="BH180" s="10">
        <f t="shared" si="53"/>
        <v>-24.6065</v>
      </c>
      <c r="BI180" s="10">
        <f t="shared" si="51"/>
        <v>-9.4430000000000014</v>
      </c>
      <c r="BJ180" s="10">
        <f t="shared" si="54"/>
        <v>11.789744063856658</v>
      </c>
    </row>
    <row r="181" spans="2:62" ht="15">
      <c r="B181" s="3">
        <v>1992.58</v>
      </c>
      <c r="C181" s="4">
        <v>-0.372</v>
      </c>
      <c r="D181" s="4">
        <f t="shared" si="55"/>
        <v>6.862E-2</v>
      </c>
      <c r="E181" s="10">
        <f t="shared" si="38"/>
        <v>-0.26720691285210385</v>
      </c>
      <c r="F181" s="10">
        <f t="shared" si="39"/>
        <v>-2.6355663357063008</v>
      </c>
      <c r="G181" s="10">
        <f t="shared" si="40"/>
        <v>-0.46721479597665011</v>
      </c>
      <c r="H181" s="3">
        <f t="shared" si="41"/>
        <v>-3.102781131682951</v>
      </c>
      <c r="I181" s="3">
        <v>2.8740219092331771</v>
      </c>
      <c r="J181" s="3">
        <f t="shared" si="42"/>
        <v>35.954290558163784</v>
      </c>
      <c r="K181" s="3">
        <f t="shared" si="43"/>
        <v>356.66581961487583</v>
      </c>
      <c r="L181" s="3">
        <f t="shared" si="36"/>
        <v>20.639819614875819</v>
      </c>
      <c r="M181" s="3"/>
      <c r="N181" s="1">
        <v>1992.62</v>
      </c>
      <c r="O181">
        <v>356.44</v>
      </c>
      <c r="P181">
        <f t="shared" si="37"/>
        <v>20.413999999999987</v>
      </c>
      <c r="R181" s="4">
        <f t="shared" si="46"/>
        <v>-5.2999999999999992E-2</v>
      </c>
      <c r="S181" s="3">
        <f t="shared" si="47"/>
        <v>-0.121674193220358</v>
      </c>
      <c r="T181" s="3">
        <f t="shared" si="48"/>
        <v>-0.11546494201062457</v>
      </c>
      <c r="U181" s="3">
        <f t="shared" si="44"/>
        <v>-0.22713913523098256</v>
      </c>
      <c r="V181" s="3">
        <f t="shared" si="49"/>
        <v>0.13007555101916068</v>
      </c>
      <c r="W181" s="3">
        <f t="shared" si="45"/>
        <v>3.9219896926767653E-2</v>
      </c>
      <c r="X181" s="3">
        <f t="shared" si="50"/>
        <v>0.23950182576943035</v>
      </c>
      <c r="Y181" s="3"/>
      <c r="Z181" s="3">
        <v>1993.21</v>
      </c>
      <c r="AA181" s="4">
        <v>4.58333E-2</v>
      </c>
      <c r="BE181" s="10">
        <v>7.5833333333333304</v>
      </c>
      <c r="BF181" s="10">
        <f t="shared" si="52"/>
        <v>-20.890316666666664</v>
      </c>
      <c r="BG181" s="10">
        <v>-3.7916666666666696</v>
      </c>
      <c r="BH181" s="10">
        <f t="shared" si="53"/>
        <v>-24.681983333333335</v>
      </c>
      <c r="BI181" s="10">
        <f t="shared" si="51"/>
        <v>-9.3500000000000014</v>
      </c>
      <c r="BJ181" s="10">
        <f t="shared" si="54"/>
        <v>11.919819614875818</v>
      </c>
    </row>
    <row r="182" spans="2:62" ht="15">
      <c r="B182" s="3">
        <v>1992.67</v>
      </c>
      <c r="C182" s="4">
        <v>-0.31</v>
      </c>
      <c r="D182" s="4">
        <f t="shared" si="55"/>
        <v>7.8850000000000003E-2</v>
      </c>
      <c r="E182" s="10">
        <f t="shared" si="38"/>
        <v>-0.34498715357956161</v>
      </c>
      <c r="F182" s="10">
        <f t="shared" si="39"/>
        <v>-2.7290330124112945</v>
      </c>
      <c r="G182" s="10">
        <f t="shared" si="40"/>
        <v>-0.55984622663089101</v>
      </c>
      <c r="H182" s="3">
        <f t="shared" si="41"/>
        <v>-3.2888792390421857</v>
      </c>
      <c r="I182" s="3">
        <v>2.8743348982785606</v>
      </c>
      <c r="J182" s="3">
        <f t="shared" si="42"/>
        <v>36.193818466353662</v>
      </c>
      <c r="K182" s="3">
        <f t="shared" si="43"/>
        <v>356.79555878612683</v>
      </c>
      <c r="L182" s="3">
        <f t="shared" si="36"/>
        <v>20.769558786126822</v>
      </c>
      <c r="M182" s="3"/>
      <c r="N182" s="1">
        <v>1992.71</v>
      </c>
      <c r="O182">
        <v>356.46800000000002</v>
      </c>
      <c r="P182">
        <f t="shared" si="37"/>
        <v>20.442000000000007</v>
      </c>
      <c r="R182" s="4">
        <f t="shared" si="46"/>
        <v>6.2E-2</v>
      </c>
      <c r="S182" s="3">
        <f t="shared" si="47"/>
        <v>-9.3466676704993645E-2</v>
      </c>
      <c r="T182" s="3">
        <f t="shared" si="48"/>
        <v>-9.2631430654240898E-2</v>
      </c>
      <c r="U182" s="3">
        <f t="shared" si="44"/>
        <v>-0.17609810735923453</v>
      </c>
      <c r="V182" s="3">
        <f t="shared" si="49"/>
        <v>0.12973917125100343</v>
      </c>
      <c r="W182" s="3">
        <f t="shared" si="45"/>
        <v>5.929992830730961E-2</v>
      </c>
      <c r="X182" s="3">
        <f t="shared" si="50"/>
        <v>0.23952790818987779</v>
      </c>
      <c r="Y182" s="3"/>
      <c r="Z182" s="3">
        <v>1993.29</v>
      </c>
      <c r="AA182" s="4">
        <v>9.7500000000000003E-2</v>
      </c>
      <c r="BE182" s="10">
        <v>7.6666666666666634</v>
      </c>
      <c r="BF182" s="10">
        <f t="shared" si="52"/>
        <v>-20.902133333333332</v>
      </c>
      <c r="BG182" s="10">
        <v>-3.8333333333333361</v>
      </c>
      <c r="BH182" s="10">
        <f t="shared" si="53"/>
        <v>-24.735466666666667</v>
      </c>
      <c r="BI182" s="10">
        <f t="shared" si="51"/>
        <v>-9.2350000000000012</v>
      </c>
      <c r="BJ182" s="10">
        <f t="shared" si="54"/>
        <v>12.049558786126822</v>
      </c>
    </row>
    <row r="183" spans="2:62" ht="15">
      <c r="B183" s="3">
        <v>1992.75</v>
      </c>
      <c r="C183" s="4">
        <v>-0.156</v>
      </c>
      <c r="D183" s="4">
        <f t="shared" si="55"/>
        <v>0.10426000000000001</v>
      </c>
      <c r="E183" s="10">
        <f t="shared" si="38"/>
        <v>-0.36729578904104648</v>
      </c>
      <c r="F183" s="10">
        <f t="shared" si="39"/>
        <v>-2.7669738656793501</v>
      </c>
      <c r="G183" s="10">
        <f t="shared" si="40"/>
        <v>-0.59976549404505053</v>
      </c>
      <c r="H183" s="3">
        <f t="shared" si="41"/>
        <v>-3.3667393597244004</v>
      </c>
      <c r="I183" s="3">
        <v>2.8746478873239441</v>
      </c>
      <c r="J183" s="3">
        <f t="shared" si="42"/>
        <v>36.433372456963987</v>
      </c>
      <c r="K183" s="3">
        <f t="shared" si="43"/>
        <v>356.92504790556944</v>
      </c>
      <c r="L183" s="3">
        <f t="shared" si="36"/>
        <v>20.899047905569432</v>
      </c>
      <c r="M183" s="3"/>
      <c r="N183" s="1">
        <v>1992.79</v>
      </c>
      <c r="O183">
        <v>356.51299999999998</v>
      </c>
      <c r="P183">
        <f t="shared" si="37"/>
        <v>20.486999999999966</v>
      </c>
      <c r="R183" s="4">
        <f t="shared" si="46"/>
        <v>0.154</v>
      </c>
      <c r="S183" s="3">
        <f t="shared" si="47"/>
        <v>-3.794085326805563E-2</v>
      </c>
      <c r="T183" s="3">
        <f t="shared" si="48"/>
        <v>-3.9919267414159521E-2</v>
      </c>
      <c r="U183" s="3">
        <f t="shared" si="44"/>
        <v>-6.7860120682215155E-2</v>
      </c>
      <c r="V183" s="3">
        <f t="shared" si="49"/>
        <v>0.12948911944260999</v>
      </c>
      <c r="W183" s="3">
        <f t="shared" si="45"/>
        <v>0.10234507116972393</v>
      </c>
      <c r="X183" s="3">
        <f t="shared" si="50"/>
        <v>0.23955399061032523</v>
      </c>
      <c r="Y183" s="3"/>
      <c r="Z183" s="3">
        <v>1993.37</v>
      </c>
      <c r="AA183" s="4">
        <v>6.7500000000000004E-2</v>
      </c>
      <c r="BE183" s="10">
        <v>7.7499999999999973</v>
      </c>
      <c r="BF183" s="10">
        <f t="shared" si="52"/>
        <v>-20.936949999999996</v>
      </c>
      <c r="BG183" s="10">
        <v>-3.8750000000000031</v>
      </c>
      <c r="BH183" s="10">
        <f t="shared" si="53"/>
        <v>-24.81195</v>
      </c>
      <c r="BI183" s="10">
        <f t="shared" si="51"/>
        <v>-9.1430000000000007</v>
      </c>
      <c r="BJ183" s="10">
        <f t="shared" si="54"/>
        <v>12.179047905569432</v>
      </c>
    </row>
    <row r="184" spans="2:62" ht="15">
      <c r="B184" s="3">
        <v>1992.83</v>
      </c>
      <c r="C184" s="4">
        <v>-0.14699999999999999</v>
      </c>
      <c r="D184" s="4">
        <f t="shared" si="55"/>
        <v>0.10574500000000001</v>
      </c>
      <c r="E184" s="10">
        <f t="shared" si="38"/>
        <v>-0.38494232342204293</v>
      </c>
      <c r="F184" s="10">
        <f t="shared" si="39"/>
        <v>-2.8002027347415503</v>
      </c>
      <c r="G184" s="10">
        <f t="shared" si="40"/>
        <v>-0.63589274735397372</v>
      </c>
      <c r="H184" s="3">
        <f t="shared" si="41"/>
        <v>-3.4360954820955243</v>
      </c>
      <c r="I184" s="3">
        <v>2.8749608763693271</v>
      </c>
      <c r="J184" s="3">
        <f t="shared" si="42"/>
        <v>36.672952529994767</v>
      </c>
      <c r="K184" s="3">
        <f t="shared" si="43"/>
        <v>357.05429355101495</v>
      </c>
      <c r="L184" s="3">
        <f t="shared" si="36"/>
        <v>21.02829355101494</v>
      </c>
      <c r="M184" s="3"/>
      <c r="N184" s="1">
        <v>1992.87</v>
      </c>
      <c r="O184">
        <v>356.536</v>
      </c>
      <c r="P184">
        <f t="shared" si="37"/>
        <v>20.509999999999991</v>
      </c>
      <c r="R184" s="4">
        <f t="shared" si="46"/>
        <v>9.000000000000008E-3</v>
      </c>
      <c r="S184" s="3">
        <f t="shared" si="47"/>
        <v>-3.3228869062200239E-2</v>
      </c>
      <c r="T184" s="3">
        <f t="shared" si="48"/>
        <v>-3.6127253308923191E-2</v>
      </c>
      <c r="U184" s="3">
        <f t="shared" si="44"/>
        <v>-5.9356122371123428E-2</v>
      </c>
      <c r="V184" s="3">
        <f t="shared" si="49"/>
        <v>0.12924564544550776</v>
      </c>
      <c r="W184" s="3">
        <f t="shared" si="45"/>
        <v>0.10550319649705839</v>
      </c>
      <c r="X184" s="3">
        <f t="shared" si="50"/>
        <v>0.23958007303077977</v>
      </c>
      <c r="Y184" s="3"/>
      <c r="Z184" s="3">
        <v>1993.46</v>
      </c>
      <c r="AA184" s="4">
        <v>9.4166700000000006E-2</v>
      </c>
      <c r="BE184" s="10">
        <v>7.8333333333333304</v>
      </c>
      <c r="BF184" s="10">
        <f t="shared" si="52"/>
        <v>-21.208766666666662</v>
      </c>
      <c r="BG184" s="10">
        <v>-3.9166666666666696</v>
      </c>
      <c r="BH184" s="10">
        <f t="shared" si="53"/>
        <v>-25.125433333333334</v>
      </c>
      <c r="BI184" s="10">
        <f t="shared" si="51"/>
        <v>-9.2880000000000003</v>
      </c>
      <c r="BJ184" s="10">
        <f t="shared" si="54"/>
        <v>12.308293551014939</v>
      </c>
    </row>
    <row r="185" spans="2:62" ht="15">
      <c r="B185" s="3">
        <v>1992.92</v>
      </c>
      <c r="C185" s="4">
        <v>-0.20599999999999999</v>
      </c>
      <c r="D185" s="4">
        <f t="shared" si="55"/>
        <v>9.6010000000000012E-2</v>
      </c>
      <c r="E185" s="10">
        <f t="shared" si="38"/>
        <v>-0.42004743696432273</v>
      </c>
      <c r="F185" s="10">
        <f t="shared" si="39"/>
        <v>-2.8509942882741584</v>
      </c>
      <c r="G185" s="10">
        <f t="shared" si="40"/>
        <v>-0.69073835632848257</v>
      </c>
      <c r="H185" s="3">
        <f t="shared" si="41"/>
        <v>-3.5417326446026411</v>
      </c>
      <c r="I185" s="3">
        <v>2.8752738654147105</v>
      </c>
      <c r="J185" s="3">
        <f t="shared" si="42"/>
        <v>36.912558685445994</v>
      </c>
      <c r="K185" s="3">
        <f t="shared" si="43"/>
        <v>357.183265657569</v>
      </c>
      <c r="L185" s="3">
        <f t="shared" si="36"/>
        <v>21.157265657568985</v>
      </c>
      <c r="M185" s="3"/>
      <c r="N185" s="1">
        <v>1992.96</v>
      </c>
      <c r="O185">
        <v>356.589</v>
      </c>
      <c r="P185">
        <f t="shared" si="37"/>
        <v>20.562999999999988</v>
      </c>
      <c r="R185" s="4">
        <f t="shared" si="46"/>
        <v>-5.8999999999999997E-2</v>
      </c>
      <c r="S185" s="3">
        <f t="shared" si="47"/>
        <v>-5.0791553532608003E-2</v>
      </c>
      <c r="T185" s="3">
        <f t="shared" si="48"/>
        <v>-5.4845608974508853E-2</v>
      </c>
      <c r="U185" s="3">
        <f t="shared" si="44"/>
        <v>-9.563716250711686E-2</v>
      </c>
      <c r="V185" s="3">
        <f t="shared" si="49"/>
        <v>0.12897210655404479</v>
      </c>
      <c r="W185" s="3">
        <f t="shared" si="45"/>
        <v>9.0717241551198036E-2</v>
      </c>
      <c r="X185" s="3">
        <f t="shared" si="50"/>
        <v>0.23960615545122721</v>
      </c>
      <c r="Y185" s="3"/>
      <c r="Z185" s="3">
        <v>1993.54</v>
      </c>
      <c r="AA185" s="4">
        <v>0.109167</v>
      </c>
      <c r="BE185" s="10">
        <v>7.9166666666666634</v>
      </c>
      <c r="BF185" s="10">
        <f t="shared" si="52"/>
        <v>-21.40358333333333</v>
      </c>
      <c r="BG185" s="10">
        <v>-3.9583333333333366</v>
      </c>
      <c r="BH185" s="10">
        <f t="shared" si="53"/>
        <v>-25.361916666666666</v>
      </c>
      <c r="BI185" s="10">
        <f t="shared" si="51"/>
        <v>-9.3559999999999999</v>
      </c>
      <c r="BJ185" s="10">
        <f t="shared" si="54"/>
        <v>12.437265657568984</v>
      </c>
    </row>
    <row r="186" spans="2:62" ht="15">
      <c r="B186" s="3">
        <v>1993</v>
      </c>
      <c r="C186" s="4">
        <v>-0.215</v>
      </c>
      <c r="D186" s="4">
        <f t="shared" si="55"/>
        <v>9.4524999999999998E-2</v>
      </c>
      <c r="E186" s="10">
        <f t="shared" si="38"/>
        <v>-0.45522410167716987</v>
      </c>
      <c r="F186" s="10">
        <f t="shared" si="39"/>
        <v>-2.9018031744855239</v>
      </c>
      <c r="G186" s="10">
        <f t="shared" si="40"/>
        <v>-0.74742213437067873</v>
      </c>
      <c r="H186" s="3">
        <f t="shared" si="41"/>
        <v>-3.6492253088562028</v>
      </c>
      <c r="I186" s="3">
        <v>2.875586854460094</v>
      </c>
      <c r="J186" s="3">
        <f t="shared" si="42"/>
        <v>37.152190923317669</v>
      </c>
      <c r="K186" s="3">
        <f t="shared" si="43"/>
        <v>357.31196167904795</v>
      </c>
      <c r="L186" s="3">
        <f t="shared" si="36"/>
        <v>21.285961679047944</v>
      </c>
      <c r="M186" s="3"/>
      <c r="N186" s="1">
        <v>1993.04</v>
      </c>
      <c r="O186">
        <v>356.60599999999999</v>
      </c>
      <c r="P186">
        <f t="shared" si="37"/>
        <v>20.579999999999984</v>
      </c>
      <c r="R186" s="4">
        <f t="shared" si="46"/>
        <v>-9.000000000000008E-3</v>
      </c>
      <c r="S186" s="3">
        <f t="shared" si="47"/>
        <v>-5.0808886211365589E-2</v>
      </c>
      <c r="T186" s="3">
        <f t="shared" si="48"/>
        <v>-5.6683778042196153E-2</v>
      </c>
      <c r="U186" s="3">
        <f t="shared" si="44"/>
        <v>-9.7492664253561748E-2</v>
      </c>
      <c r="V186" s="3">
        <f t="shared" si="49"/>
        <v>0.12869602147895876</v>
      </c>
      <c r="W186" s="3">
        <f t="shared" si="45"/>
        <v>8.9698955777534062E-2</v>
      </c>
      <c r="X186" s="3">
        <f t="shared" si="50"/>
        <v>0.23963223787167465</v>
      </c>
      <c r="Y186" s="3"/>
      <c r="Z186" s="3">
        <v>1993.62</v>
      </c>
      <c r="AA186" s="4">
        <v>0.113333</v>
      </c>
      <c r="BE186" s="10">
        <v>7.9999999999999964</v>
      </c>
      <c r="BF186" s="10">
        <f t="shared" si="52"/>
        <v>-21.480399999999996</v>
      </c>
      <c r="BG186" s="10">
        <v>-4.0000000000000036</v>
      </c>
      <c r="BH186" s="10">
        <f t="shared" si="53"/>
        <v>-25.480399999999999</v>
      </c>
      <c r="BI186" s="10">
        <f t="shared" si="51"/>
        <v>-9.3060000000000009</v>
      </c>
      <c r="BJ186" s="10">
        <f t="shared" si="54"/>
        <v>12.565961679047943</v>
      </c>
    </row>
    <row r="187" spans="2:62" ht="15">
      <c r="B187" s="3">
        <v>1993.08</v>
      </c>
      <c r="C187" s="4">
        <v>-0.16200000000000001</v>
      </c>
      <c r="D187" s="4">
        <f t="shared" si="55"/>
        <v>0.10327</v>
      </c>
      <c r="E187" s="10">
        <f t="shared" si="38"/>
        <v>-0.47063761147292982</v>
      </c>
      <c r="F187" s="10">
        <f t="shared" si="39"/>
        <v>-2.9327990223592435</v>
      </c>
      <c r="G187" s="10">
        <f t="shared" si="40"/>
        <v>-0.78545330632463217</v>
      </c>
      <c r="H187" s="3">
        <f t="shared" si="41"/>
        <v>-3.7182523286838758</v>
      </c>
      <c r="I187" s="3">
        <v>2.8758998435054774</v>
      </c>
      <c r="J187" s="3">
        <f t="shared" si="42"/>
        <v>37.391849243609791</v>
      </c>
      <c r="K187" s="3">
        <f t="shared" si="43"/>
        <v>357.44041241884804</v>
      </c>
      <c r="L187" s="3">
        <f t="shared" si="36"/>
        <v>21.41441241884803</v>
      </c>
      <c r="M187" s="3"/>
      <c r="N187" s="1">
        <v>1993.12</v>
      </c>
      <c r="O187">
        <v>356.65300000000002</v>
      </c>
      <c r="P187">
        <f t="shared" si="37"/>
        <v>20.62700000000001</v>
      </c>
      <c r="R187" s="4">
        <f t="shared" si="46"/>
        <v>5.2999999999999992E-2</v>
      </c>
      <c r="S187" s="3">
        <f t="shared" si="47"/>
        <v>-3.0995847873719562E-2</v>
      </c>
      <c r="T187" s="3">
        <f t="shared" si="48"/>
        <v>-3.8031171953953447E-2</v>
      </c>
      <c r="U187" s="3">
        <f t="shared" si="44"/>
        <v>-5.9027019827673007E-2</v>
      </c>
      <c r="V187" s="3">
        <f t="shared" si="49"/>
        <v>0.12845073980008692</v>
      </c>
      <c r="W187" s="3">
        <f t="shared" si="45"/>
        <v>0.10483993186901772</v>
      </c>
      <c r="X187" s="3">
        <f t="shared" si="50"/>
        <v>0.23965832029212208</v>
      </c>
      <c r="Y187" s="3"/>
      <c r="Z187" s="3">
        <v>1993.71</v>
      </c>
      <c r="AA187" s="4">
        <v>0.14249999999999999</v>
      </c>
      <c r="BE187" s="10">
        <v>8.0833333333333304</v>
      </c>
      <c r="BF187" s="10">
        <f t="shared" si="52"/>
        <v>-21.545216666666661</v>
      </c>
      <c r="BG187" s="10">
        <v>-4.0416666666666696</v>
      </c>
      <c r="BH187" s="10">
        <f t="shared" si="53"/>
        <v>-25.586883333333333</v>
      </c>
      <c r="BI187" s="10">
        <f t="shared" si="51"/>
        <v>-9.2439999999999998</v>
      </c>
      <c r="BJ187" s="10">
        <f t="shared" si="54"/>
        <v>12.69441241884803</v>
      </c>
    </row>
    <row r="188" spans="2:62" ht="15">
      <c r="B188" s="3">
        <v>1993.17</v>
      </c>
      <c r="C188" s="4">
        <v>-0.28499999999999998</v>
      </c>
      <c r="D188" s="4">
        <f t="shared" si="55"/>
        <v>8.2975000000000007E-2</v>
      </c>
      <c r="E188" s="10">
        <f t="shared" si="38"/>
        <v>-0.52415687307272607</v>
      </c>
      <c r="F188" s="10">
        <f t="shared" si="39"/>
        <v>-3.0020047270745343</v>
      </c>
      <c r="G188" s="10">
        <f t="shared" si="40"/>
        <v>-0.86327622561159811</v>
      </c>
      <c r="H188" s="3">
        <f t="shared" si="41"/>
        <v>-3.8652809526861325</v>
      </c>
      <c r="I188" s="3">
        <v>2.8762128325508609</v>
      </c>
      <c r="J188" s="3">
        <f t="shared" si="42"/>
        <v>37.63153364632236</v>
      </c>
      <c r="K188" s="3">
        <f t="shared" si="43"/>
        <v>357.56855352146573</v>
      </c>
      <c r="L188" s="3">
        <f t="shared" si="36"/>
        <v>21.54255352146572</v>
      </c>
      <c r="M188" s="3"/>
      <c r="N188" s="1">
        <v>1993.21</v>
      </c>
      <c r="O188">
        <v>356.69900000000001</v>
      </c>
      <c r="P188">
        <f t="shared" si="37"/>
        <v>20.673000000000002</v>
      </c>
      <c r="R188" s="4">
        <f t="shared" si="46"/>
        <v>-0.12299999999999997</v>
      </c>
      <c r="S188" s="3">
        <f t="shared" si="47"/>
        <v>-6.920570471529075E-2</v>
      </c>
      <c r="T188" s="3">
        <f t="shared" si="48"/>
        <v>-7.7822919286965941E-2</v>
      </c>
      <c r="U188" s="3">
        <f t="shared" si="44"/>
        <v>-0.13702862400225668</v>
      </c>
      <c r="V188" s="3">
        <f t="shared" si="49"/>
        <v>0.12814110261768974</v>
      </c>
      <c r="W188" s="3">
        <f t="shared" si="45"/>
        <v>7.3329653016787066E-2</v>
      </c>
      <c r="X188" s="3">
        <f t="shared" si="50"/>
        <v>0.23968440271256952</v>
      </c>
      <c r="Y188" s="3"/>
      <c r="Z188" s="3">
        <v>1993.79</v>
      </c>
      <c r="AA188" s="4">
        <v>0.129167</v>
      </c>
      <c r="BE188" s="10">
        <v>8.1666666666666643</v>
      </c>
      <c r="BF188" s="10">
        <f t="shared" si="52"/>
        <v>-21.84803333333333</v>
      </c>
      <c r="BG188" s="10">
        <v>-4.0833333333333366</v>
      </c>
      <c r="BH188" s="10">
        <f t="shared" si="53"/>
        <v>-25.931366666666666</v>
      </c>
      <c r="BI188" s="10">
        <f t="shared" si="51"/>
        <v>-9.42</v>
      </c>
      <c r="BJ188" s="10">
        <f t="shared" si="54"/>
        <v>12.82255352146572</v>
      </c>
    </row>
    <row r="189" spans="2:62" ht="15">
      <c r="B189" s="3">
        <v>1993.25</v>
      </c>
      <c r="C189" s="4">
        <v>-0.20300000000000001</v>
      </c>
      <c r="D189" s="4">
        <f t="shared" si="55"/>
        <v>9.6505000000000007E-2</v>
      </c>
      <c r="E189" s="10">
        <f t="shared" si="38"/>
        <v>-0.54717153878112224</v>
      </c>
      <c r="F189" s="10">
        <f t="shared" si="39"/>
        <v>-3.0406516171567408</v>
      </c>
      <c r="G189" s="10">
        <f t="shared" si="40"/>
        <v>-0.91244402796701884</v>
      </c>
      <c r="H189" s="3">
        <f t="shared" si="41"/>
        <v>-3.9530956451237595</v>
      </c>
      <c r="I189" s="3">
        <v>2.8765258215962444</v>
      </c>
      <c r="J189" s="3">
        <f t="shared" si="42"/>
        <v>37.871244131455377</v>
      </c>
      <c r="K189" s="3">
        <f t="shared" si="43"/>
        <v>357.69643212237332</v>
      </c>
      <c r="L189" s="3">
        <f t="shared" si="36"/>
        <v>21.670432122373313</v>
      </c>
      <c r="M189" s="3"/>
      <c r="N189" s="1">
        <v>1993.29</v>
      </c>
      <c r="O189">
        <v>356.79700000000003</v>
      </c>
      <c r="P189">
        <f t="shared" si="37"/>
        <v>20.771000000000015</v>
      </c>
      <c r="R189" s="4">
        <f t="shared" si="46"/>
        <v>8.1999999999999962E-2</v>
      </c>
      <c r="S189" s="3">
        <f t="shared" si="47"/>
        <v>-3.8646890082206564E-2</v>
      </c>
      <c r="T189" s="3">
        <f t="shared" si="48"/>
        <v>-4.9167802355420731E-2</v>
      </c>
      <c r="U189" s="3">
        <f t="shared" si="44"/>
        <v>-7.78146924376273E-2</v>
      </c>
      <c r="V189" s="3">
        <f t="shared" si="49"/>
        <v>0.12787860090759295</v>
      </c>
      <c r="W189" s="3">
        <f t="shared" si="45"/>
        <v>9.6752723932542029E-2</v>
      </c>
      <c r="X189" s="3">
        <f t="shared" si="50"/>
        <v>0.23971048513301696</v>
      </c>
      <c r="Y189" s="3"/>
      <c r="Z189" s="3">
        <v>1993.87</v>
      </c>
      <c r="AA189" s="4">
        <v>0.17083300000000001</v>
      </c>
      <c r="BE189" s="10">
        <v>8.2499999999999964</v>
      </c>
      <c r="BF189" s="10">
        <f t="shared" si="52"/>
        <v>-21.769849999999995</v>
      </c>
      <c r="BG189" s="10">
        <v>-4.1250000000000036</v>
      </c>
      <c r="BH189" s="10">
        <f t="shared" si="53"/>
        <v>-25.894849999999998</v>
      </c>
      <c r="BI189" s="10">
        <f t="shared" si="51"/>
        <v>-9.2149999999999999</v>
      </c>
      <c r="BJ189" s="10">
        <f t="shared" si="54"/>
        <v>12.950432122373313</v>
      </c>
    </row>
    <row r="190" spans="2:62" ht="15">
      <c r="B190" s="3">
        <v>1993.33</v>
      </c>
      <c r="C190" s="4">
        <v>-9.7000000000000003E-2</v>
      </c>
      <c r="D190" s="4">
        <f t="shared" si="55"/>
        <v>0.113995</v>
      </c>
      <c r="E190" s="10">
        <f t="shared" si="38"/>
        <v>-0.53444488522352629</v>
      </c>
      <c r="F190" s="10">
        <f t="shared" si="39"/>
        <v>-3.0435073043225005</v>
      </c>
      <c r="G190" s="10">
        <f t="shared" si="40"/>
        <v>-0.92563027702691736</v>
      </c>
      <c r="H190" s="3">
        <f t="shared" si="41"/>
        <v>-3.9691375813494179</v>
      </c>
      <c r="I190" s="3">
        <v>2.8768388106416274</v>
      </c>
      <c r="J190" s="3">
        <f t="shared" si="42"/>
        <v>38.110980699008849</v>
      </c>
      <c r="K190" s="3">
        <f t="shared" si="43"/>
        <v>357.82410720293291</v>
      </c>
      <c r="L190" s="3">
        <f t="shared" si="36"/>
        <v>21.798107202932897</v>
      </c>
      <c r="M190" s="3"/>
      <c r="N190" s="1">
        <v>1993.37</v>
      </c>
      <c r="O190">
        <v>356.86399999999998</v>
      </c>
      <c r="P190">
        <f t="shared" si="37"/>
        <v>20.837999999999965</v>
      </c>
      <c r="R190" s="4">
        <f t="shared" si="46"/>
        <v>0.10600000000000001</v>
      </c>
      <c r="S190" s="3">
        <f t="shared" si="47"/>
        <v>-2.8556871657596794E-3</v>
      </c>
      <c r="T190" s="3">
        <f t="shared" si="48"/>
        <v>-1.3186249059898514E-2</v>
      </c>
      <c r="U190" s="3">
        <f t="shared" si="44"/>
        <v>-6.041936225658193E-3</v>
      </c>
      <c r="V190" s="3">
        <f t="shared" si="49"/>
        <v>0.12767508055958388</v>
      </c>
      <c r="W190" s="3">
        <f t="shared" si="45"/>
        <v>0.12525830606932059</v>
      </c>
      <c r="X190" s="3">
        <f t="shared" si="50"/>
        <v>0.2397365675534715</v>
      </c>
      <c r="Y190" s="3"/>
      <c r="Z190" s="3">
        <v>1993.96</v>
      </c>
      <c r="AA190" s="4">
        <v>0.124167</v>
      </c>
      <c r="BE190" s="10">
        <v>8.3333333333333304</v>
      </c>
      <c r="BF190" s="10">
        <f t="shared" si="52"/>
        <v>-21.872666666666664</v>
      </c>
      <c r="BG190" s="10">
        <v>-4.1666666666666696</v>
      </c>
      <c r="BH190" s="10">
        <f t="shared" si="53"/>
        <v>-26.039333333333332</v>
      </c>
      <c r="BI190" s="10">
        <f t="shared" si="51"/>
        <v>-9.1910000000000007</v>
      </c>
      <c r="BJ190" s="10">
        <f t="shared" si="54"/>
        <v>13.078107202932896</v>
      </c>
    </row>
    <row r="191" spans="2:62" ht="15">
      <c r="B191" s="3">
        <v>1993.42</v>
      </c>
      <c r="C191" s="4">
        <v>-2.5000000000000001E-2</v>
      </c>
      <c r="D191" s="4">
        <f t="shared" si="55"/>
        <v>0.12587500000000001</v>
      </c>
      <c r="E191" s="10">
        <f t="shared" si="38"/>
        <v>-0.49970859011418278</v>
      </c>
      <c r="F191" s="10">
        <f t="shared" si="39"/>
        <v>-3.0244574547625338</v>
      </c>
      <c r="G191" s="10">
        <f t="shared" si="40"/>
        <v>-0.91479292728836636</v>
      </c>
      <c r="H191" s="3">
        <f t="shared" si="41"/>
        <v>-3.9392503820509002</v>
      </c>
      <c r="I191" s="3">
        <v>2.8771517996870108</v>
      </c>
      <c r="J191" s="3">
        <f t="shared" si="42"/>
        <v>38.350743348982768</v>
      </c>
      <c r="K191" s="3">
        <f t="shared" si="43"/>
        <v>357.95161818887885</v>
      </c>
      <c r="L191" s="3">
        <f t="shared" si="36"/>
        <v>21.925618188878843</v>
      </c>
      <c r="M191" s="3"/>
      <c r="N191" s="1">
        <v>1993.46</v>
      </c>
      <c r="O191">
        <v>356.95800000000003</v>
      </c>
      <c r="P191">
        <f t="shared" si="37"/>
        <v>20.932000000000016</v>
      </c>
      <c r="R191" s="4">
        <f t="shared" si="46"/>
        <v>7.2000000000000008E-2</v>
      </c>
      <c r="S191" s="3">
        <f t="shared" si="47"/>
        <v>1.9049849559966692E-2</v>
      </c>
      <c r="T191" s="3">
        <f t="shared" si="48"/>
        <v>1.0837349738550994E-2</v>
      </c>
      <c r="U191" s="3">
        <f t="shared" si="44"/>
        <v>3.9887199298517688E-2</v>
      </c>
      <c r="V191" s="3">
        <f t="shared" si="49"/>
        <v>0.12751098594594623</v>
      </c>
      <c r="W191" s="3">
        <f t="shared" si="45"/>
        <v>0.1434658656653533</v>
      </c>
      <c r="X191" s="3">
        <f t="shared" si="50"/>
        <v>0.23976264997391894</v>
      </c>
      <c r="Y191" s="3"/>
      <c r="Z191" s="3">
        <v>1994.04</v>
      </c>
      <c r="AA191" s="4">
        <v>0.106667</v>
      </c>
      <c r="BE191" s="10">
        <v>8.4166666666666625</v>
      </c>
      <c r="BF191" s="10">
        <f t="shared" si="52"/>
        <v>-22.033483333333329</v>
      </c>
      <c r="BG191" s="10">
        <v>-4.2083333333333366</v>
      </c>
      <c r="BH191" s="10">
        <f t="shared" si="53"/>
        <v>-26.241816666666665</v>
      </c>
      <c r="BI191" s="10">
        <f t="shared" si="51"/>
        <v>-9.2250000000000014</v>
      </c>
      <c r="BJ191" s="10">
        <f t="shared" si="54"/>
        <v>13.205618188878843</v>
      </c>
    </row>
    <row r="192" spans="2:62" ht="15">
      <c r="B192" s="3">
        <v>1993.5</v>
      </c>
      <c r="C192" s="4">
        <v>-8.9999999999999993E-3</v>
      </c>
      <c r="D192" s="4">
        <f t="shared" si="55"/>
        <v>0.12851500000000002</v>
      </c>
      <c r="E192" s="10">
        <f t="shared" si="38"/>
        <v>-0.4626324983501921</v>
      </c>
      <c r="F192" s="10">
        <f t="shared" si="39"/>
        <v>-3.0030135896116326</v>
      </c>
      <c r="G192" s="10">
        <f t="shared" si="40"/>
        <v>-0.89890085848237222</v>
      </c>
      <c r="H192" s="3">
        <f t="shared" si="41"/>
        <v>-3.9019144480940047</v>
      </c>
      <c r="I192" s="3">
        <v>2.8774647887323943</v>
      </c>
      <c r="J192" s="3">
        <f t="shared" si="42"/>
        <v>38.590532081377134</v>
      </c>
      <c r="K192" s="3">
        <f t="shared" si="43"/>
        <v>358.07897357298992</v>
      </c>
      <c r="L192" s="3">
        <f t="shared" si="36"/>
        <v>22.052973572989913</v>
      </c>
      <c r="M192" s="3"/>
      <c r="N192" s="1">
        <v>1993.54</v>
      </c>
      <c r="O192">
        <v>357.06799999999998</v>
      </c>
      <c r="P192">
        <f t="shared" si="37"/>
        <v>21.041999999999973</v>
      </c>
      <c r="R192" s="4">
        <f t="shared" si="46"/>
        <v>1.6E-2</v>
      </c>
      <c r="S192" s="3">
        <f t="shared" si="47"/>
        <v>2.1443865150901242E-2</v>
      </c>
      <c r="T192" s="3">
        <f t="shared" si="48"/>
        <v>1.5892068805994142E-2</v>
      </c>
      <c r="U192" s="3">
        <f t="shared" si="44"/>
        <v>4.7335933956895386E-2</v>
      </c>
      <c r="V192" s="3">
        <f t="shared" si="49"/>
        <v>0.12735538411106972</v>
      </c>
      <c r="W192" s="3">
        <f t="shared" si="45"/>
        <v>0.14628975769382788</v>
      </c>
      <c r="X192" s="3">
        <f t="shared" si="50"/>
        <v>0.23978873239436638</v>
      </c>
      <c r="Y192" s="3"/>
      <c r="Z192" s="3">
        <v>1994.12</v>
      </c>
      <c r="AA192" s="4">
        <v>0.16416700000000001</v>
      </c>
      <c r="BE192" s="10">
        <v>8.4999999999999964</v>
      </c>
      <c r="BF192" s="10">
        <f t="shared" si="52"/>
        <v>-22.216299999999997</v>
      </c>
      <c r="BG192" s="10">
        <v>-4.2500000000000036</v>
      </c>
      <c r="BH192" s="10">
        <f t="shared" si="53"/>
        <v>-26.4663</v>
      </c>
      <c r="BI192" s="10">
        <f t="shared" si="51"/>
        <v>-9.2810000000000006</v>
      </c>
      <c r="BJ192" s="10">
        <f t="shared" si="54"/>
        <v>13.332973572989912</v>
      </c>
    </row>
    <row r="193" spans="2:62" ht="15">
      <c r="B193" s="3">
        <v>1993.58</v>
      </c>
      <c r="C193" s="4">
        <v>-0.14000000000000001</v>
      </c>
      <c r="D193" s="4">
        <f t="shared" si="55"/>
        <v>0.1069</v>
      </c>
      <c r="E193" s="10">
        <f t="shared" si="38"/>
        <v>-0.47041757394068284</v>
      </c>
      <c r="F193" s="10">
        <f t="shared" si="39"/>
        <v>-3.026381007985715</v>
      </c>
      <c r="G193" s="10">
        <f t="shared" si="40"/>
        <v>-0.92655139739901227</v>
      </c>
      <c r="H193" s="3">
        <f t="shared" si="41"/>
        <v>-3.9529324053847272</v>
      </c>
      <c r="I193" s="3">
        <v>2.8826682316118935</v>
      </c>
      <c r="J193" s="3">
        <f t="shared" si="42"/>
        <v>38.83075443401146</v>
      </c>
      <c r="K193" s="3">
        <f t="shared" si="43"/>
        <v>358.20650962451924</v>
      </c>
      <c r="L193" s="3">
        <f t="shared" si="36"/>
        <v>22.180509624519232</v>
      </c>
      <c r="M193" s="3"/>
      <c r="N193" s="1">
        <v>1993.62</v>
      </c>
      <c r="O193">
        <v>357.18099999999998</v>
      </c>
      <c r="P193">
        <f t="shared" si="37"/>
        <v>21.154999999999973</v>
      </c>
      <c r="R193" s="4">
        <f t="shared" si="46"/>
        <v>-0.13100000000000001</v>
      </c>
      <c r="S193" s="3">
        <f t="shared" si="47"/>
        <v>-2.3367418374082405E-2</v>
      </c>
      <c r="T193" s="3">
        <f t="shared" si="48"/>
        <v>-2.7650538916640044E-2</v>
      </c>
      <c r="U193" s="3">
        <f t="shared" si="44"/>
        <v>-4.1017957290722447E-2</v>
      </c>
      <c r="V193" s="3">
        <f t="shared" si="49"/>
        <v>0.12753605152931868</v>
      </c>
      <c r="W193" s="3">
        <f t="shared" si="45"/>
        <v>0.1111288686130297</v>
      </c>
      <c r="X193" s="3">
        <f t="shared" si="50"/>
        <v>0.24022235263432634</v>
      </c>
      <c r="Y193" s="3"/>
      <c r="Z193" s="3">
        <v>1994.21</v>
      </c>
      <c r="AA193" s="4">
        <v>0.16333300000000001</v>
      </c>
      <c r="BE193" s="10">
        <v>8.5833333333333304</v>
      </c>
      <c r="BF193" s="10">
        <f t="shared" si="52"/>
        <v>-22.490116666666665</v>
      </c>
      <c r="BG193" s="10">
        <v>-4.2916666666666696</v>
      </c>
      <c r="BH193" s="10">
        <f t="shared" si="53"/>
        <v>-26.781783333333337</v>
      </c>
      <c r="BI193" s="10">
        <f t="shared" si="51"/>
        <v>-9.4280000000000008</v>
      </c>
      <c r="BJ193" s="10">
        <f t="shared" si="54"/>
        <v>13.460509624519231</v>
      </c>
    </row>
    <row r="194" spans="2:62" ht="15">
      <c r="B194" s="3">
        <v>1993.67</v>
      </c>
      <c r="C194" s="4">
        <v>-0.27200000000000002</v>
      </c>
      <c r="D194" s="4">
        <f t="shared" si="55"/>
        <v>8.5120000000000001E-2</v>
      </c>
      <c r="E194" s="10">
        <f t="shared" si="38"/>
        <v>-0.51979673833089823</v>
      </c>
      <c r="F194" s="10">
        <f t="shared" si="39"/>
        <v>-3.0914466198208159</v>
      </c>
      <c r="G194" s="10">
        <f t="shared" si="40"/>
        <v>-0.99717667554659639</v>
      </c>
      <c r="H194" s="3">
        <f t="shared" si="41"/>
        <v>-4.0886232953674124</v>
      </c>
      <c r="I194" s="3">
        <v>2.8878716744913926</v>
      </c>
      <c r="J194" s="3">
        <f t="shared" si="42"/>
        <v>39.07141040688574</v>
      </c>
      <c r="K194" s="3">
        <f t="shared" si="43"/>
        <v>358.33415611499311</v>
      </c>
      <c r="L194" s="3">
        <f t="shared" si="36"/>
        <v>22.308156114993096</v>
      </c>
      <c r="M194" s="3"/>
      <c r="N194" s="1">
        <v>1993.71</v>
      </c>
      <c r="O194">
        <v>357.32299999999998</v>
      </c>
      <c r="P194">
        <f t="shared" si="37"/>
        <v>21.296999999999969</v>
      </c>
      <c r="R194" s="4">
        <f t="shared" si="46"/>
        <v>-0.13200000000000001</v>
      </c>
      <c r="S194" s="3">
        <f t="shared" si="47"/>
        <v>-6.5065611835100956E-2</v>
      </c>
      <c r="T194" s="3">
        <f t="shared" si="48"/>
        <v>-7.0625278147584125E-2</v>
      </c>
      <c r="U194" s="3">
        <f t="shared" si="44"/>
        <v>-0.12569088998268507</v>
      </c>
      <c r="V194" s="3">
        <f t="shared" si="49"/>
        <v>0.12764649047386456</v>
      </c>
      <c r="W194" s="3">
        <f t="shared" si="45"/>
        <v>7.7370134480790526E-2</v>
      </c>
      <c r="X194" s="3">
        <f t="shared" si="50"/>
        <v>0.2406559728742792</v>
      </c>
      <c r="Y194" s="3"/>
      <c r="Z194" s="3">
        <v>1994.29</v>
      </c>
      <c r="AA194" s="4">
        <v>0.1275</v>
      </c>
      <c r="BE194" s="10">
        <v>8.6666666666666625</v>
      </c>
      <c r="BF194" s="10">
        <f t="shared" si="52"/>
        <v>-22.617933333333326</v>
      </c>
      <c r="BG194" s="10">
        <v>-4.3333333333333366</v>
      </c>
      <c r="BH194" s="10">
        <f t="shared" si="53"/>
        <v>-26.951266666666662</v>
      </c>
      <c r="BI194" s="10">
        <f t="shared" si="51"/>
        <v>-9.4290000000000003</v>
      </c>
      <c r="BJ194" s="10">
        <f t="shared" si="54"/>
        <v>13.588156114993096</v>
      </c>
    </row>
    <row r="195" spans="2:62" ht="15">
      <c r="B195" s="3">
        <v>1993.75</v>
      </c>
      <c r="C195" s="4">
        <v>-3.5999999999999997E-2</v>
      </c>
      <c r="D195" s="4">
        <f t="shared" si="55"/>
        <v>0.12406</v>
      </c>
      <c r="E195" s="10">
        <f t="shared" si="38"/>
        <v>-0.48974969013726022</v>
      </c>
      <c r="F195" s="10">
        <f t="shared" si="39"/>
        <v>-3.0770317999842201</v>
      </c>
      <c r="G195" s="10">
        <f t="shared" si="40"/>
        <v>-0.98849293122266557</v>
      </c>
      <c r="H195" s="3">
        <f t="shared" si="41"/>
        <v>-4.0655247312068852</v>
      </c>
      <c r="I195" s="3">
        <v>2.8930751173708917</v>
      </c>
      <c r="J195" s="3">
        <f t="shared" si="42"/>
        <v>39.312499999999979</v>
      </c>
      <c r="K195" s="3">
        <f t="shared" si="43"/>
        <v>358.46204192735047</v>
      </c>
      <c r="L195" s="3">
        <f t="shared" si="36"/>
        <v>22.436041927350459</v>
      </c>
      <c r="M195" s="3"/>
      <c r="N195" s="1">
        <v>1993.79</v>
      </c>
      <c r="O195">
        <v>357.45299999999997</v>
      </c>
      <c r="P195">
        <f t="shared" si="37"/>
        <v>21.426999999999964</v>
      </c>
      <c r="R195" s="4">
        <f t="shared" si="46"/>
        <v>0.23600000000000002</v>
      </c>
      <c r="S195" s="3">
        <f t="shared" si="47"/>
        <v>1.4414819836595871E-2</v>
      </c>
      <c r="T195" s="3">
        <f t="shared" si="48"/>
        <v>8.6837443239308199E-3</v>
      </c>
      <c r="U195" s="3">
        <f t="shared" si="44"/>
        <v>3.3098564160526693E-2</v>
      </c>
      <c r="V195" s="3">
        <f t="shared" si="49"/>
        <v>0.12788581235736274</v>
      </c>
      <c r="W195" s="3">
        <f t="shared" si="45"/>
        <v>0.14112523802157342</v>
      </c>
      <c r="X195" s="3">
        <f t="shared" si="50"/>
        <v>0.24108959311423916</v>
      </c>
      <c r="Y195" s="3"/>
      <c r="Z195" s="3">
        <v>1994.37</v>
      </c>
      <c r="AA195" s="4">
        <v>0.16416700000000001</v>
      </c>
      <c r="BE195" s="10">
        <v>8.7499999999999964</v>
      </c>
      <c r="BF195" s="10">
        <f t="shared" si="52"/>
        <v>-22.376749999999994</v>
      </c>
      <c r="BG195" s="10">
        <v>-4.3750000000000036</v>
      </c>
      <c r="BH195" s="10">
        <f t="shared" si="53"/>
        <v>-26.751749999999998</v>
      </c>
      <c r="BI195" s="10">
        <f t="shared" si="51"/>
        <v>-9.0609999999999999</v>
      </c>
      <c r="BJ195" s="10">
        <f t="shared" si="54"/>
        <v>13.716041927350458</v>
      </c>
    </row>
    <row r="196" spans="2:62" ht="15">
      <c r="B196" s="3">
        <v>1993.83</v>
      </c>
      <c r="C196" s="4">
        <v>-8.5000000000000006E-2</v>
      </c>
      <c r="D196" s="4">
        <f t="shared" si="55"/>
        <v>0.11597500000000001</v>
      </c>
      <c r="E196" s="10">
        <f t="shared" si="38"/>
        <v>-0.47777636600325812</v>
      </c>
      <c r="F196" s="10">
        <f t="shared" si="39"/>
        <v>-3.0806408202383238</v>
      </c>
      <c r="G196" s="10">
        <f t="shared" si="40"/>
        <v>-0.99615259660087918</v>
      </c>
      <c r="H196" s="3">
        <f t="shared" si="41"/>
        <v>-4.0767934168392026</v>
      </c>
      <c r="I196" s="3">
        <v>2.8982785602503913</v>
      </c>
      <c r="J196" s="3">
        <f t="shared" si="42"/>
        <v>39.554023213354178</v>
      </c>
      <c r="K196" s="3">
        <f t="shared" si="43"/>
        <v>358.59014007586654</v>
      </c>
      <c r="L196" s="3">
        <f t="shared" si="36"/>
        <v>22.564140075866533</v>
      </c>
      <c r="M196" s="3"/>
      <c r="N196" s="1">
        <v>1993.87</v>
      </c>
      <c r="O196">
        <v>357.62299999999999</v>
      </c>
      <c r="P196">
        <f t="shared" si="37"/>
        <v>21.59699999999998</v>
      </c>
      <c r="R196" s="4">
        <f t="shared" si="46"/>
        <v>-4.9000000000000009E-2</v>
      </c>
      <c r="S196" s="3">
        <f t="shared" si="47"/>
        <v>-3.6090202541037009E-3</v>
      </c>
      <c r="T196" s="3">
        <f t="shared" si="48"/>
        <v>-7.6596653782136093E-3</v>
      </c>
      <c r="U196" s="3">
        <f t="shared" si="44"/>
        <v>-1.2686856323173099E-3</v>
      </c>
      <c r="V196" s="3">
        <f t="shared" si="49"/>
        <v>0.12809814851607371</v>
      </c>
      <c r="W196" s="3">
        <f t="shared" si="45"/>
        <v>0.12759067426314677</v>
      </c>
      <c r="X196" s="3">
        <f t="shared" si="50"/>
        <v>0.24152321335419913</v>
      </c>
      <c r="Y196" s="3"/>
      <c r="Z196" s="3">
        <v>1994.46</v>
      </c>
      <c r="AA196" s="4">
        <v>0.18</v>
      </c>
      <c r="BE196" s="10">
        <v>8.8333333333333304</v>
      </c>
      <c r="BF196" s="10">
        <f t="shared" si="52"/>
        <v>-22.788566666666661</v>
      </c>
      <c r="BG196" s="10">
        <v>-4.4166666666666705</v>
      </c>
      <c r="BH196" s="10">
        <f t="shared" si="53"/>
        <v>-27.205233333333332</v>
      </c>
      <c r="BI196" s="10">
        <f t="shared" si="51"/>
        <v>-9.3460000000000001</v>
      </c>
      <c r="BJ196" s="10">
        <f t="shared" si="54"/>
        <v>13.844140075866532</v>
      </c>
    </row>
    <row r="197" spans="2:62" ht="15">
      <c r="B197" s="3">
        <v>1993.92</v>
      </c>
      <c r="C197" s="4">
        <v>0.115</v>
      </c>
      <c r="D197" s="4">
        <f t="shared" si="55"/>
        <v>0.148975</v>
      </c>
      <c r="E197" s="10">
        <f t="shared" si="38"/>
        <v>-0.40279590771268164</v>
      </c>
      <c r="F197" s="10">
        <f t="shared" si="39"/>
        <v>-3.0213468108688568</v>
      </c>
      <c r="G197" s="10">
        <f t="shared" si="40"/>
        <v>-0.93767731664722975</v>
      </c>
      <c r="H197" s="3">
        <f t="shared" si="41"/>
        <v>-3.9590241275160865</v>
      </c>
      <c r="I197" s="3">
        <v>2.9034820031298905</v>
      </c>
      <c r="J197" s="3">
        <f t="shared" si="42"/>
        <v>39.795980046948337</v>
      </c>
      <c r="K197" s="3">
        <f t="shared" si="43"/>
        <v>358.7185578389703</v>
      </c>
      <c r="L197" s="3">
        <f t="shared" si="36"/>
        <v>22.692557838970288</v>
      </c>
      <c r="M197" s="3"/>
      <c r="N197" s="1">
        <v>1993.96</v>
      </c>
      <c r="O197">
        <v>357.74799999999999</v>
      </c>
      <c r="P197">
        <f t="shared" si="37"/>
        <v>21.72199999999998</v>
      </c>
      <c r="R197" s="4">
        <f t="shared" si="46"/>
        <v>0.2</v>
      </c>
      <c r="S197" s="3">
        <f t="shared" si="47"/>
        <v>5.9294009369466938E-2</v>
      </c>
      <c r="T197" s="3">
        <f t="shared" si="48"/>
        <v>5.8475279953649428E-2</v>
      </c>
      <c r="U197" s="3">
        <f t="shared" si="44"/>
        <v>0.12776928932311638</v>
      </c>
      <c r="V197" s="3">
        <f t="shared" si="49"/>
        <v>0.12841776310375508</v>
      </c>
      <c r="W197" s="3">
        <f t="shared" si="45"/>
        <v>0.17952547883300163</v>
      </c>
      <c r="X197" s="3">
        <f t="shared" si="50"/>
        <v>0.24195683359415909</v>
      </c>
      <c r="Y197" s="3"/>
      <c r="Z197" s="3">
        <v>1994.54</v>
      </c>
      <c r="AA197" s="4">
        <v>0.16916700000000001</v>
      </c>
      <c r="BE197" s="10">
        <v>8.9166666666666625</v>
      </c>
      <c r="BF197" s="10">
        <f t="shared" si="52"/>
        <v>-22.666383333333329</v>
      </c>
      <c r="BG197" s="10">
        <v>-4.4583333333333366</v>
      </c>
      <c r="BH197" s="10">
        <f t="shared" si="53"/>
        <v>-27.124716666666664</v>
      </c>
      <c r="BI197" s="10">
        <f t="shared" si="51"/>
        <v>-9.0970000000000013</v>
      </c>
      <c r="BJ197" s="10">
        <f t="shared" si="54"/>
        <v>13.972557838970287</v>
      </c>
    </row>
    <row r="198" spans="2:62" ht="15">
      <c r="B198" s="3">
        <v>1994</v>
      </c>
      <c r="C198" s="4">
        <v>8.0000000000000002E-3</v>
      </c>
      <c r="D198" s="4">
        <f t="shared" si="55"/>
        <v>0.13131999999999999</v>
      </c>
      <c r="E198" s="10">
        <f t="shared" si="38"/>
        <v>-0.36803154639473945</v>
      </c>
      <c r="F198" s="10">
        <f t="shared" si="39"/>
        <v>-3.0022146792661486</v>
      </c>
      <c r="G198" s="10">
        <f t="shared" si="40"/>
        <v>-0.9157053749731866</v>
      </c>
      <c r="H198" s="3">
        <f t="shared" si="41"/>
        <v>-3.9179200542393353</v>
      </c>
      <c r="I198" s="3">
        <v>2.9086854460093896</v>
      </c>
      <c r="J198" s="3">
        <f t="shared" si="42"/>
        <v>40.038370500782456</v>
      </c>
      <c r="K198" s="3">
        <f t="shared" si="43"/>
        <v>358.84723529323662</v>
      </c>
      <c r="L198" s="3">
        <f t="shared" si="36"/>
        <v>22.821235293236612</v>
      </c>
      <c r="M198" s="3"/>
      <c r="N198" s="1">
        <v>1994.04</v>
      </c>
      <c r="O198">
        <v>357.85399999999998</v>
      </c>
      <c r="P198">
        <f t="shared" si="37"/>
        <v>21.827999999999975</v>
      </c>
      <c r="R198" s="4">
        <f t="shared" si="46"/>
        <v>-0.10700000000000001</v>
      </c>
      <c r="S198" s="3">
        <f t="shared" si="47"/>
        <v>1.9132131602708213E-2</v>
      </c>
      <c r="T198" s="3">
        <f t="shared" si="48"/>
        <v>2.1971941674043149E-2</v>
      </c>
      <c r="U198" s="3">
        <f t="shared" si="44"/>
        <v>5.1104073276751365E-2</v>
      </c>
      <c r="V198" s="3">
        <f t="shared" si="49"/>
        <v>0.12867745426632382</v>
      </c>
      <c r="W198" s="3">
        <f t="shared" si="45"/>
        <v>0.14911908357702436</v>
      </c>
      <c r="X198" s="3">
        <f t="shared" si="50"/>
        <v>0.24239045383411906</v>
      </c>
      <c r="Y198" s="3"/>
      <c r="Z198" s="3">
        <v>1994.62</v>
      </c>
      <c r="AA198" s="4">
        <v>0.13750000000000001</v>
      </c>
      <c r="BE198" s="10">
        <v>8.9999999999999964</v>
      </c>
      <c r="BF198" s="10">
        <f t="shared" si="52"/>
        <v>-23.100199999999994</v>
      </c>
      <c r="BG198" s="10">
        <v>-4.5000000000000036</v>
      </c>
      <c r="BH198" s="10">
        <f t="shared" si="53"/>
        <v>-27.600199999999997</v>
      </c>
      <c r="BI198" s="10">
        <f t="shared" si="51"/>
        <v>-9.4039999999999999</v>
      </c>
      <c r="BJ198" s="10">
        <f t="shared" si="54"/>
        <v>14.101235293236611</v>
      </c>
    </row>
    <row r="199" spans="2:62" ht="15">
      <c r="B199" s="3">
        <v>1994.08</v>
      </c>
      <c r="C199" s="4">
        <v>-6.7000000000000004E-2</v>
      </c>
      <c r="D199" s="4">
        <f t="shared" si="55"/>
        <v>0.11894500000000001</v>
      </c>
      <c r="E199" s="10">
        <f t="shared" si="38"/>
        <v>-0.36003346554721405</v>
      </c>
      <c r="F199" s="10">
        <f t="shared" si="39"/>
        <v>-3.0097989440563255</v>
      </c>
      <c r="G199" s="10">
        <f t="shared" si="40"/>
        <v>-0.91892782921089122</v>
      </c>
      <c r="H199" s="3">
        <f t="shared" si="41"/>
        <v>-3.9287267732672166</v>
      </c>
      <c r="I199" s="3">
        <v>2.9138888888888888</v>
      </c>
      <c r="J199" s="3">
        <f t="shared" si="42"/>
        <v>40.281194574856528</v>
      </c>
      <c r="K199" s="3">
        <f t="shared" si="43"/>
        <v>358.97613101623836</v>
      </c>
      <c r="L199" s="3">
        <f t="shared" si="36"/>
        <v>22.950131016238345</v>
      </c>
      <c r="M199" s="3"/>
      <c r="N199" s="1">
        <v>1994.12</v>
      </c>
      <c r="O199">
        <v>358.01799999999997</v>
      </c>
      <c r="P199">
        <f t="shared" si="37"/>
        <v>21.991999999999962</v>
      </c>
      <c r="R199" s="4">
        <f t="shared" si="46"/>
        <v>-7.5000000000000011E-2</v>
      </c>
      <c r="S199" s="3">
        <f t="shared" si="47"/>
        <v>-7.5842647901769311E-3</v>
      </c>
      <c r="T199" s="3">
        <f t="shared" si="48"/>
        <v>-3.2224542377046195E-3</v>
      </c>
      <c r="U199" s="3">
        <f t="shared" si="44"/>
        <v>-8.0671902788155038E-4</v>
      </c>
      <c r="V199" s="3">
        <f t="shared" si="49"/>
        <v>0.12889572300173313</v>
      </c>
      <c r="W199" s="3">
        <f t="shared" si="45"/>
        <v>0.12857303539058051</v>
      </c>
      <c r="X199" s="3">
        <f t="shared" si="50"/>
        <v>0.24282407407407192</v>
      </c>
      <c r="Y199" s="3"/>
      <c r="Z199" s="3">
        <v>1994.71</v>
      </c>
      <c r="AA199" s="4">
        <v>0.15083299999999999</v>
      </c>
      <c r="BE199" s="10">
        <v>9.0833333333333304</v>
      </c>
      <c r="BF199" s="10">
        <f t="shared" si="52"/>
        <v>-23.19501666666666</v>
      </c>
      <c r="BG199" s="10">
        <v>-4.5416666666666705</v>
      </c>
      <c r="BH199" s="10">
        <f t="shared" si="53"/>
        <v>-27.736683333333332</v>
      </c>
      <c r="BI199" s="10">
        <f t="shared" si="51"/>
        <v>-9.3719999999999999</v>
      </c>
      <c r="BJ199" s="10">
        <f t="shared" si="54"/>
        <v>14.230131016238344</v>
      </c>
    </row>
    <row r="200" spans="2:62" ht="15">
      <c r="B200" s="3">
        <v>1994.17</v>
      </c>
      <c r="C200" s="4">
        <v>-3.3000000000000002E-2</v>
      </c>
      <c r="D200" s="4">
        <f t="shared" si="55"/>
        <v>0.124555</v>
      </c>
      <c r="E200" s="10">
        <f t="shared" si="38"/>
        <v>-0.34180091632528253</v>
      </c>
      <c r="F200" s="10">
        <f t="shared" si="39"/>
        <v>-3.0072528449051878</v>
      </c>
      <c r="G200" s="10">
        <f t="shared" si="40"/>
        <v>-0.91086775011564913</v>
      </c>
      <c r="H200" s="3">
        <f t="shared" si="41"/>
        <v>-3.9181205950208371</v>
      </c>
      <c r="I200" s="3">
        <v>2.9190923317683879</v>
      </c>
      <c r="J200" s="3">
        <f t="shared" si="42"/>
        <v>40.52445226917056</v>
      </c>
      <c r="K200" s="3">
        <f t="shared" si="43"/>
        <v>359.10526301328423</v>
      </c>
      <c r="L200" s="3">
        <f t="shared" si="36"/>
        <v>23.079263013284219</v>
      </c>
      <c r="M200" s="3"/>
      <c r="N200" s="1">
        <v>1994.21</v>
      </c>
      <c r="O200">
        <v>358.18200000000002</v>
      </c>
      <c r="P200">
        <f t="shared" si="37"/>
        <v>22.156000000000006</v>
      </c>
      <c r="R200" s="4">
        <f t="shared" si="46"/>
        <v>3.4000000000000002E-2</v>
      </c>
      <c r="S200" s="3">
        <f t="shared" si="47"/>
        <v>2.5460991511376818E-3</v>
      </c>
      <c r="T200" s="3">
        <f t="shared" si="48"/>
        <v>8.0600790952420898E-3</v>
      </c>
      <c r="U200" s="3">
        <f t="shared" si="44"/>
        <v>2.0606178246379774E-2</v>
      </c>
      <c r="V200" s="3">
        <f t="shared" si="49"/>
        <v>0.12913199704587441</v>
      </c>
      <c r="W200" s="3">
        <f t="shared" si="45"/>
        <v>0.13737446834442632</v>
      </c>
      <c r="X200" s="3">
        <f t="shared" si="50"/>
        <v>0.24325769431403188</v>
      </c>
      <c r="Y200" s="3"/>
      <c r="Z200" s="3">
        <v>1994.79</v>
      </c>
      <c r="AA200" s="4">
        <v>0.155</v>
      </c>
      <c r="BE200" s="10">
        <v>9.1666666666666625</v>
      </c>
      <c r="BF200" s="10">
        <f t="shared" si="52"/>
        <v>-23.212833333333329</v>
      </c>
      <c r="BG200" s="10">
        <v>-4.5833333333333366</v>
      </c>
      <c r="BH200" s="10">
        <f t="shared" si="53"/>
        <v>-27.796166666666664</v>
      </c>
      <c r="BI200" s="10">
        <f t="shared" si="51"/>
        <v>-9.2629999999999999</v>
      </c>
      <c r="BJ200" s="10">
        <f t="shared" si="54"/>
        <v>14.359263013284219</v>
      </c>
    </row>
    <row r="201" spans="2:62" ht="15">
      <c r="B201" s="3">
        <v>1994.25</v>
      </c>
      <c r="C201" s="4">
        <v>-8.3000000000000004E-2</v>
      </c>
      <c r="D201" s="4">
        <f t="shared" si="55"/>
        <v>0.11630500000000001</v>
      </c>
      <c r="E201" s="10">
        <f t="shared" si="38"/>
        <v>-0.34101727832332557</v>
      </c>
      <c r="F201" s="10">
        <f t="shared" si="39"/>
        <v>-3.0221014376762252</v>
      </c>
      <c r="G201" s="10">
        <f t="shared" si="40"/>
        <v>-0.91946810720465655</v>
      </c>
      <c r="H201" s="3">
        <f t="shared" si="41"/>
        <v>-3.9415695448808816</v>
      </c>
      <c r="I201" s="3">
        <v>2.924295774647887</v>
      </c>
      <c r="J201" s="3">
        <f t="shared" si="42"/>
        <v>40.768143583724552</v>
      </c>
      <c r="K201" s="3">
        <f t="shared" si="43"/>
        <v>359.23460378769965</v>
      </c>
      <c r="L201" s="3">
        <f t="shared" si="36"/>
        <v>23.208603787699644</v>
      </c>
      <c r="M201" s="3"/>
      <c r="N201" s="1">
        <v>1994.29</v>
      </c>
      <c r="O201">
        <v>358.30900000000003</v>
      </c>
      <c r="P201">
        <f t="shared" si="37"/>
        <v>22.283000000000015</v>
      </c>
      <c r="R201" s="4">
        <f t="shared" si="46"/>
        <v>-0.05</v>
      </c>
      <c r="S201" s="3">
        <f t="shared" si="47"/>
        <v>-1.4848592771037339E-2</v>
      </c>
      <c r="T201" s="3">
        <f t="shared" si="48"/>
        <v>-8.6003570890074155E-3</v>
      </c>
      <c r="U201" s="3">
        <f t="shared" si="44"/>
        <v>-1.3448949860044754E-2</v>
      </c>
      <c r="V201" s="3">
        <f t="shared" si="49"/>
        <v>0.12934077441542513</v>
      </c>
      <c r="W201" s="3">
        <f t="shared" si="45"/>
        <v>0.12396119447140723</v>
      </c>
      <c r="X201" s="3">
        <f t="shared" si="50"/>
        <v>0.24369131455399184</v>
      </c>
      <c r="Y201" s="3"/>
      <c r="Z201" s="3">
        <v>1994.87</v>
      </c>
      <c r="AA201" s="4">
        <v>0.159167</v>
      </c>
      <c r="BE201" s="10">
        <v>9.2499999999999964</v>
      </c>
      <c r="BF201" s="10">
        <f t="shared" si="52"/>
        <v>-23.423649999999995</v>
      </c>
      <c r="BG201" s="10">
        <v>-4.6250000000000036</v>
      </c>
      <c r="BH201" s="10">
        <f t="shared" si="53"/>
        <v>-28.048649999999999</v>
      </c>
      <c r="BI201" s="10">
        <f t="shared" si="51"/>
        <v>-9.3470000000000013</v>
      </c>
      <c r="BJ201" s="10">
        <f t="shared" si="54"/>
        <v>14.488603787699644</v>
      </c>
    </row>
    <row r="202" spans="2:62" ht="15">
      <c r="B202" s="3">
        <v>1994.33</v>
      </c>
      <c r="C202" s="4">
        <v>-1E-3</v>
      </c>
      <c r="D202" s="4">
        <f t="shared" si="55"/>
        <v>0.12983500000000001</v>
      </c>
      <c r="E202" s="10">
        <f t="shared" si="38"/>
        <v>-0.31407086455495181</v>
      </c>
      <c r="F202" s="10">
        <f t="shared" si="39"/>
        <v>-3.0107373705187404</v>
      </c>
      <c r="G202" s="10">
        <f t="shared" si="40"/>
        <v>-0.90084056559730319</v>
      </c>
      <c r="H202" s="3">
        <f t="shared" si="41"/>
        <v>-3.9115779361160437</v>
      </c>
      <c r="I202" s="3">
        <v>2.9294992175273862</v>
      </c>
      <c r="J202" s="3">
        <f t="shared" si="42"/>
        <v>41.012268518518503</v>
      </c>
      <c r="K202" s="3">
        <f t="shared" si="43"/>
        <v>359.36419730875292</v>
      </c>
      <c r="L202" s="3">
        <f t="shared" si="36"/>
        <v>23.33819730875291</v>
      </c>
      <c r="M202" s="3"/>
      <c r="N202" s="1">
        <v>1994.37</v>
      </c>
      <c r="O202">
        <v>358.47300000000001</v>
      </c>
      <c r="P202">
        <f t="shared" si="37"/>
        <v>22.447000000000003</v>
      </c>
      <c r="R202" s="4">
        <f t="shared" si="46"/>
        <v>8.2000000000000003E-2</v>
      </c>
      <c r="S202" s="3">
        <f t="shared" si="47"/>
        <v>1.1364067157484836E-2</v>
      </c>
      <c r="T202" s="3">
        <f t="shared" si="48"/>
        <v>1.862754160735336E-2</v>
      </c>
      <c r="U202" s="3">
        <f t="shared" si="44"/>
        <v>3.9991608764838198E-2</v>
      </c>
      <c r="V202" s="3">
        <f t="shared" si="49"/>
        <v>0.12959352105326616</v>
      </c>
      <c r="W202" s="3">
        <f t="shared" si="45"/>
        <v>0.14559016455920143</v>
      </c>
      <c r="X202" s="3">
        <f t="shared" si="50"/>
        <v>0.24412493479395181</v>
      </c>
      <c r="Y202" s="3"/>
      <c r="Z202" s="3">
        <v>1994.96</v>
      </c>
      <c r="AA202" s="4">
        <v>0.17416699999999999</v>
      </c>
      <c r="BE202" s="10">
        <v>9.3333333333333304</v>
      </c>
      <c r="BF202" s="10">
        <f t="shared" si="52"/>
        <v>-23.41846666666666</v>
      </c>
      <c r="BG202" s="10">
        <v>-4.6666666666666705</v>
      </c>
      <c r="BH202" s="10">
        <f t="shared" si="53"/>
        <v>-28.085133333333332</v>
      </c>
      <c r="BI202" s="10">
        <f t="shared" si="51"/>
        <v>-9.2149999999999999</v>
      </c>
      <c r="BJ202" s="10">
        <f t="shared" si="54"/>
        <v>14.61819730875291</v>
      </c>
    </row>
    <row r="203" spans="2:62" ht="15">
      <c r="B203" s="3">
        <v>1994.42</v>
      </c>
      <c r="C203" s="4">
        <v>6.9000000000000006E-2</v>
      </c>
      <c r="D203" s="4">
        <f t="shared" si="55"/>
        <v>0.14138500000000001</v>
      </c>
      <c r="E203" s="10">
        <f t="shared" si="38"/>
        <v>-0.26689140316927934</v>
      </c>
      <c r="F203" s="10">
        <f t="shared" si="39"/>
        <v>-2.9792443600992367</v>
      </c>
      <c r="G203" s="10">
        <f t="shared" si="40"/>
        <v>-0.85950512635604392</v>
      </c>
      <c r="H203" s="3">
        <f t="shared" si="41"/>
        <v>-3.8387494864552805</v>
      </c>
      <c r="I203" s="3">
        <v>2.9347026604068858</v>
      </c>
      <c r="J203" s="3">
        <f t="shared" si="42"/>
        <v>41.256827073552408</v>
      </c>
      <c r="K203" s="3">
        <f t="shared" si="43"/>
        <v>359.49408011858566</v>
      </c>
      <c r="L203" s="3">
        <f t="shared" si="36"/>
        <v>23.468080118585647</v>
      </c>
      <c r="M203" s="3"/>
      <c r="N203" s="1">
        <v>1994.46</v>
      </c>
      <c r="O203">
        <v>358.65300000000002</v>
      </c>
      <c r="P203">
        <f t="shared" si="37"/>
        <v>22.62700000000001</v>
      </c>
      <c r="R203" s="4">
        <f t="shared" si="46"/>
        <v>7.0000000000000007E-2</v>
      </c>
      <c r="S203" s="3">
        <f t="shared" si="47"/>
        <v>3.1493010419503698E-2</v>
      </c>
      <c r="T203" s="3">
        <f t="shared" si="48"/>
        <v>4.1335439241259264E-2</v>
      </c>
      <c r="U203" s="3">
        <f t="shared" si="44"/>
        <v>8.2828449660762957E-2</v>
      </c>
      <c r="V203" s="3">
        <f t="shared" si="49"/>
        <v>0.12988280983273626</v>
      </c>
      <c r="W203" s="3">
        <f t="shared" si="45"/>
        <v>0.16301418969704146</v>
      </c>
      <c r="X203" s="3">
        <f t="shared" si="50"/>
        <v>0.24455855503390467</v>
      </c>
      <c r="Y203" s="3"/>
      <c r="Z203" s="3">
        <v>1995.04</v>
      </c>
      <c r="AA203" s="4">
        <v>0.20166700000000001</v>
      </c>
      <c r="BE203" s="10">
        <v>9.4166666666666625</v>
      </c>
      <c r="BF203" s="10">
        <f t="shared" si="52"/>
        <v>-23.557283333333327</v>
      </c>
      <c r="BG203" s="10">
        <v>-4.7083333333333366</v>
      </c>
      <c r="BH203" s="10">
        <f t="shared" si="53"/>
        <v>-28.265616666666663</v>
      </c>
      <c r="BI203" s="10">
        <f t="shared" si="51"/>
        <v>-9.2270000000000003</v>
      </c>
      <c r="BJ203" s="10">
        <f t="shared" si="54"/>
        <v>14.748080118585646</v>
      </c>
    </row>
    <row r="204" spans="2:62" ht="15">
      <c r="B204" s="3">
        <v>1994.5</v>
      </c>
      <c r="C204" s="4">
        <v>8.1000000000000003E-2</v>
      </c>
      <c r="D204" s="4">
        <f t="shared" si="55"/>
        <v>0.14336500000000002</v>
      </c>
      <c r="E204" s="10">
        <f t="shared" si="38"/>
        <v>-0.21964633513837908</v>
      </c>
      <c r="F204" s="10">
        <f t="shared" si="39"/>
        <v>-2.9476315236651156</v>
      </c>
      <c r="G204" s="10">
        <f t="shared" si="40"/>
        <v>-0.81506331252125264</v>
      </c>
      <c r="H204" s="3">
        <f t="shared" si="41"/>
        <v>-3.7626948361863684</v>
      </c>
      <c r="I204" s="3">
        <v>2.9399061032863849</v>
      </c>
      <c r="J204" s="3">
        <f t="shared" si="42"/>
        <v>41.501819248826273</v>
      </c>
      <c r="K204" s="3">
        <f t="shared" si="43"/>
        <v>359.62425680155133</v>
      </c>
      <c r="L204" s="3">
        <f t="shared" si="36"/>
        <v>23.598256801551315</v>
      </c>
      <c r="M204" s="3"/>
      <c r="N204" s="1">
        <v>1994.54</v>
      </c>
      <c r="O204">
        <v>358.82299999999998</v>
      </c>
      <c r="P204">
        <f t="shared" si="37"/>
        <v>22.796999999999969</v>
      </c>
      <c r="R204" s="4">
        <f t="shared" si="46"/>
        <v>1.1999999999999997E-2</v>
      </c>
      <c r="S204" s="3">
        <f t="shared" si="47"/>
        <v>3.161283643412105E-2</v>
      </c>
      <c r="T204" s="3">
        <f t="shared" si="48"/>
        <v>4.4441813834791288E-2</v>
      </c>
      <c r="U204" s="3">
        <f t="shared" si="44"/>
        <v>8.6054650268912333E-2</v>
      </c>
      <c r="V204" s="3">
        <f t="shared" si="49"/>
        <v>0.13017668296566853</v>
      </c>
      <c r="W204" s="3">
        <f t="shared" si="45"/>
        <v>0.16459854307323346</v>
      </c>
      <c r="X204" s="3">
        <f t="shared" si="50"/>
        <v>0.24499217527386463</v>
      </c>
      <c r="Y204" s="3"/>
      <c r="Z204" s="3">
        <v>1995.12</v>
      </c>
      <c r="AA204" s="4">
        <v>0.1925</v>
      </c>
      <c r="BE204" s="10">
        <v>9.4999999999999964</v>
      </c>
      <c r="BF204" s="10">
        <f t="shared" si="52"/>
        <v>-23.742099999999994</v>
      </c>
      <c r="BG204" s="10">
        <v>-4.7500000000000036</v>
      </c>
      <c r="BH204" s="10">
        <f t="shared" si="53"/>
        <v>-28.492099999999997</v>
      </c>
      <c r="BI204" s="10">
        <f t="shared" si="51"/>
        <v>-9.2850000000000001</v>
      </c>
      <c r="BJ204" s="10">
        <f t="shared" si="54"/>
        <v>14.878256801551315</v>
      </c>
    </row>
    <row r="205" spans="2:62" ht="15">
      <c r="B205" s="3">
        <v>1994.58</v>
      </c>
      <c r="C205" s="4">
        <v>6.4000000000000001E-2</v>
      </c>
      <c r="D205" s="4">
        <f t="shared" si="55"/>
        <v>0.14056000000000002</v>
      </c>
      <c r="E205" s="10">
        <f t="shared" si="38"/>
        <v>-0.18161575398297292</v>
      </c>
      <c r="F205" s="10">
        <f t="shared" si="39"/>
        <v>-2.9251832898785173</v>
      </c>
      <c r="G205" s="10">
        <f t="shared" si="40"/>
        <v>-0.77714583862332054</v>
      </c>
      <c r="H205" s="3">
        <f t="shared" si="41"/>
        <v>-3.7023291285018378</v>
      </c>
      <c r="I205" s="3">
        <v>2.9453834115805946</v>
      </c>
      <c r="J205" s="3">
        <f t="shared" si="42"/>
        <v>41.747267866457989</v>
      </c>
      <c r="K205" s="3">
        <f t="shared" si="43"/>
        <v>359.75473904708485</v>
      </c>
      <c r="L205" s="3">
        <f t="shared" si="36"/>
        <v>23.728739047084844</v>
      </c>
      <c r="M205" s="3"/>
      <c r="N205" s="1">
        <v>1994.62</v>
      </c>
      <c r="O205">
        <v>358.96</v>
      </c>
      <c r="P205">
        <f t="shared" si="37"/>
        <v>22.933999999999969</v>
      </c>
      <c r="R205" s="4">
        <f t="shared" si="46"/>
        <v>-1.7000000000000001E-2</v>
      </c>
      <c r="S205" s="3">
        <f t="shared" si="47"/>
        <v>2.2448233786598326E-2</v>
      </c>
      <c r="T205" s="3">
        <f t="shared" si="48"/>
        <v>3.7917473897932097E-2</v>
      </c>
      <c r="U205" s="3">
        <f t="shared" si="44"/>
        <v>7.0365707684530418E-2</v>
      </c>
      <c r="V205" s="3">
        <f t="shared" si="49"/>
        <v>0.13048224553352838</v>
      </c>
      <c r="W205" s="3">
        <f t="shared" si="45"/>
        <v>0.15862852860734056</v>
      </c>
      <c r="X205" s="3">
        <f t="shared" si="50"/>
        <v>0.2454486176317161</v>
      </c>
      <c r="Y205" s="3"/>
      <c r="Z205" s="3">
        <v>1995.21</v>
      </c>
      <c r="AA205" s="4">
        <v>0.14083300000000001</v>
      </c>
      <c r="BE205" s="10">
        <v>9.5833333333333304</v>
      </c>
      <c r="BF205" s="10">
        <f t="shared" si="52"/>
        <v>-23.89791666666666</v>
      </c>
      <c r="BG205" s="10">
        <v>-4.7916666666666705</v>
      </c>
      <c r="BH205" s="10">
        <f t="shared" si="53"/>
        <v>-28.689583333333331</v>
      </c>
      <c r="BI205" s="10">
        <f t="shared" si="51"/>
        <v>-9.3140000000000001</v>
      </c>
      <c r="BJ205" s="10">
        <f t="shared" si="54"/>
        <v>15.008739047084843</v>
      </c>
    </row>
    <row r="206" spans="2:62" ht="15">
      <c r="B206" s="3">
        <v>1994.67</v>
      </c>
      <c r="C206" s="4">
        <v>0.114</v>
      </c>
      <c r="D206" s="4">
        <f t="shared" si="55"/>
        <v>0.14881</v>
      </c>
      <c r="E206" s="10">
        <f t="shared" si="38"/>
        <v>-0.13063481313169892</v>
      </c>
      <c r="F206" s="10">
        <f t="shared" si="39"/>
        <v>-2.8898888006907311</v>
      </c>
      <c r="G206" s="10">
        <f t="shared" si="40"/>
        <v>-0.72351588539158551</v>
      </c>
      <c r="H206" s="3">
        <f t="shared" si="41"/>
        <v>-3.6134046860823164</v>
      </c>
      <c r="I206" s="3">
        <v>2.9508607198748042</v>
      </c>
      <c r="J206" s="3">
        <f t="shared" si="42"/>
        <v>41.993172926447556</v>
      </c>
      <c r="K206" s="3">
        <f t="shared" si="43"/>
        <v>359.88555192746185</v>
      </c>
      <c r="L206" s="3">
        <f t="shared" si="36"/>
        <v>23.859551927461837</v>
      </c>
      <c r="M206" s="3"/>
      <c r="N206" s="1">
        <v>1994.71</v>
      </c>
      <c r="O206">
        <v>359.11099999999999</v>
      </c>
      <c r="P206">
        <f t="shared" si="37"/>
        <v>23.08499999999998</v>
      </c>
      <c r="R206" s="4">
        <f t="shared" si="46"/>
        <v>0.05</v>
      </c>
      <c r="S206" s="3">
        <f t="shared" si="47"/>
        <v>3.5294489187786215E-2</v>
      </c>
      <c r="T206" s="3">
        <f t="shared" si="48"/>
        <v>5.3629953231735028E-2</v>
      </c>
      <c r="U206" s="3">
        <f t="shared" si="44"/>
        <v>9.8924442419521239E-2</v>
      </c>
      <c r="V206" s="3">
        <f t="shared" si="49"/>
        <v>0.13081288037699323</v>
      </c>
      <c r="W206" s="3">
        <f t="shared" si="45"/>
        <v>0.17038265734480174</v>
      </c>
      <c r="X206" s="3">
        <f t="shared" si="50"/>
        <v>0.24590505998956758</v>
      </c>
      <c r="Y206" s="3"/>
      <c r="Z206" s="3">
        <v>1995.29</v>
      </c>
      <c r="AA206" s="4">
        <v>0.20666699999999999</v>
      </c>
      <c r="BE206" s="10">
        <v>9.6666666666666625</v>
      </c>
      <c r="BF206" s="10">
        <f t="shared" si="52"/>
        <v>-23.957733333333326</v>
      </c>
      <c r="BG206" s="10">
        <v>-4.8333333333333375</v>
      </c>
      <c r="BH206" s="10">
        <f t="shared" si="53"/>
        <v>-28.791066666666666</v>
      </c>
      <c r="BI206" s="10">
        <f t="shared" si="51"/>
        <v>-9.2469999999999999</v>
      </c>
      <c r="BJ206" s="10">
        <f t="shared" si="54"/>
        <v>15.139551927461836</v>
      </c>
    </row>
    <row r="207" spans="2:62" ht="15">
      <c r="B207" s="3">
        <v>1994.75</v>
      </c>
      <c r="C207" s="4">
        <v>-6.5000000000000002E-2</v>
      </c>
      <c r="D207" s="4">
        <f t="shared" si="55"/>
        <v>0.11927500000000001</v>
      </c>
      <c r="E207" s="10">
        <f t="shared" si="38"/>
        <v>-0.1409782823743409</v>
      </c>
      <c r="F207" s="10">
        <f t="shared" si="39"/>
        <v>-2.9158645021717167</v>
      </c>
      <c r="G207" s="10">
        <f t="shared" si="40"/>
        <v>-0.73004109747812485</v>
      </c>
      <c r="H207" s="3">
        <f t="shared" si="41"/>
        <v>-3.6459055996498417</v>
      </c>
      <c r="I207" s="3">
        <v>2.9563380281690139</v>
      </c>
      <c r="J207" s="3">
        <f t="shared" si="42"/>
        <v>42.239534428794975</v>
      </c>
      <c r="K207" s="3">
        <f t="shared" si="43"/>
        <v>360.01659701178437</v>
      </c>
      <c r="L207" s="3">
        <f t="shared" si="36"/>
        <v>23.990597011784359</v>
      </c>
      <c r="M207" s="3"/>
      <c r="N207" s="1">
        <v>1994.79</v>
      </c>
      <c r="O207">
        <v>359.26600000000002</v>
      </c>
      <c r="P207">
        <f t="shared" si="37"/>
        <v>23.240000000000009</v>
      </c>
      <c r="R207" s="4">
        <f t="shared" si="46"/>
        <v>-0.17899999999999999</v>
      </c>
      <c r="S207" s="3">
        <f t="shared" si="47"/>
        <v>-2.5975701480985602E-2</v>
      </c>
      <c r="T207" s="3">
        <f t="shared" si="48"/>
        <v>-6.5252120865393337E-3</v>
      </c>
      <c r="U207" s="3">
        <f t="shared" si="44"/>
        <v>-2.2500913567524934E-2</v>
      </c>
      <c r="V207" s="3">
        <f t="shared" si="49"/>
        <v>0.1310450843225226</v>
      </c>
      <c r="W207" s="3">
        <f t="shared" si="45"/>
        <v>0.12204471889551262</v>
      </c>
      <c r="X207" s="3">
        <f t="shared" si="50"/>
        <v>0.24636150234741905</v>
      </c>
      <c r="Y207" s="3"/>
      <c r="Z207" s="3">
        <v>1995.37</v>
      </c>
      <c r="AA207" s="4">
        <v>0.156667</v>
      </c>
      <c r="BE207" s="10">
        <v>9.7499999999999964</v>
      </c>
      <c r="BF207" s="10">
        <f t="shared" si="52"/>
        <v>-24.313549999999996</v>
      </c>
      <c r="BG207" s="10">
        <v>-4.8750000000000036</v>
      </c>
      <c r="BH207" s="10">
        <f t="shared" si="53"/>
        <v>-29.188549999999999</v>
      </c>
      <c r="BI207" s="10">
        <f t="shared" si="51"/>
        <v>-9.4760000000000009</v>
      </c>
      <c r="BJ207" s="10">
        <f t="shared" si="54"/>
        <v>15.270597011784359</v>
      </c>
    </row>
    <row r="208" spans="2:62" ht="15">
      <c r="B208" s="3">
        <v>1994.83</v>
      </c>
      <c r="C208" s="4">
        <v>0.128</v>
      </c>
      <c r="D208" s="4">
        <f t="shared" si="55"/>
        <v>0.15112</v>
      </c>
      <c r="E208" s="10">
        <f t="shared" si="38"/>
        <v>-8.8769021572761453E-2</v>
      </c>
      <c r="F208" s="10">
        <f t="shared" si="39"/>
        <v>-2.8792375893292128</v>
      </c>
      <c r="G208" s="10">
        <f t="shared" si="40"/>
        <v>-0.67276394987595811</v>
      </c>
      <c r="H208" s="3">
        <f t="shared" si="41"/>
        <v>-3.5520015392051709</v>
      </c>
      <c r="I208" s="3">
        <v>2.961815336463224</v>
      </c>
      <c r="J208" s="3">
        <f t="shared" si="42"/>
        <v>42.486352373500246</v>
      </c>
      <c r="K208" s="3">
        <f t="shared" si="43"/>
        <v>360.14797775024226</v>
      </c>
      <c r="L208" s="3">
        <f t="shared" si="36"/>
        <v>24.121977750242252</v>
      </c>
      <c r="M208" s="3"/>
      <c r="N208" s="1">
        <v>1994.87</v>
      </c>
      <c r="O208">
        <v>359.42500000000001</v>
      </c>
      <c r="P208">
        <f t="shared" si="37"/>
        <v>23.399000000000001</v>
      </c>
      <c r="R208" s="4">
        <f t="shared" si="46"/>
        <v>0.193</v>
      </c>
      <c r="S208" s="3">
        <f t="shared" si="47"/>
        <v>3.6626912842503856E-2</v>
      </c>
      <c r="T208" s="3">
        <f t="shared" si="48"/>
        <v>5.7277147602166734E-2</v>
      </c>
      <c r="U208" s="3">
        <f t="shared" si="44"/>
        <v>0.10390406044467058</v>
      </c>
      <c r="V208" s="3">
        <f t="shared" si="49"/>
        <v>0.13138073845789222</v>
      </c>
      <c r="W208" s="3">
        <f t="shared" si="45"/>
        <v>0.17294236263576046</v>
      </c>
      <c r="X208" s="3">
        <f t="shared" si="50"/>
        <v>0.24681794470527052</v>
      </c>
      <c r="Y208" s="3"/>
      <c r="Z208" s="3">
        <v>1995.46</v>
      </c>
      <c r="AA208" s="4">
        <v>0.153333</v>
      </c>
      <c r="BE208" s="10">
        <v>9.8333333333333304</v>
      </c>
      <c r="BF208" s="10">
        <f t="shared" si="52"/>
        <v>-24.068366666666662</v>
      </c>
      <c r="BG208" s="10">
        <v>-4.9166666666666705</v>
      </c>
      <c r="BH208" s="10">
        <f t="shared" si="53"/>
        <v>-28.985033333333334</v>
      </c>
      <c r="BI208" s="10">
        <f t="shared" si="51"/>
        <v>-9.104000000000001</v>
      </c>
      <c r="BJ208" s="10">
        <f t="shared" si="54"/>
        <v>15.401977750242251</v>
      </c>
    </row>
    <row r="209" spans="2:62" ht="15">
      <c r="B209" s="3">
        <v>1994.92</v>
      </c>
      <c r="C209" s="4">
        <v>0.122</v>
      </c>
      <c r="D209" s="4">
        <f t="shared" si="55"/>
        <v>0.15013000000000001</v>
      </c>
      <c r="E209" s="10">
        <f t="shared" si="38"/>
        <v>-4.2653116829238849E-2</v>
      </c>
      <c r="F209" s="10">
        <f t="shared" si="39"/>
        <v>-2.8488081367922504</v>
      </c>
      <c r="G209" s="10">
        <f t="shared" si="40"/>
        <v>-0.61864704270911763</v>
      </c>
      <c r="H209" s="3">
        <f t="shared" si="41"/>
        <v>-3.4674551795013682</v>
      </c>
      <c r="I209" s="3">
        <v>2.9672926447574337</v>
      </c>
      <c r="J209" s="3">
        <f t="shared" si="42"/>
        <v>42.733626760563368</v>
      </c>
      <c r="K209" s="3">
        <f t="shared" si="43"/>
        <v>360.2796884538302</v>
      </c>
      <c r="L209" s="3">
        <f t="shared" si="36"/>
        <v>24.253688453830193</v>
      </c>
      <c r="M209" s="3"/>
      <c r="N209" s="1">
        <v>1994.96</v>
      </c>
      <c r="O209">
        <v>359.59899999999999</v>
      </c>
      <c r="P209">
        <f t="shared" si="37"/>
        <v>23.572999999999979</v>
      </c>
      <c r="R209" s="4">
        <f t="shared" si="46"/>
        <v>-6.0000000000000053E-3</v>
      </c>
      <c r="S209" s="3">
        <f t="shared" si="47"/>
        <v>3.0429452536962387E-2</v>
      </c>
      <c r="T209" s="3">
        <f t="shared" si="48"/>
        <v>5.4116907166840478E-2</v>
      </c>
      <c r="U209" s="3">
        <f t="shared" si="44"/>
        <v>9.454635970380286E-2</v>
      </c>
      <c r="V209" s="3">
        <f t="shared" si="49"/>
        <v>0.13171070358794168</v>
      </c>
      <c r="W209" s="3">
        <f t="shared" si="45"/>
        <v>0.16952924746946282</v>
      </c>
      <c r="X209" s="3">
        <f t="shared" si="50"/>
        <v>0.24727438706312199</v>
      </c>
      <c r="Y209" s="3"/>
      <c r="Z209" s="3">
        <v>1995.54</v>
      </c>
      <c r="AA209" s="4">
        <v>0.14499999999999999</v>
      </c>
      <c r="BE209" s="10">
        <v>9.9166666666666625</v>
      </c>
      <c r="BF209" s="10">
        <f t="shared" si="52"/>
        <v>-24.394183333333331</v>
      </c>
      <c r="BG209" s="10">
        <v>-4.9583333333333375</v>
      </c>
      <c r="BH209" s="10">
        <f t="shared" si="53"/>
        <v>-29.352516666666666</v>
      </c>
      <c r="BI209" s="10">
        <f t="shared" si="51"/>
        <v>-9.3030000000000008</v>
      </c>
      <c r="BJ209" s="10">
        <f t="shared" si="54"/>
        <v>15.533688453830193</v>
      </c>
    </row>
    <row r="210" spans="2:62" ht="15">
      <c r="B210" s="3">
        <v>1995</v>
      </c>
      <c r="C210" s="4">
        <v>0.17799999999999999</v>
      </c>
      <c r="D210" s="4">
        <f t="shared" si="55"/>
        <v>0.15937000000000001</v>
      </c>
      <c r="E210" s="10">
        <f t="shared" si="38"/>
        <v>1.7685614878648621E-2</v>
      </c>
      <c r="F210" s="10">
        <f t="shared" si="39"/>
        <v>-2.8041016378223578</v>
      </c>
      <c r="G210" s="10">
        <f t="shared" si="40"/>
        <v>-0.54717234259394831</v>
      </c>
      <c r="H210" s="3">
        <f t="shared" si="41"/>
        <v>-3.3512739804163063</v>
      </c>
      <c r="I210" s="3">
        <v>2.9727699530516434</v>
      </c>
      <c r="J210" s="3">
        <f t="shared" si="42"/>
        <v>42.981357589984341</v>
      </c>
      <c r="K210" s="3">
        <f t="shared" si="43"/>
        <v>360.41175683259553</v>
      </c>
      <c r="L210" s="3">
        <f t="shared" ref="L210:L273" si="56">K210-CO2_start</f>
        <v>24.385756832595519</v>
      </c>
      <c r="M210" s="3"/>
      <c r="N210" s="1">
        <v>1995.04</v>
      </c>
      <c r="O210">
        <v>359.80099999999999</v>
      </c>
      <c r="P210">
        <f t="shared" ref="P210:P273" si="57">O210-CO2_start</f>
        <v>23.774999999999977</v>
      </c>
      <c r="R210" s="4">
        <f t="shared" si="46"/>
        <v>5.5999999999999994E-2</v>
      </c>
      <c r="S210" s="3">
        <f t="shared" si="47"/>
        <v>4.470649896989265E-2</v>
      </c>
      <c r="T210" s="3">
        <f t="shared" si="48"/>
        <v>7.1474700115169321E-2</v>
      </c>
      <c r="U210" s="3">
        <f t="shared" si="44"/>
        <v>0.12618119908506198</v>
      </c>
      <c r="V210" s="3">
        <f t="shared" si="49"/>
        <v>0.13206837876532518</v>
      </c>
      <c r="W210" s="3">
        <f t="shared" si="45"/>
        <v>0.18254085839934997</v>
      </c>
      <c r="X210" s="3">
        <f t="shared" si="50"/>
        <v>0.24773082942097346</v>
      </c>
      <c r="Y210" s="3"/>
      <c r="Z210" s="3">
        <v>1995.62</v>
      </c>
      <c r="AA210" s="4">
        <v>0.18083299999999999</v>
      </c>
      <c r="BE210" s="10">
        <v>9.9999999999999964</v>
      </c>
      <c r="BF210" s="10">
        <f t="shared" si="52"/>
        <v>-24.458999999999996</v>
      </c>
      <c r="BG210" s="10">
        <v>-5.0000000000000036</v>
      </c>
      <c r="BH210" s="10">
        <f t="shared" si="53"/>
        <v>-29.459</v>
      </c>
      <c r="BI210" s="10">
        <f t="shared" si="51"/>
        <v>-9.2410000000000014</v>
      </c>
      <c r="BJ210" s="10">
        <f t="shared" si="54"/>
        <v>15.665756832595518</v>
      </c>
    </row>
    <row r="211" spans="2:62" ht="15">
      <c r="B211" s="3">
        <v>1995.08</v>
      </c>
      <c r="C211" s="4">
        <v>0.13300000000000001</v>
      </c>
      <c r="D211" s="4">
        <f t="shared" si="55"/>
        <v>0.151945</v>
      </c>
      <c r="E211" s="10">
        <f t="shared" ref="E211:E274" si="58">Bio_alpha*(C211*Bio_factor-E210)+E210</f>
        <v>5.8807922605585934E-2</v>
      </c>
      <c r="F211" s="10">
        <f t="shared" ref="F211:F274" si="59">Bio_alpha*(C211*Bio_factor-F210)+F210+Bio_slope*(B211-1979)</f>
        <v>-2.7785616785141967</v>
      </c>
      <c r="G211" s="10">
        <f t="shared" ref="G211:G274" si="60">Ocean_alpha*(C211*Ocean_factor-G210)+G210</f>
        <v>-0.49201612432666464</v>
      </c>
      <c r="H211" s="3">
        <f t="shared" ref="H211:H274" si="61">G211+F211</f>
        <v>-3.2705778028408612</v>
      </c>
      <c r="I211" s="3">
        <v>2.978247261345853</v>
      </c>
      <c r="J211" s="3">
        <f t="shared" ref="J211:J274" si="62">J210+I211/12</f>
        <v>43.229544861763159</v>
      </c>
      <c r="K211" s="3">
        <f t="shared" ref="K211:K274" si="63">(K210+I211/12)-Emiss_alpha*((K210+I211/12)-(CO2_base+G211))</f>
        <v>360.54415574877845</v>
      </c>
      <c r="L211" s="3">
        <f t="shared" si="56"/>
        <v>24.51815574877844</v>
      </c>
      <c r="M211" s="3"/>
      <c r="N211" s="1">
        <v>1995.12</v>
      </c>
      <c r="O211">
        <v>359.99299999999999</v>
      </c>
      <c r="P211">
        <f t="shared" si="57"/>
        <v>23.966999999999985</v>
      </c>
      <c r="R211" s="4">
        <f t="shared" si="46"/>
        <v>-4.4999999999999984E-2</v>
      </c>
      <c r="S211" s="3">
        <f t="shared" si="47"/>
        <v>2.5539959308161109E-2</v>
      </c>
      <c r="T211" s="3">
        <f t="shared" si="48"/>
        <v>5.5156218267283674E-2</v>
      </c>
      <c r="U211" s="3">
        <f t="shared" ref="U211:U274" si="64">S211+T211+Nat_offset</f>
        <v>9.0696177575444778E-2</v>
      </c>
      <c r="V211" s="3">
        <f t="shared" si="49"/>
        <v>0.13239891618292177</v>
      </c>
      <c r="W211" s="3">
        <f t="shared" ref="W211:W274" si="65">V211+U211*Nat_ampl</f>
        <v>0.16867738721309969</v>
      </c>
      <c r="X211" s="3">
        <f t="shared" si="50"/>
        <v>0.24818727177881783</v>
      </c>
      <c r="Y211" s="3"/>
      <c r="Z211" s="3">
        <v>1995.71</v>
      </c>
      <c r="AA211" s="4">
        <v>0.19833300000000001</v>
      </c>
      <c r="BE211" s="10">
        <v>10.083333333333329</v>
      </c>
      <c r="BF211" s="10">
        <f t="shared" si="52"/>
        <v>-24.686816666666658</v>
      </c>
      <c r="BG211" s="10">
        <v>-5.0416666666666705</v>
      </c>
      <c r="BH211" s="10">
        <f t="shared" si="53"/>
        <v>-29.72848333333333</v>
      </c>
      <c r="BI211" s="10">
        <f t="shared" si="51"/>
        <v>-9.3420000000000005</v>
      </c>
      <c r="BJ211" s="10">
        <f t="shared" si="54"/>
        <v>15.79815574877844</v>
      </c>
    </row>
    <row r="212" spans="2:62" ht="15">
      <c r="B212" s="3">
        <v>1995.17</v>
      </c>
      <c r="C212" s="4">
        <v>3.6999999999999998E-2</v>
      </c>
      <c r="D212" s="4">
        <f t="shared" si="55"/>
        <v>0.136105</v>
      </c>
      <c r="E212" s="10">
        <f t="shared" si="58"/>
        <v>6.5939327364083006E-2</v>
      </c>
      <c r="F212" s="10">
        <f t="shared" si="59"/>
        <v>-2.787116726385205</v>
      </c>
      <c r="G212" s="10">
        <f t="shared" si="60"/>
        <v>-0.46966607644128561</v>
      </c>
      <c r="H212" s="3">
        <f t="shared" si="61"/>
        <v>-3.2567828028264905</v>
      </c>
      <c r="I212" s="3">
        <v>2.9837245696400627</v>
      </c>
      <c r="J212" s="3">
        <f t="shared" si="62"/>
        <v>43.478188575899829</v>
      </c>
      <c r="K212" s="3">
        <f t="shared" si="63"/>
        <v>360.67683127772403</v>
      </c>
      <c r="L212" s="3">
        <f t="shared" si="56"/>
        <v>24.650831277724023</v>
      </c>
      <c r="M212" s="3"/>
      <c r="N212" s="1">
        <v>1995.21</v>
      </c>
      <c r="O212">
        <v>360.13400000000001</v>
      </c>
      <c r="P212">
        <f t="shared" si="57"/>
        <v>24.108000000000004</v>
      </c>
      <c r="R212" s="4">
        <f t="shared" ref="R212:R275" si="66">C212-C211</f>
        <v>-9.6000000000000002E-2</v>
      </c>
      <c r="S212" s="3">
        <f t="shared" ref="S212:S275" si="67">F212-F211</f>
        <v>-8.5550478710083588E-3</v>
      </c>
      <c r="T212" s="3">
        <f t="shared" ref="T212:T275" si="68">G212-G211</f>
        <v>2.2350047885379032E-2</v>
      </c>
      <c r="U212" s="3">
        <f t="shared" si="64"/>
        <v>2.3795000014370675E-2</v>
      </c>
      <c r="V212" s="3">
        <f t="shared" ref="V212:V275" si="69">L212-L211</f>
        <v>0.13267552894558321</v>
      </c>
      <c r="W212" s="3">
        <f t="shared" si="65"/>
        <v>0.14219352895133147</v>
      </c>
      <c r="X212" s="3">
        <f t="shared" ref="X212:X275" si="70">J212-J211</f>
        <v>0.2486437141366693</v>
      </c>
      <c r="Y212" s="3"/>
      <c r="Z212" s="3">
        <v>1995.79</v>
      </c>
      <c r="AA212" s="4">
        <v>0.2</v>
      </c>
      <c r="BE212" s="10">
        <v>10.166666666666663</v>
      </c>
      <c r="BF212" s="10">
        <f t="shared" si="52"/>
        <v>-24.86463333333333</v>
      </c>
      <c r="BG212" s="10">
        <v>-5.0833333333333375</v>
      </c>
      <c r="BH212" s="10">
        <f t="shared" si="53"/>
        <v>-29.947966666666666</v>
      </c>
      <c r="BI212" s="10">
        <f t="shared" si="51"/>
        <v>-9.3930000000000007</v>
      </c>
      <c r="BJ212" s="10">
        <f t="shared" si="54"/>
        <v>15.930831277724023</v>
      </c>
    </row>
    <row r="213" spans="2:62" ht="15">
      <c r="B213" s="3">
        <v>1995.25</v>
      </c>
      <c r="C213" s="4">
        <v>0.248</v>
      </c>
      <c r="D213" s="4">
        <f t="shared" si="55"/>
        <v>0.17092000000000002</v>
      </c>
      <c r="E213" s="10">
        <f t="shared" si="58"/>
        <v>0.13998305053345036</v>
      </c>
      <c r="F213" s="10">
        <f t="shared" si="59"/>
        <v>-2.7287052363429605</v>
      </c>
      <c r="G213" s="10">
        <f t="shared" si="60"/>
        <v>-0.378171081964712</v>
      </c>
      <c r="H213" s="3">
        <f t="shared" si="61"/>
        <v>-3.1068763183076724</v>
      </c>
      <c r="I213" s="3">
        <v>2.9892018779342724</v>
      </c>
      <c r="J213" s="3">
        <f t="shared" si="62"/>
        <v>43.727288732394349</v>
      </c>
      <c r="K213" s="3">
        <f t="shared" si="63"/>
        <v>360.80989549155373</v>
      </c>
      <c r="L213" s="3">
        <f t="shared" si="56"/>
        <v>24.783895491553722</v>
      </c>
      <c r="M213" s="3"/>
      <c r="N213" s="1">
        <v>1995.29</v>
      </c>
      <c r="O213">
        <v>360.34100000000001</v>
      </c>
      <c r="P213">
        <f t="shared" si="57"/>
        <v>24.314999999999998</v>
      </c>
      <c r="R213" s="4">
        <f t="shared" si="66"/>
        <v>0.21099999999999999</v>
      </c>
      <c r="S213" s="3">
        <f t="shared" si="67"/>
        <v>5.8411490042244552E-2</v>
      </c>
      <c r="T213" s="3">
        <f t="shared" si="68"/>
        <v>9.149499447657361E-2</v>
      </c>
      <c r="U213" s="3">
        <f t="shared" si="64"/>
        <v>0.15990648451881817</v>
      </c>
      <c r="V213" s="3">
        <f t="shared" si="69"/>
        <v>0.13306421382969802</v>
      </c>
      <c r="W213" s="3">
        <f t="shared" si="65"/>
        <v>0.1970268076372253</v>
      </c>
      <c r="X213" s="3">
        <f t="shared" si="70"/>
        <v>0.24910015649452077</v>
      </c>
      <c r="Y213" s="3"/>
      <c r="Z213" s="3">
        <v>1995.87</v>
      </c>
      <c r="AA213" s="4">
        <v>0.106667</v>
      </c>
      <c r="BE213" s="10">
        <v>10.249999999999996</v>
      </c>
      <c r="BF213" s="10">
        <f t="shared" si="52"/>
        <v>-24.684449999999995</v>
      </c>
      <c r="BG213" s="10">
        <v>-5.1250000000000036</v>
      </c>
      <c r="BH213" s="10">
        <f t="shared" si="53"/>
        <v>-29.809449999999998</v>
      </c>
      <c r="BI213" s="10">
        <f t="shared" si="51"/>
        <v>-9.0860000000000003</v>
      </c>
      <c r="BJ213" s="10">
        <f t="shared" si="54"/>
        <v>16.063895491553723</v>
      </c>
    </row>
    <row r="214" spans="2:62" ht="15">
      <c r="B214" s="3">
        <v>1995.33</v>
      </c>
      <c r="C214" s="4">
        <v>0.13100000000000001</v>
      </c>
      <c r="D214" s="4">
        <f t="shared" si="55"/>
        <v>0.151615</v>
      </c>
      <c r="E214" s="10">
        <f t="shared" si="58"/>
        <v>0.17068735052030992</v>
      </c>
      <c r="F214" s="10">
        <f t="shared" si="59"/>
        <v>-2.7135832851328927</v>
      </c>
      <c r="G214" s="10">
        <f t="shared" si="60"/>
        <v>-0.32715907124127408</v>
      </c>
      <c r="H214" s="3">
        <f t="shared" si="61"/>
        <v>-3.0407423563741669</v>
      </c>
      <c r="I214" s="3">
        <v>2.9946791862284821</v>
      </c>
      <c r="J214" s="3">
        <f t="shared" si="62"/>
        <v>43.976845331246722</v>
      </c>
      <c r="K214" s="3">
        <f t="shared" si="63"/>
        <v>360.94328187820958</v>
      </c>
      <c r="L214" s="3">
        <f t="shared" si="56"/>
        <v>24.917281878209565</v>
      </c>
      <c r="M214" s="3"/>
      <c r="N214" s="1">
        <v>1995.37</v>
      </c>
      <c r="O214">
        <v>360.49799999999999</v>
      </c>
      <c r="P214">
        <f t="shared" si="57"/>
        <v>24.47199999999998</v>
      </c>
      <c r="R214" s="4">
        <f t="shared" si="66"/>
        <v>-0.11699999999999999</v>
      </c>
      <c r="S214" s="3">
        <f t="shared" si="67"/>
        <v>1.5121951210067763E-2</v>
      </c>
      <c r="T214" s="3">
        <f t="shared" si="68"/>
        <v>5.1012010723437917E-2</v>
      </c>
      <c r="U214" s="3">
        <f t="shared" si="64"/>
        <v>7.6133961933505676E-2</v>
      </c>
      <c r="V214" s="3">
        <f t="shared" si="69"/>
        <v>0.13338638665584313</v>
      </c>
      <c r="W214" s="3">
        <f t="shared" si="65"/>
        <v>0.16383997142924539</v>
      </c>
      <c r="X214" s="3">
        <f t="shared" si="70"/>
        <v>0.24955659885237225</v>
      </c>
      <c r="Y214" s="3"/>
      <c r="Z214" s="3">
        <v>1995.96</v>
      </c>
      <c r="AA214" s="4">
        <v>0.11583300000000001</v>
      </c>
      <c r="BE214" s="10">
        <v>10.333333333333329</v>
      </c>
      <c r="BF214" s="10">
        <f t="shared" si="52"/>
        <v>-25.139266666666661</v>
      </c>
      <c r="BG214" s="10">
        <v>-5.1666666666666705</v>
      </c>
      <c r="BH214" s="10">
        <f t="shared" si="53"/>
        <v>-30.305933333333332</v>
      </c>
      <c r="BI214" s="10">
        <f t="shared" si="51"/>
        <v>-9.4140000000000015</v>
      </c>
      <c r="BJ214" s="10">
        <f t="shared" si="54"/>
        <v>16.197281878209566</v>
      </c>
    </row>
    <row r="215" spans="2:62" ht="15">
      <c r="B215" s="3">
        <v>1995.42</v>
      </c>
      <c r="C215" s="4">
        <v>0.16400000000000001</v>
      </c>
      <c r="D215" s="4">
        <f t="shared" si="55"/>
        <v>0.15706000000000001</v>
      </c>
      <c r="E215" s="10">
        <f t="shared" si="58"/>
        <v>0.20949080749725257</v>
      </c>
      <c r="F215" s="10">
        <f t="shared" si="59"/>
        <v>-2.6904662811148454</v>
      </c>
      <c r="G215" s="10">
        <f t="shared" si="60"/>
        <v>-0.26631260864775563</v>
      </c>
      <c r="H215" s="3">
        <f t="shared" si="61"/>
        <v>-2.9567788897626013</v>
      </c>
      <c r="I215" s="3">
        <v>3.0001564945226917</v>
      </c>
      <c r="J215" s="3">
        <f t="shared" si="62"/>
        <v>44.226858372456945</v>
      </c>
      <c r="K215" s="3">
        <f t="shared" si="63"/>
        <v>361.07700591739365</v>
      </c>
      <c r="L215" s="3">
        <f t="shared" si="56"/>
        <v>25.051005917393638</v>
      </c>
      <c r="M215" s="3"/>
      <c r="N215" s="1">
        <v>1995.46</v>
      </c>
      <c r="O215">
        <v>360.65100000000001</v>
      </c>
      <c r="P215">
        <f t="shared" si="57"/>
        <v>24.625</v>
      </c>
      <c r="R215" s="4">
        <f t="shared" si="66"/>
        <v>3.3000000000000002E-2</v>
      </c>
      <c r="S215" s="3">
        <f t="shared" si="67"/>
        <v>2.3117004018047282E-2</v>
      </c>
      <c r="T215" s="3">
        <f t="shared" si="68"/>
        <v>6.0846462593518447E-2</v>
      </c>
      <c r="U215" s="3">
        <f t="shared" si="64"/>
        <v>9.3963466611565724E-2</v>
      </c>
      <c r="V215" s="3">
        <f t="shared" si="69"/>
        <v>0.13372403918407372</v>
      </c>
      <c r="W215" s="3">
        <f t="shared" si="65"/>
        <v>0.17130942582870001</v>
      </c>
      <c r="X215" s="3">
        <f t="shared" si="70"/>
        <v>0.25001304121022372</v>
      </c>
      <c r="Y215" s="3"/>
      <c r="Z215" s="3">
        <v>1996.04</v>
      </c>
      <c r="AA215" s="4">
        <v>0.14249999999999999</v>
      </c>
      <c r="BE215" s="10">
        <v>10.416666666666663</v>
      </c>
      <c r="BF215" s="10">
        <f t="shared" si="52"/>
        <v>-25.116083333333329</v>
      </c>
      <c r="BG215" s="10">
        <v>-5.2083333333333375</v>
      </c>
      <c r="BH215" s="10">
        <f t="shared" si="53"/>
        <v>-30.324416666666664</v>
      </c>
      <c r="BI215" s="10">
        <f t="shared" si="51"/>
        <v>-9.2640000000000011</v>
      </c>
      <c r="BJ215" s="10">
        <f t="shared" si="54"/>
        <v>16.331005917393639</v>
      </c>
    </row>
    <row r="216" spans="2:62" ht="15">
      <c r="B216" s="3">
        <v>1995.5</v>
      </c>
      <c r="C216" s="4">
        <v>4.3999999999999997E-2</v>
      </c>
      <c r="D216" s="4">
        <f t="shared" si="55"/>
        <v>0.13725999999999999</v>
      </c>
      <c r="E216" s="10">
        <f t="shared" si="58"/>
        <v>0.20681303037927309</v>
      </c>
      <c r="F216" s="10">
        <f t="shared" si="59"/>
        <v>-2.7087762916630012</v>
      </c>
      <c r="G216" s="10">
        <f t="shared" si="60"/>
        <v>-0.24630687923064482</v>
      </c>
      <c r="H216" s="3">
        <f t="shared" si="61"/>
        <v>-2.955083170893646</v>
      </c>
      <c r="I216" s="3">
        <v>3.0056338028169014</v>
      </c>
      <c r="J216" s="3">
        <f t="shared" si="62"/>
        <v>44.47732785602502</v>
      </c>
      <c r="K216" s="3">
        <f t="shared" si="63"/>
        <v>361.21100059791536</v>
      </c>
      <c r="L216" s="3">
        <f t="shared" si="56"/>
        <v>25.185000597915348</v>
      </c>
      <c r="M216" s="3"/>
      <c r="N216" s="1">
        <v>1995.54</v>
      </c>
      <c r="O216">
        <v>360.79599999999999</v>
      </c>
      <c r="P216">
        <f t="shared" si="57"/>
        <v>24.769999999999982</v>
      </c>
      <c r="R216" s="4">
        <f t="shared" si="66"/>
        <v>-0.12000000000000001</v>
      </c>
      <c r="S216" s="3">
        <f t="shared" si="67"/>
        <v>-1.8310010548155731E-2</v>
      </c>
      <c r="T216" s="3">
        <f t="shared" si="68"/>
        <v>2.0005729417110818E-2</v>
      </c>
      <c r="U216" s="3">
        <f t="shared" si="64"/>
        <v>1.1695718868955087E-2</v>
      </c>
      <c r="V216" s="3">
        <f t="shared" si="69"/>
        <v>0.1339946805217096</v>
      </c>
      <c r="W216" s="3">
        <f t="shared" si="65"/>
        <v>0.13867296806929164</v>
      </c>
      <c r="X216" s="3">
        <f t="shared" si="70"/>
        <v>0.25046948356807519</v>
      </c>
      <c r="Y216" s="3"/>
      <c r="Z216" s="3">
        <v>1996.12</v>
      </c>
      <c r="AA216" s="4">
        <v>0.1525</v>
      </c>
      <c r="BE216" s="10">
        <v>10.499999999999996</v>
      </c>
      <c r="BF216" s="10">
        <f t="shared" si="52"/>
        <v>-25.395899999999997</v>
      </c>
      <c r="BG216" s="10">
        <v>-5.2500000000000044</v>
      </c>
      <c r="BH216" s="10">
        <f t="shared" si="53"/>
        <v>-30.645900000000001</v>
      </c>
      <c r="BI216" s="10">
        <f t="shared" si="51"/>
        <v>-9.4169999999999998</v>
      </c>
      <c r="BJ216" s="10">
        <f t="shared" si="54"/>
        <v>16.465000597915349</v>
      </c>
    </row>
    <row r="217" spans="2:62" ht="15">
      <c r="B217" s="3">
        <v>1995.58</v>
      </c>
      <c r="C217" s="4">
        <v>0.28499999999999998</v>
      </c>
      <c r="D217" s="4">
        <f t="shared" si="55"/>
        <v>0.17702499999999999</v>
      </c>
      <c r="E217" s="10">
        <f t="shared" si="58"/>
        <v>0.28142654079558621</v>
      </c>
      <c r="F217" s="10">
        <f t="shared" si="59"/>
        <v>-2.6497451303023025</v>
      </c>
      <c r="G217" s="10">
        <f t="shared" si="60"/>
        <v>-0.14721131552825417</v>
      </c>
      <c r="H217" s="3">
        <f t="shared" si="61"/>
        <v>-2.7969564458305567</v>
      </c>
      <c r="I217" s="3">
        <v>3.0118153364632239</v>
      </c>
      <c r="J217" s="3">
        <f t="shared" si="62"/>
        <v>44.728312467396954</v>
      </c>
      <c r="K217" s="3">
        <f t="shared" si="63"/>
        <v>361.34545277526161</v>
      </c>
      <c r="L217" s="3">
        <f t="shared" si="56"/>
        <v>25.319452775261595</v>
      </c>
      <c r="M217" s="3"/>
      <c r="N217" s="1">
        <v>1995.62</v>
      </c>
      <c r="O217">
        <v>360.97699999999998</v>
      </c>
      <c r="P217">
        <f t="shared" si="57"/>
        <v>24.950999999999965</v>
      </c>
      <c r="R217" s="4">
        <f t="shared" si="66"/>
        <v>0.24099999999999999</v>
      </c>
      <c r="S217" s="3">
        <f t="shared" si="67"/>
        <v>5.9031161360698636E-2</v>
      </c>
      <c r="T217" s="3">
        <f t="shared" si="68"/>
        <v>9.9095563702390643E-2</v>
      </c>
      <c r="U217" s="3">
        <f t="shared" si="64"/>
        <v>0.16812672506308929</v>
      </c>
      <c r="V217" s="3">
        <f t="shared" si="69"/>
        <v>0.13445217734624748</v>
      </c>
      <c r="W217" s="3">
        <f t="shared" si="65"/>
        <v>0.20170286737148319</v>
      </c>
      <c r="X217" s="3">
        <f t="shared" si="70"/>
        <v>0.2509846113719334</v>
      </c>
      <c r="Y217" s="3"/>
      <c r="Z217" s="3">
        <v>1996.21</v>
      </c>
      <c r="AA217" s="4">
        <v>0.189167</v>
      </c>
      <c r="BE217" s="10">
        <v>10.583333333333329</v>
      </c>
      <c r="BF217" s="10">
        <f t="shared" si="52"/>
        <v>-25.16171666666666</v>
      </c>
      <c r="BG217" s="10">
        <v>-5.2916666666666705</v>
      </c>
      <c r="BH217" s="10">
        <f t="shared" si="53"/>
        <v>-30.453383333333331</v>
      </c>
      <c r="BI217" s="10">
        <f t="shared" si="51"/>
        <v>-9.0560000000000009</v>
      </c>
      <c r="BJ217" s="10">
        <f t="shared" si="54"/>
        <v>16.599452775261597</v>
      </c>
    </row>
    <row r="218" spans="2:62" ht="15">
      <c r="B218" s="3">
        <v>1995.67</v>
      </c>
      <c r="C218" s="4">
        <v>0.32400000000000001</v>
      </c>
      <c r="D218" s="4">
        <f t="shared" si="55"/>
        <v>0.18346000000000001</v>
      </c>
      <c r="E218" s="10">
        <f t="shared" si="58"/>
        <v>0.36254735562782747</v>
      </c>
      <c r="F218" s="10">
        <f t="shared" si="59"/>
        <v>-2.5843107686854863</v>
      </c>
      <c r="G218" s="10">
        <f t="shared" si="60"/>
        <v>-3.7293367339851766E-2</v>
      </c>
      <c r="H218" s="3">
        <f t="shared" si="61"/>
        <v>-2.6216041360253381</v>
      </c>
      <c r="I218" s="3">
        <v>3.0179968701095463</v>
      </c>
      <c r="J218" s="3">
        <f t="shared" si="62"/>
        <v>44.979812206572753</v>
      </c>
      <c r="K218" s="3">
        <f t="shared" si="63"/>
        <v>361.4803793166177</v>
      </c>
      <c r="L218" s="3">
        <f t="shared" si="56"/>
        <v>25.45437931661769</v>
      </c>
      <c r="M218" s="3"/>
      <c r="N218" s="1">
        <v>1995.71</v>
      </c>
      <c r="O218">
        <v>361.17500000000001</v>
      </c>
      <c r="P218">
        <f t="shared" si="57"/>
        <v>25.149000000000001</v>
      </c>
      <c r="R218" s="4">
        <f t="shared" si="66"/>
        <v>3.9000000000000035E-2</v>
      </c>
      <c r="S218" s="3">
        <f t="shared" si="67"/>
        <v>6.5434361616816261E-2</v>
      </c>
      <c r="T218" s="3">
        <f t="shared" si="68"/>
        <v>0.10991794818840241</v>
      </c>
      <c r="U218" s="3">
        <f t="shared" si="64"/>
        <v>0.18535230980521866</v>
      </c>
      <c r="V218" s="3">
        <f t="shared" si="69"/>
        <v>0.13492654135609428</v>
      </c>
      <c r="W218" s="3">
        <f t="shared" si="65"/>
        <v>0.20906746527818176</v>
      </c>
      <c r="X218" s="3">
        <f t="shared" si="70"/>
        <v>0.25149973917579871</v>
      </c>
      <c r="Y218" s="3"/>
      <c r="Z218" s="3">
        <v>1996.29</v>
      </c>
      <c r="AA218" s="4">
        <v>0.124167</v>
      </c>
      <c r="BE218" s="10">
        <v>10.666666666666663</v>
      </c>
      <c r="BF218" s="10">
        <f t="shared" si="52"/>
        <v>-25.490533333333328</v>
      </c>
      <c r="BG218" s="10">
        <v>-5.3333333333333375</v>
      </c>
      <c r="BH218" s="10">
        <f t="shared" si="53"/>
        <v>-30.823866666666667</v>
      </c>
      <c r="BI218" s="10">
        <f t="shared" ref="BI218:BI281" si="71">R218-9.297</f>
        <v>-9.2580000000000009</v>
      </c>
      <c r="BJ218" s="10">
        <f t="shared" si="54"/>
        <v>16.734379316617691</v>
      </c>
    </row>
    <row r="219" spans="2:62" ht="15">
      <c r="B219" s="3">
        <v>1995.75</v>
      </c>
      <c r="C219" s="4">
        <v>0.20399999999999999</v>
      </c>
      <c r="D219" s="4">
        <f t="shared" si="55"/>
        <v>0.16366</v>
      </c>
      <c r="E219" s="10">
        <f t="shared" si="58"/>
        <v>0.39880342724648582</v>
      </c>
      <c r="F219" s="10">
        <f t="shared" si="59"/>
        <v>-2.5636869307330228</v>
      </c>
      <c r="G219" s="10">
        <f t="shared" si="60"/>
        <v>3.077210068034103E-2</v>
      </c>
      <c r="H219" s="3">
        <f t="shared" si="61"/>
        <v>-2.5329148300526816</v>
      </c>
      <c r="I219" s="3">
        <v>3.0241784037558683</v>
      </c>
      <c r="J219" s="3">
        <f t="shared" si="62"/>
        <v>45.23182707355241</v>
      </c>
      <c r="K219" s="3">
        <f t="shared" si="63"/>
        <v>361.61571134186181</v>
      </c>
      <c r="L219" s="3">
        <f t="shared" si="56"/>
        <v>25.589711341861801</v>
      </c>
      <c r="M219" s="3"/>
      <c r="N219" s="1">
        <v>1995.79</v>
      </c>
      <c r="O219">
        <v>361.375</v>
      </c>
      <c r="P219">
        <f t="shared" si="57"/>
        <v>25.34899999999999</v>
      </c>
      <c r="R219" s="4">
        <f t="shared" si="66"/>
        <v>-0.12000000000000002</v>
      </c>
      <c r="S219" s="3">
        <f t="shared" si="67"/>
        <v>2.0623837952463475E-2</v>
      </c>
      <c r="T219" s="3">
        <f t="shared" si="68"/>
        <v>6.8065468020192796E-2</v>
      </c>
      <c r="U219" s="3">
        <f t="shared" si="64"/>
        <v>9.8689305972656266E-2</v>
      </c>
      <c r="V219" s="3">
        <f t="shared" si="69"/>
        <v>0.13533202524411081</v>
      </c>
      <c r="W219" s="3">
        <f t="shared" si="65"/>
        <v>0.1748077476331733</v>
      </c>
      <c r="X219" s="3">
        <f t="shared" si="70"/>
        <v>0.25201486697965692</v>
      </c>
      <c r="Y219" s="3"/>
      <c r="Z219" s="3">
        <v>1996.37</v>
      </c>
      <c r="AA219" s="4">
        <v>0.130833</v>
      </c>
      <c r="BE219" s="10">
        <v>10.749999999999996</v>
      </c>
      <c r="BF219" s="10">
        <f t="shared" ref="BF219:BF282" si="72">R219-BE219*1.5218-9.297</f>
        <v>-25.776349999999997</v>
      </c>
      <c r="BG219" s="10">
        <v>-5.3750000000000044</v>
      </c>
      <c r="BH219" s="10">
        <f t="shared" ref="BH219:BH282" si="73">BF219+BG219</f>
        <v>-31.151350000000001</v>
      </c>
      <c r="BI219" s="10">
        <f t="shared" si="71"/>
        <v>-9.4169999999999998</v>
      </c>
      <c r="BJ219" s="10">
        <f t="shared" si="54"/>
        <v>16.869711341861802</v>
      </c>
    </row>
    <row r="220" spans="2:62" ht="15">
      <c r="B220" s="3">
        <v>1995.83</v>
      </c>
      <c r="C220" s="4">
        <v>0.20899999999999999</v>
      </c>
      <c r="D220" s="4">
        <f t="shared" si="55"/>
        <v>0.16448499999999999</v>
      </c>
      <c r="E220" s="10">
        <f t="shared" si="58"/>
        <v>0.43375973514304667</v>
      </c>
      <c r="F220" s="10">
        <f t="shared" si="59"/>
        <v>-2.5443129721092235</v>
      </c>
      <c r="G220" s="10">
        <f t="shared" si="60"/>
        <v>9.9083632716790007E-2</v>
      </c>
      <c r="H220" s="3">
        <f t="shared" si="61"/>
        <v>-2.4452293393924336</v>
      </c>
      <c r="I220" s="3">
        <v>3.0303599374021908</v>
      </c>
      <c r="J220" s="3">
        <f t="shared" si="62"/>
        <v>45.484357068335925</v>
      </c>
      <c r="K220" s="3">
        <f t="shared" si="63"/>
        <v>361.75144859156381</v>
      </c>
      <c r="L220" s="3">
        <f t="shared" si="56"/>
        <v>25.725448591563804</v>
      </c>
      <c r="M220" s="3"/>
      <c r="N220" s="1">
        <v>1995.87</v>
      </c>
      <c r="O220">
        <v>361.48200000000003</v>
      </c>
      <c r="P220">
        <f t="shared" si="57"/>
        <v>25.456000000000017</v>
      </c>
      <c r="R220" s="4">
        <f t="shared" si="66"/>
        <v>5.0000000000000044E-3</v>
      </c>
      <c r="S220" s="3">
        <f t="shared" si="67"/>
        <v>1.9373958623799314E-2</v>
      </c>
      <c r="T220" s="3">
        <f t="shared" si="68"/>
        <v>6.8311532036448977E-2</v>
      </c>
      <c r="U220" s="3">
        <f t="shared" si="64"/>
        <v>9.7685490660248286E-2</v>
      </c>
      <c r="V220" s="3">
        <f t="shared" si="69"/>
        <v>0.13573724970200374</v>
      </c>
      <c r="W220" s="3">
        <f t="shared" si="65"/>
        <v>0.17481144596610304</v>
      </c>
      <c r="X220" s="3">
        <f t="shared" si="70"/>
        <v>0.25252999478351512</v>
      </c>
      <c r="Y220" s="3"/>
      <c r="Z220" s="3">
        <v>1996.46</v>
      </c>
      <c r="AA220" s="4">
        <v>0.12</v>
      </c>
      <c r="BE220" s="10">
        <v>10.833333333333329</v>
      </c>
      <c r="BF220" s="10">
        <f t="shared" si="72"/>
        <v>-25.77816666666666</v>
      </c>
      <c r="BG220" s="10">
        <v>-5.4166666666666705</v>
      </c>
      <c r="BH220" s="10">
        <f t="shared" si="73"/>
        <v>-31.194833333333332</v>
      </c>
      <c r="BI220" s="10">
        <f t="shared" si="71"/>
        <v>-9.2919999999999998</v>
      </c>
      <c r="BJ220" s="10">
        <f t="shared" ref="BJ220:BJ282" si="74">L220-8.72</f>
        <v>17.005448591563805</v>
      </c>
    </row>
    <row r="221" spans="2:62" ht="15">
      <c r="B221" s="3">
        <v>1995.92</v>
      </c>
      <c r="C221" s="4">
        <v>-5.2999999999999999E-2</v>
      </c>
      <c r="D221" s="4">
        <f t="shared" si="55"/>
        <v>0.121255</v>
      </c>
      <c r="E221" s="10">
        <f t="shared" si="58"/>
        <v>0.3821276375108712</v>
      </c>
      <c r="F221" s="10">
        <f t="shared" si="59"/>
        <v>-2.6116315231566087</v>
      </c>
      <c r="G221" s="10">
        <f t="shared" si="60"/>
        <v>7.9556834113284847E-2</v>
      </c>
      <c r="H221" s="3">
        <f t="shared" si="61"/>
        <v>-2.5320746890433239</v>
      </c>
      <c r="I221" s="3">
        <v>3.0365414710485132</v>
      </c>
      <c r="J221" s="3">
        <f t="shared" si="62"/>
        <v>45.737402190923298</v>
      </c>
      <c r="K221" s="3">
        <f t="shared" si="63"/>
        <v>361.88744746355025</v>
      </c>
      <c r="L221" s="3">
        <f t="shared" si="56"/>
        <v>25.861447463550235</v>
      </c>
      <c r="M221" s="3"/>
      <c r="N221" s="1">
        <v>1995.96</v>
      </c>
      <c r="O221">
        <v>361.59800000000001</v>
      </c>
      <c r="P221">
        <f t="shared" si="57"/>
        <v>25.572000000000003</v>
      </c>
      <c r="R221" s="4">
        <f t="shared" si="66"/>
        <v>-0.26200000000000001</v>
      </c>
      <c r="S221" s="3">
        <f t="shared" si="67"/>
        <v>-6.7318551047385267E-2</v>
      </c>
      <c r="T221" s="3">
        <f t="shared" si="68"/>
        <v>-1.9526798603505161E-2</v>
      </c>
      <c r="U221" s="3">
        <f t="shared" si="64"/>
        <v>-7.6845349650890432E-2</v>
      </c>
      <c r="V221" s="3">
        <f t="shared" si="69"/>
        <v>0.13599887198643046</v>
      </c>
      <c r="W221" s="3">
        <f t="shared" si="65"/>
        <v>0.10526073212607429</v>
      </c>
      <c r="X221" s="3">
        <f t="shared" si="70"/>
        <v>0.25304512258737333</v>
      </c>
      <c r="Y221" s="3"/>
      <c r="Z221" s="3">
        <v>1996.54</v>
      </c>
      <c r="AA221" s="4">
        <v>0.130833</v>
      </c>
      <c r="BE221" s="10">
        <v>10.916666666666663</v>
      </c>
      <c r="BF221" s="10">
        <f t="shared" si="72"/>
        <v>-26.17198333333333</v>
      </c>
      <c r="BG221" s="10">
        <v>-5.4583333333333375</v>
      </c>
      <c r="BH221" s="10">
        <f t="shared" si="73"/>
        <v>-31.630316666666666</v>
      </c>
      <c r="BI221" s="10">
        <f t="shared" si="71"/>
        <v>-9.5590000000000011</v>
      </c>
      <c r="BJ221" s="10">
        <f t="shared" si="74"/>
        <v>17.141447463550236</v>
      </c>
    </row>
    <row r="222" spans="2:62" ht="15">
      <c r="B222" s="3">
        <v>1996</v>
      </c>
      <c r="C222" s="4">
        <v>-4.1000000000000002E-2</v>
      </c>
      <c r="D222" s="4">
        <f t="shared" ref="D222:D285" si="75">C222*RSS_fact+RSS_offset</f>
        <v>0.12323500000000001</v>
      </c>
      <c r="E222" s="10">
        <f t="shared" si="58"/>
        <v>0.33846168256658477</v>
      </c>
      <c r="F222" s="10">
        <f t="shared" si="59"/>
        <v>-2.670929711950901</v>
      </c>
      <c r="G222" s="10">
        <f t="shared" si="60"/>
        <v>6.4391256686970044E-2</v>
      </c>
      <c r="H222" s="3">
        <f t="shared" si="61"/>
        <v>-2.606538455263931</v>
      </c>
      <c r="I222" s="3">
        <v>3.0427230046948357</v>
      </c>
      <c r="J222" s="3">
        <f t="shared" si="62"/>
        <v>45.990962441314537</v>
      </c>
      <c r="K222" s="3">
        <f t="shared" si="63"/>
        <v>362.023714629258</v>
      </c>
      <c r="L222" s="3">
        <f t="shared" si="56"/>
        <v>25.997714629257985</v>
      </c>
      <c r="M222" s="3"/>
      <c r="N222" s="1">
        <v>1996.04</v>
      </c>
      <c r="O222">
        <v>361.74</v>
      </c>
      <c r="P222">
        <f t="shared" si="57"/>
        <v>25.713999999999999</v>
      </c>
      <c r="R222" s="4">
        <f t="shared" si="66"/>
        <v>1.1999999999999997E-2</v>
      </c>
      <c r="S222" s="3">
        <f t="shared" si="67"/>
        <v>-5.9298188794292273E-2</v>
      </c>
      <c r="T222" s="3">
        <f t="shared" si="68"/>
        <v>-1.5165577426314802E-2</v>
      </c>
      <c r="U222" s="3">
        <f t="shared" si="64"/>
        <v>-6.446376622060708E-2</v>
      </c>
      <c r="V222" s="3">
        <f t="shared" si="69"/>
        <v>0.13626716570774988</v>
      </c>
      <c r="W222" s="3">
        <f t="shared" si="65"/>
        <v>0.11048165921950705</v>
      </c>
      <c r="X222" s="3">
        <f t="shared" si="70"/>
        <v>0.25356025039123864</v>
      </c>
      <c r="Y222" s="3"/>
      <c r="Z222" s="3">
        <v>1996.62</v>
      </c>
      <c r="AA222" s="4">
        <v>8.3333299999999999E-2</v>
      </c>
      <c r="BE222" s="10">
        <v>10.999999999999996</v>
      </c>
      <c r="BF222" s="10">
        <f t="shared" si="72"/>
        <v>-26.024799999999995</v>
      </c>
      <c r="BG222" s="10">
        <v>-5.5000000000000044</v>
      </c>
      <c r="BH222" s="10">
        <f t="shared" si="73"/>
        <v>-31.524799999999999</v>
      </c>
      <c r="BI222" s="10">
        <f t="shared" si="71"/>
        <v>-9.2850000000000001</v>
      </c>
      <c r="BJ222" s="10">
        <f t="shared" si="74"/>
        <v>17.277714629257986</v>
      </c>
    </row>
    <row r="223" spans="2:62" ht="15">
      <c r="B223" s="3">
        <v>1996.08</v>
      </c>
      <c r="C223" s="4">
        <v>0.109</v>
      </c>
      <c r="D223" s="4">
        <f t="shared" si="75"/>
        <v>0.14798500000000001</v>
      </c>
      <c r="E223" s="10">
        <f t="shared" si="58"/>
        <v>0.34626041583304434</v>
      </c>
      <c r="F223" s="10">
        <f t="shared" si="59"/>
        <v>-2.6787133281263178</v>
      </c>
      <c r="G223" s="10">
        <f t="shared" si="60"/>
        <v>9.9021125191061765E-2</v>
      </c>
      <c r="H223" s="3">
        <f t="shared" si="61"/>
        <v>-2.5796922029352558</v>
      </c>
      <c r="I223" s="3">
        <v>3.0489045383411582</v>
      </c>
      <c r="J223" s="3">
        <f t="shared" si="62"/>
        <v>46.245037819509633</v>
      </c>
      <c r="K223" s="3">
        <f t="shared" si="63"/>
        <v>362.16033068615047</v>
      </c>
      <c r="L223" s="3">
        <f t="shared" si="56"/>
        <v>26.134330686150463</v>
      </c>
      <c r="M223" s="3"/>
      <c r="N223" s="1">
        <v>1996.12</v>
      </c>
      <c r="O223">
        <v>361.892</v>
      </c>
      <c r="P223">
        <f t="shared" si="57"/>
        <v>25.865999999999985</v>
      </c>
      <c r="R223" s="4">
        <f t="shared" si="66"/>
        <v>0.15</v>
      </c>
      <c r="S223" s="3">
        <f t="shared" si="67"/>
        <v>-7.7836161754167854E-3</v>
      </c>
      <c r="T223" s="3">
        <f t="shared" si="68"/>
        <v>3.4629868504091721E-2</v>
      </c>
      <c r="U223" s="3">
        <f t="shared" si="64"/>
        <v>3.6846252328674937E-2</v>
      </c>
      <c r="V223" s="3">
        <f t="shared" si="69"/>
        <v>0.13661605689247835</v>
      </c>
      <c r="W223" s="3">
        <f t="shared" si="65"/>
        <v>0.15135455782394833</v>
      </c>
      <c r="X223" s="3">
        <f t="shared" si="70"/>
        <v>0.25407537819509685</v>
      </c>
      <c r="Y223" s="3"/>
      <c r="Z223" s="3">
        <v>1996.71</v>
      </c>
      <c r="AA223" s="4">
        <v>7.6666700000000004E-2</v>
      </c>
      <c r="BE223" s="10">
        <v>11.083333333333329</v>
      </c>
      <c r="BF223" s="10">
        <f t="shared" si="72"/>
        <v>-26.01361666666666</v>
      </c>
      <c r="BG223" s="10">
        <v>-5.5416666666666714</v>
      </c>
      <c r="BH223" s="10">
        <f t="shared" si="73"/>
        <v>-31.555283333333332</v>
      </c>
      <c r="BI223" s="10">
        <f t="shared" si="71"/>
        <v>-9.1470000000000002</v>
      </c>
      <c r="BJ223" s="10">
        <f t="shared" si="74"/>
        <v>17.414330686150464</v>
      </c>
    </row>
    <row r="224" spans="2:62" ht="15">
      <c r="B224" s="3">
        <v>1996.17</v>
      </c>
      <c r="C224" s="4">
        <v>0.10199999999999999</v>
      </c>
      <c r="D224" s="4">
        <f t="shared" si="75"/>
        <v>0.14683000000000002</v>
      </c>
      <c r="E224" s="10">
        <f t="shared" si="58"/>
        <v>0.35119684042565547</v>
      </c>
      <c r="F224" s="10">
        <f t="shared" si="59"/>
        <v>-2.6894633571045095</v>
      </c>
      <c r="G224" s="10">
        <f t="shared" si="60"/>
        <v>0.13062780565491203</v>
      </c>
      <c r="H224" s="3">
        <f t="shared" si="61"/>
        <v>-2.5588355514495973</v>
      </c>
      <c r="I224" s="3">
        <v>3.0550860719874802</v>
      </c>
      <c r="J224" s="3">
        <f t="shared" si="62"/>
        <v>46.499628325508588</v>
      </c>
      <c r="K224" s="3">
        <f t="shared" si="63"/>
        <v>362.29729014671193</v>
      </c>
      <c r="L224" s="3">
        <f t="shared" si="56"/>
        <v>26.27129014671192</v>
      </c>
      <c r="M224" s="3"/>
      <c r="N224" s="1">
        <v>1996.21</v>
      </c>
      <c r="O224">
        <v>362.08199999999999</v>
      </c>
      <c r="P224">
        <f t="shared" si="57"/>
        <v>26.055999999999983</v>
      </c>
      <c r="R224" s="4">
        <f t="shared" si="66"/>
        <v>-7.0000000000000062E-3</v>
      </c>
      <c r="S224" s="3">
        <f t="shared" si="67"/>
        <v>-1.0750028978191661E-2</v>
      </c>
      <c r="T224" s="3">
        <f t="shared" si="68"/>
        <v>3.1606680463850262E-2</v>
      </c>
      <c r="U224" s="3">
        <f t="shared" si="64"/>
        <v>3.0856651485658602E-2</v>
      </c>
      <c r="V224" s="3">
        <f t="shared" si="69"/>
        <v>0.13695946056145658</v>
      </c>
      <c r="W224" s="3">
        <f t="shared" si="65"/>
        <v>0.14930212115572003</v>
      </c>
      <c r="X224" s="3">
        <f t="shared" si="70"/>
        <v>0.25459050599895505</v>
      </c>
      <c r="Y224" s="3"/>
      <c r="Z224" s="3">
        <v>1996.79</v>
      </c>
      <c r="AA224" s="4">
        <v>2.5000000000000001E-2</v>
      </c>
      <c r="BE224" s="10">
        <v>11.166666666666663</v>
      </c>
      <c r="BF224" s="10">
        <f t="shared" si="72"/>
        <v>-26.297433333333331</v>
      </c>
      <c r="BG224" s="10">
        <v>-5.5833333333333375</v>
      </c>
      <c r="BH224" s="10">
        <f t="shared" si="73"/>
        <v>-31.880766666666666</v>
      </c>
      <c r="BI224" s="10">
        <f t="shared" si="71"/>
        <v>-9.3040000000000003</v>
      </c>
      <c r="BJ224" s="10">
        <f t="shared" si="74"/>
        <v>17.551290146711921</v>
      </c>
    </row>
    <row r="225" spans="2:62" ht="15">
      <c r="B225" s="3">
        <v>1996.25</v>
      </c>
      <c r="C225" s="4">
        <v>-8.2000000000000003E-2</v>
      </c>
      <c r="D225" s="4">
        <f t="shared" si="75"/>
        <v>0.11647</v>
      </c>
      <c r="E225" s="10">
        <f t="shared" si="58"/>
        <v>0.29689125946750811</v>
      </c>
      <c r="F225" s="10">
        <f t="shared" si="59"/>
        <v>-2.7594011720558149</v>
      </c>
      <c r="G225" s="10">
        <f t="shared" si="60"/>
        <v>0.10088396715140807</v>
      </c>
      <c r="H225" s="3">
        <f t="shared" si="61"/>
        <v>-2.658517204904407</v>
      </c>
      <c r="I225" s="3">
        <v>3.0612676056338026</v>
      </c>
      <c r="J225" s="3">
        <f t="shared" si="62"/>
        <v>46.754733959311409</v>
      </c>
      <c r="K225" s="3">
        <f t="shared" si="63"/>
        <v>362.43449261401958</v>
      </c>
      <c r="L225" s="3">
        <f t="shared" si="56"/>
        <v>26.408492614019565</v>
      </c>
      <c r="M225" s="3"/>
      <c r="N225" s="1">
        <v>1996.29</v>
      </c>
      <c r="O225">
        <v>362.20600000000002</v>
      </c>
      <c r="P225">
        <f t="shared" si="57"/>
        <v>26.180000000000007</v>
      </c>
      <c r="R225" s="4">
        <f t="shared" si="66"/>
        <v>-0.184</v>
      </c>
      <c r="S225" s="3">
        <f t="shared" si="67"/>
        <v>-6.9937814951305466E-2</v>
      </c>
      <c r="T225" s="3">
        <f t="shared" si="68"/>
        <v>-2.9743838503503955E-2</v>
      </c>
      <c r="U225" s="3">
        <f t="shared" si="64"/>
        <v>-8.9681653454809426E-2</v>
      </c>
      <c r="V225" s="3">
        <f t="shared" si="69"/>
        <v>0.13720246730764529</v>
      </c>
      <c r="W225" s="3">
        <f t="shared" si="65"/>
        <v>0.10132980592572152</v>
      </c>
      <c r="X225" s="3">
        <f t="shared" si="70"/>
        <v>0.25510563380282036</v>
      </c>
      <c r="Y225" s="3"/>
      <c r="Z225" s="3">
        <v>1996.87</v>
      </c>
      <c r="AA225" s="4">
        <v>0.14499999999999999</v>
      </c>
      <c r="BE225" s="10">
        <v>11.249999999999996</v>
      </c>
      <c r="BF225" s="10">
        <f t="shared" si="72"/>
        <v>-26.601249999999997</v>
      </c>
      <c r="BG225" s="10">
        <v>-5.6250000000000044</v>
      </c>
      <c r="BH225" s="10">
        <f t="shared" si="73"/>
        <v>-32.22625</v>
      </c>
      <c r="BI225" s="10">
        <f t="shared" si="71"/>
        <v>-9.4809999999999999</v>
      </c>
      <c r="BJ225" s="10">
        <f t="shared" si="74"/>
        <v>17.688492614019566</v>
      </c>
    </row>
    <row r="226" spans="2:62" ht="15">
      <c r="B226" s="3">
        <v>1996.33</v>
      </c>
      <c r="C226" s="4">
        <v>5.0000000000000001E-3</v>
      </c>
      <c r="D226" s="4">
        <f t="shared" si="75"/>
        <v>0.130825</v>
      </c>
      <c r="E226" s="10">
        <f t="shared" si="58"/>
        <v>0.27475225673275955</v>
      </c>
      <c r="F226" s="10">
        <f t="shared" si="59"/>
        <v>-2.7971225243641462</v>
      </c>
      <c r="G226" s="10">
        <f t="shared" si="60"/>
        <v>0.100453385303596</v>
      </c>
      <c r="H226" s="3">
        <f t="shared" si="61"/>
        <v>-2.6966691390605502</v>
      </c>
      <c r="I226" s="3">
        <v>3.0674491392801251</v>
      </c>
      <c r="J226" s="3">
        <f t="shared" si="62"/>
        <v>47.010354720918087</v>
      </c>
      <c r="K226" s="3">
        <f t="shared" si="63"/>
        <v>362.57198539522307</v>
      </c>
      <c r="L226" s="3">
        <f t="shared" si="56"/>
        <v>26.545985395223056</v>
      </c>
      <c r="M226" s="3"/>
      <c r="N226" s="1">
        <v>1996.37</v>
      </c>
      <c r="O226">
        <v>362.33699999999999</v>
      </c>
      <c r="P226">
        <f t="shared" si="57"/>
        <v>26.310999999999979</v>
      </c>
      <c r="R226" s="4">
        <f t="shared" si="66"/>
        <v>8.7000000000000008E-2</v>
      </c>
      <c r="S226" s="3">
        <f t="shared" si="67"/>
        <v>-3.7721352308331291E-2</v>
      </c>
      <c r="T226" s="3">
        <f t="shared" si="68"/>
        <v>-4.3058184781206987E-4</v>
      </c>
      <c r="U226" s="3">
        <f t="shared" si="64"/>
        <v>-2.8151934156143359E-2</v>
      </c>
      <c r="V226" s="3">
        <f t="shared" si="69"/>
        <v>0.13749278120349118</v>
      </c>
      <c r="W226" s="3">
        <f t="shared" si="65"/>
        <v>0.12623200754103384</v>
      </c>
      <c r="X226" s="3">
        <f t="shared" si="70"/>
        <v>0.25562076160667857</v>
      </c>
      <c r="Y226" s="3"/>
      <c r="Z226" s="3">
        <v>1996.96</v>
      </c>
      <c r="AA226" s="4">
        <v>0.1275</v>
      </c>
      <c r="BE226" s="10">
        <v>11.333333333333329</v>
      </c>
      <c r="BF226" s="10">
        <f t="shared" si="72"/>
        <v>-26.457066666666663</v>
      </c>
      <c r="BG226" s="10">
        <v>-5.6666666666666714</v>
      </c>
      <c r="BH226" s="10">
        <f t="shared" si="73"/>
        <v>-32.123733333333334</v>
      </c>
      <c r="BI226" s="10">
        <f t="shared" si="71"/>
        <v>-9.2100000000000009</v>
      </c>
      <c r="BJ226" s="10">
        <f t="shared" si="74"/>
        <v>17.825985395223057</v>
      </c>
    </row>
    <row r="227" spans="2:62" ht="15">
      <c r="B227" s="3">
        <v>1996.42</v>
      </c>
      <c r="C227" s="4">
        <v>-2.4E-2</v>
      </c>
      <c r="D227" s="4">
        <f t="shared" si="75"/>
        <v>0.12604000000000001</v>
      </c>
      <c r="E227" s="10">
        <f t="shared" si="58"/>
        <v>0.24510854301819235</v>
      </c>
      <c r="F227" s="10">
        <f t="shared" si="59"/>
        <v>-2.842452691770692</v>
      </c>
      <c r="G227" s="10">
        <f t="shared" si="60"/>
        <v>9.0465013251939591E-2</v>
      </c>
      <c r="H227" s="3">
        <f t="shared" si="61"/>
        <v>-2.7519876785187525</v>
      </c>
      <c r="I227" s="3">
        <v>3.0736306729264475</v>
      </c>
      <c r="J227" s="3">
        <f t="shared" si="62"/>
        <v>47.266490610328624</v>
      </c>
      <c r="K227" s="3">
        <f t="shared" si="63"/>
        <v>362.70975246411916</v>
      </c>
      <c r="L227" s="3">
        <f t="shared" si="56"/>
        <v>26.683752464119152</v>
      </c>
      <c r="M227" s="3"/>
      <c r="N227" s="1">
        <v>1996.46</v>
      </c>
      <c r="O227">
        <v>362.45699999999999</v>
      </c>
      <c r="P227">
        <f t="shared" si="57"/>
        <v>26.430999999999983</v>
      </c>
      <c r="R227" s="4">
        <f t="shared" si="66"/>
        <v>-2.9000000000000001E-2</v>
      </c>
      <c r="S227" s="3">
        <f t="shared" si="67"/>
        <v>-4.5330167406545829E-2</v>
      </c>
      <c r="T227" s="3">
        <f t="shared" si="68"/>
        <v>-9.9883720516564106E-3</v>
      </c>
      <c r="U227" s="3">
        <f t="shared" si="64"/>
        <v>-4.5318539458202238E-2</v>
      </c>
      <c r="V227" s="3">
        <f t="shared" si="69"/>
        <v>0.13776706889609613</v>
      </c>
      <c r="W227" s="3">
        <f t="shared" si="65"/>
        <v>0.11963965311281524</v>
      </c>
      <c r="X227" s="3">
        <f t="shared" si="70"/>
        <v>0.25613588941053678</v>
      </c>
      <c r="Y227" s="3"/>
      <c r="Z227" s="3">
        <v>1997.04</v>
      </c>
      <c r="AA227" s="4">
        <v>5.5E-2</v>
      </c>
      <c r="BE227" s="10">
        <v>11.416666666666663</v>
      </c>
      <c r="BF227" s="10">
        <f t="shared" si="72"/>
        <v>-26.699883333333329</v>
      </c>
      <c r="BG227" s="10">
        <v>-5.7083333333333375</v>
      </c>
      <c r="BH227" s="10">
        <f t="shared" si="73"/>
        <v>-32.408216666666668</v>
      </c>
      <c r="BI227" s="10">
        <f t="shared" si="71"/>
        <v>-9.3260000000000005</v>
      </c>
      <c r="BJ227" s="10">
        <f t="shared" si="74"/>
        <v>17.963752464119153</v>
      </c>
    </row>
    <row r="228" spans="2:62" ht="15">
      <c r="B228" s="3">
        <v>1996.5</v>
      </c>
      <c r="C228" s="4">
        <v>0.11600000000000001</v>
      </c>
      <c r="D228" s="4">
        <f t="shared" si="75"/>
        <v>0.14913999999999999</v>
      </c>
      <c r="E228" s="10">
        <f t="shared" si="58"/>
        <v>0.26261013759381308</v>
      </c>
      <c r="F228" s="10">
        <f t="shared" si="59"/>
        <v>-2.8405833312997171</v>
      </c>
      <c r="G228" s="10">
        <f t="shared" si="60"/>
        <v>0.1268664934620625</v>
      </c>
      <c r="H228" s="3">
        <f t="shared" si="61"/>
        <v>-2.7137168378376546</v>
      </c>
      <c r="I228" s="3">
        <v>3.07981220657277</v>
      </c>
      <c r="J228" s="3">
        <f t="shared" si="62"/>
        <v>47.523141627543019</v>
      </c>
      <c r="K228" s="3">
        <f t="shared" si="63"/>
        <v>362.84786886636186</v>
      </c>
      <c r="L228" s="3">
        <f t="shared" si="56"/>
        <v>26.821868866361854</v>
      </c>
      <c r="M228" s="3"/>
      <c r="N228" s="1">
        <v>1996.54</v>
      </c>
      <c r="O228">
        <v>362.58800000000002</v>
      </c>
      <c r="P228">
        <f t="shared" si="57"/>
        <v>26.562000000000012</v>
      </c>
      <c r="R228" s="4">
        <f t="shared" si="66"/>
        <v>0.14000000000000001</v>
      </c>
      <c r="S228" s="3">
        <f t="shared" si="67"/>
        <v>1.8693604709749678E-3</v>
      </c>
      <c r="T228" s="3">
        <f t="shared" si="68"/>
        <v>3.6401480210122905E-2</v>
      </c>
      <c r="U228" s="3">
        <f t="shared" si="64"/>
        <v>4.8270840681097875E-2</v>
      </c>
      <c r="V228" s="3">
        <f t="shared" si="69"/>
        <v>0.1381164022427015</v>
      </c>
      <c r="W228" s="3">
        <f t="shared" si="65"/>
        <v>0.15742473851514066</v>
      </c>
      <c r="X228" s="3">
        <f t="shared" si="70"/>
        <v>0.25665101721439498</v>
      </c>
      <c r="Y228" s="3"/>
      <c r="Z228" s="3">
        <v>1997.12</v>
      </c>
      <c r="AA228" s="4">
        <v>6.7500000000000004E-2</v>
      </c>
      <c r="BE228" s="10">
        <v>11.499999999999995</v>
      </c>
      <c r="BF228" s="10">
        <f t="shared" si="72"/>
        <v>-26.657699999999991</v>
      </c>
      <c r="BG228" s="10">
        <v>-5.7500000000000044</v>
      </c>
      <c r="BH228" s="10">
        <f t="shared" si="73"/>
        <v>-32.407699999999998</v>
      </c>
      <c r="BI228" s="10">
        <f t="shared" si="71"/>
        <v>-9.157</v>
      </c>
      <c r="BJ228" s="10">
        <f t="shared" si="74"/>
        <v>18.101868866361855</v>
      </c>
    </row>
    <row r="229" spans="2:62" ht="15">
      <c r="B229" s="3">
        <v>1996.58</v>
      </c>
      <c r="C229" s="4">
        <v>4.7E-2</v>
      </c>
      <c r="D229" s="4">
        <f t="shared" si="75"/>
        <v>0.13775500000000002</v>
      </c>
      <c r="E229" s="10">
        <f t="shared" si="58"/>
        <v>0.25664464036791301</v>
      </c>
      <c r="F229" s="10">
        <f t="shared" si="59"/>
        <v>-2.8621311782017727</v>
      </c>
      <c r="G229" s="10">
        <f t="shared" si="60"/>
        <v>0.13975538274362773</v>
      </c>
      <c r="H229" s="3">
        <f t="shared" si="61"/>
        <v>-2.7223757954581451</v>
      </c>
      <c r="I229" s="3">
        <v>3.0851330203442879</v>
      </c>
      <c r="J229" s="3">
        <f t="shared" si="62"/>
        <v>47.780236045905042</v>
      </c>
      <c r="K229" s="3">
        <f t="shared" si="63"/>
        <v>362.98622416057992</v>
      </c>
      <c r="L229" s="3">
        <f t="shared" si="56"/>
        <v>26.960224160579912</v>
      </c>
      <c r="M229" s="3"/>
      <c r="N229" s="1">
        <v>1996.62</v>
      </c>
      <c r="O229">
        <v>362.67099999999999</v>
      </c>
      <c r="P229">
        <f t="shared" si="57"/>
        <v>26.644999999999982</v>
      </c>
      <c r="R229" s="4">
        <f t="shared" si="66"/>
        <v>-6.9000000000000006E-2</v>
      </c>
      <c r="S229" s="3">
        <f t="shared" si="67"/>
        <v>-2.1547846902055579E-2</v>
      </c>
      <c r="T229" s="3">
        <f t="shared" si="68"/>
        <v>1.288888928156523E-2</v>
      </c>
      <c r="U229" s="3">
        <f t="shared" si="64"/>
        <v>1.3410423795096518E-3</v>
      </c>
      <c r="V229" s="3">
        <f t="shared" si="69"/>
        <v>0.13835529421805859</v>
      </c>
      <c r="W229" s="3">
        <f t="shared" si="65"/>
        <v>0.13889171116986246</v>
      </c>
      <c r="X229" s="3">
        <f t="shared" si="70"/>
        <v>0.25709441836202274</v>
      </c>
      <c r="Y229" s="3"/>
      <c r="Z229" s="3">
        <v>1997.21</v>
      </c>
      <c r="AA229" s="4">
        <v>6.83333E-2</v>
      </c>
      <c r="BE229" s="10">
        <v>11.583333333333329</v>
      </c>
      <c r="BF229" s="10">
        <f t="shared" si="72"/>
        <v>-26.993516666666661</v>
      </c>
      <c r="BG229" s="10">
        <v>-5.7916666666666714</v>
      </c>
      <c r="BH229" s="10">
        <f t="shared" si="73"/>
        <v>-32.785183333333336</v>
      </c>
      <c r="BI229" s="10">
        <f t="shared" si="71"/>
        <v>-9.3660000000000014</v>
      </c>
      <c r="BJ229" s="10">
        <f t="shared" si="74"/>
        <v>18.240224160579913</v>
      </c>
    </row>
    <row r="230" spans="2:62" ht="15">
      <c r="B230" s="3">
        <v>1996.67</v>
      </c>
      <c r="C230" s="4">
        <v>0.182</v>
      </c>
      <c r="D230" s="4">
        <f t="shared" si="75"/>
        <v>0.16003000000000001</v>
      </c>
      <c r="E230" s="10">
        <f t="shared" si="58"/>
        <v>0.29433213406490238</v>
      </c>
      <c r="F230" s="10">
        <f t="shared" si="59"/>
        <v>-2.8401301382911335</v>
      </c>
      <c r="G230" s="10">
        <f t="shared" si="60"/>
        <v>0.19691301956766527</v>
      </c>
      <c r="H230" s="3">
        <f t="shared" si="61"/>
        <v>-2.6432171187234683</v>
      </c>
      <c r="I230" s="3">
        <v>3.0904538341158059</v>
      </c>
      <c r="J230" s="3">
        <f t="shared" si="62"/>
        <v>48.037773865414692</v>
      </c>
      <c r="K230" s="3">
        <f t="shared" si="63"/>
        <v>363.1248899982719</v>
      </c>
      <c r="L230" s="3">
        <f t="shared" si="56"/>
        <v>27.098889998271886</v>
      </c>
      <c r="M230" s="3"/>
      <c r="N230" s="1">
        <v>1996.71</v>
      </c>
      <c r="O230">
        <v>362.74799999999999</v>
      </c>
      <c r="P230">
        <f t="shared" si="57"/>
        <v>26.72199999999998</v>
      </c>
      <c r="R230" s="4">
        <f t="shared" si="66"/>
        <v>0.13500000000000001</v>
      </c>
      <c r="S230" s="3">
        <f t="shared" si="67"/>
        <v>2.2001039910639175E-2</v>
      </c>
      <c r="T230" s="3">
        <f t="shared" si="68"/>
        <v>5.7157636824037544E-2</v>
      </c>
      <c r="U230" s="3">
        <f t="shared" si="64"/>
        <v>8.9158676734676715E-2</v>
      </c>
      <c r="V230" s="3">
        <f t="shared" si="69"/>
        <v>0.13866583769197405</v>
      </c>
      <c r="W230" s="3">
        <f t="shared" si="65"/>
        <v>0.17432930838584473</v>
      </c>
      <c r="X230" s="3">
        <f t="shared" si="70"/>
        <v>0.25753781950965049</v>
      </c>
      <c r="Y230" s="3"/>
      <c r="Z230" s="3">
        <v>1997.29</v>
      </c>
      <c r="AA230" s="4">
        <v>5.9166700000000003E-2</v>
      </c>
      <c r="BE230" s="10">
        <v>11.666666666666663</v>
      </c>
      <c r="BF230" s="10">
        <f t="shared" si="72"/>
        <v>-26.916333333333327</v>
      </c>
      <c r="BG230" s="10">
        <v>-5.8333333333333375</v>
      </c>
      <c r="BH230" s="10">
        <f t="shared" si="73"/>
        <v>-32.749666666666663</v>
      </c>
      <c r="BI230" s="10">
        <f t="shared" si="71"/>
        <v>-9.1620000000000008</v>
      </c>
      <c r="BJ230" s="10">
        <f t="shared" si="74"/>
        <v>18.378889998271887</v>
      </c>
    </row>
    <row r="231" spans="2:62" ht="15">
      <c r="B231" s="3">
        <v>1996.75</v>
      </c>
      <c r="C231" s="4">
        <v>0.125</v>
      </c>
      <c r="D231" s="4">
        <f t="shared" si="75"/>
        <v>0.15062500000000001</v>
      </c>
      <c r="E231" s="10">
        <f t="shared" si="58"/>
        <v>0.31077642867768096</v>
      </c>
      <c r="F231" s="10">
        <f t="shared" si="59"/>
        <v>-2.8393180778698266</v>
      </c>
      <c r="G231" s="10">
        <f t="shared" si="60"/>
        <v>0.23408873997422097</v>
      </c>
      <c r="H231" s="3">
        <f t="shared" si="61"/>
        <v>-2.6052293378956057</v>
      </c>
      <c r="I231" s="3">
        <v>3.0957746478873238</v>
      </c>
      <c r="J231" s="3">
        <f t="shared" si="62"/>
        <v>48.295755086071971</v>
      </c>
      <c r="K231" s="3">
        <f t="shared" si="63"/>
        <v>363.26383335672756</v>
      </c>
      <c r="L231" s="3">
        <f t="shared" si="56"/>
        <v>27.237833356727549</v>
      </c>
      <c r="M231" s="3"/>
      <c r="N231" s="1">
        <v>1996.79</v>
      </c>
      <c r="O231">
        <v>362.77300000000002</v>
      </c>
      <c r="P231">
        <f t="shared" si="57"/>
        <v>26.747000000000014</v>
      </c>
      <c r="R231" s="4">
        <f t="shared" si="66"/>
        <v>-5.6999999999999995E-2</v>
      </c>
      <c r="S231" s="3">
        <f t="shared" si="67"/>
        <v>8.1206042130688161E-4</v>
      </c>
      <c r="T231" s="3">
        <f t="shared" si="68"/>
        <v>3.7175720406555701E-2</v>
      </c>
      <c r="U231" s="3">
        <f t="shared" si="64"/>
        <v>4.7987780827862585E-2</v>
      </c>
      <c r="V231" s="3">
        <f t="shared" si="69"/>
        <v>0.13894335845566275</v>
      </c>
      <c r="W231" s="3">
        <f t="shared" si="65"/>
        <v>0.15813847078680779</v>
      </c>
      <c r="X231" s="3">
        <f t="shared" si="70"/>
        <v>0.25798122065727824</v>
      </c>
      <c r="Y231" s="3"/>
      <c r="Z231" s="3">
        <v>1997.37</v>
      </c>
      <c r="AA231" s="4">
        <v>9.7500000000000003E-2</v>
      </c>
      <c r="BE231" s="10">
        <v>11.749999999999995</v>
      </c>
      <c r="BF231" s="10">
        <f t="shared" si="72"/>
        <v>-27.23514999999999</v>
      </c>
      <c r="BG231" s="10">
        <v>-5.8750000000000044</v>
      </c>
      <c r="BH231" s="10">
        <f t="shared" si="73"/>
        <v>-33.110149999999997</v>
      </c>
      <c r="BI231" s="10">
        <f t="shared" si="71"/>
        <v>-9.354000000000001</v>
      </c>
      <c r="BJ231" s="10">
        <f t="shared" si="74"/>
        <v>18.51783335672755</v>
      </c>
    </row>
    <row r="232" spans="2:62" ht="15">
      <c r="B232" s="3">
        <v>1996.83</v>
      </c>
      <c r="C232" s="4">
        <v>5.3999999999999999E-2</v>
      </c>
      <c r="D232" s="4">
        <f t="shared" si="75"/>
        <v>0.13891000000000001</v>
      </c>
      <c r="E232" s="10">
        <f t="shared" si="58"/>
        <v>0.30319852384341478</v>
      </c>
      <c r="F232" s="10">
        <f t="shared" si="59"/>
        <v>-2.8624783324601326</v>
      </c>
      <c r="G232" s="10">
        <f t="shared" si="60"/>
        <v>0.24707613611084253</v>
      </c>
      <c r="H232" s="3">
        <f t="shared" si="61"/>
        <v>-2.6154021963492902</v>
      </c>
      <c r="I232" s="3">
        <v>3.1010954616588418</v>
      </c>
      <c r="J232" s="3">
        <f t="shared" si="62"/>
        <v>48.554179707876877</v>
      </c>
      <c r="K232" s="3">
        <f t="shared" si="63"/>
        <v>363.40301442172461</v>
      </c>
      <c r="L232" s="3">
        <f t="shared" si="56"/>
        <v>27.377014421724596</v>
      </c>
      <c r="M232" s="3"/>
      <c r="N232" s="1">
        <v>1996.87</v>
      </c>
      <c r="O232">
        <v>362.91800000000001</v>
      </c>
      <c r="P232">
        <f t="shared" si="57"/>
        <v>26.891999999999996</v>
      </c>
      <c r="R232" s="4">
        <f t="shared" si="66"/>
        <v>-7.1000000000000008E-2</v>
      </c>
      <c r="S232" s="3">
        <f t="shared" si="67"/>
        <v>-2.3160254590306018E-2</v>
      </c>
      <c r="T232" s="3">
        <f t="shared" si="68"/>
        <v>1.298739613662156E-2</v>
      </c>
      <c r="U232" s="3">
        <f t="shared" si="64"/>
        <v>-1.7285845368445775E-4</v>
      </c>
      <c r="V232" s="3">
        <f t="shared" si="69"/>
        <v>0.13918106499704663</v>
      </c>
      <c r="W232" s="3">
        <f t="shared" si="65"/>
        <v>0.13911192161557284</v>
      </c>
      <c r="X232" s="3">
        <f t="shared" si="70"/>
        <v>0.258424621804906</v>
      </c>
      <c r="Y232" s="3"/>
      <c r="Z232" s="3">
        <v>1997.46</v>
      </c>
      <c r="AA232" s="4">
        <v>0.13333300000000001</v>
      </c>
      <c r="BE232" s="10">
        <v>11.833333333333329</v>
      </c>
      <c r="BF232" s="10">
        <f t="shared" si="72"/>
        <v>-27.375966666666663</v>
      </c>
      <c r="BG232" s="10">
        <v>-5.9166666666666714</v>
      </c>
      <c r="BH232" s="10">
        <f t="shared" si="73"/>
        <v>-33.292633333333335</v>
      </c>
      <c r="BI232" s="10">
        <f t="shared" si="71"/>
        <v>-9.3680000000000003</v>
      </c>
      <c r="BJ232" s="10">
        <f t="shared" si="74"/>
        <v>18.657014421724597</v>
      </c>
    </row>
    <row r="233" spans="2:62" ht="15">
      <c r="B233" s="3">
        <v>1996.92</v>
      </c>
      <c r="C233" s="4">
        <v>-3.4000000000000002E-2</v>
      </c>
      <c r="D233" s="4">
        <f t="shared" si="75"/>
        <v>0.12439</v>
      </c>
      <c r="E233" s="10">
        <f t="shared" si="58"/>
        <v>0.26808214877557746</v>
      </c>
      <c r="F233" s="10">
        <f t="shared" si="59"/>
        <v>-2.9132811613878173</v>
      </c>
      <c r="G233" s="10">
        <f t="shared" si="60"/>
        <v>0.23076587178332597</v>
      </c>
      <c r="H233" s="3">
        <f t="shared" si="61"/>
        <v>-2.6825152896044915</v>
      </c>
      <c r="I233" s="3">
        <v>3.1064162754303597</v>
      </c>
      <c r="J233" s="3">
        <f t="shared" si="62"/>
        <v>48.813047730829403</v>
      </c>
      <c r="K233" s="3">
        <f t="shared" si="63"/>
        <v>363.54238512921012</v>
      </c>
      <c r="L233" s="3">
        <f t="shared" si="56"/>
        <v>27.516385129210107</v>
      </c>
      <c r="M233" s="3"/>
      <c r="N233" s="1">
        <v>1996.96</v>
      </c>
      <c r="O233">
        <v>363.04500000000002</v>
      </c>
      <c r="P233">
        <f t="shared" si="57"/>
        <v>27.019000000000005</v>
      </c>
      <c r="R233" s="4">
        <f t="shared" si="66"/>
        <v>-8.7999999999999995E-2</v>
      </c>
      <c r="S233" s="3">
        <f t="shared" si="67"/>
        <v>-5.0802828927684729E-2</v>
      </c>
      <c r="T233" s="3">
        <f t="shared" si="68"/>
        <v>-1.631026432751656E-2</v>
      </c>
      <c r="U233" s="3">
        <f t="shared" si="64"/>
        <v>-5.7113093255201287E-2</v>
      </c>
      <c r="V233" s="3">
        <f t="shared" si="69"/>
        <v>0.1393707074855115</v>
      </c>
      <c r="W233" s="3">
        <f t="shared" si="65"/>
        <v>0.11652547018343098</v>
      </c>
      <c r="X233" s="3">
        <f t="shared" si="70"/>
        <v>0.25886802295252664</v>
      </c>
      <c r="Y233" s="3"/>
      <c r="Z233" s="3">
        <v>1997.54</v>
      </c>
      <c r="AA233" s="4">
        <v>0.17916699999999999</v>
      </c>
      <c r="BE233" s="10">
        <v>11.916666666666663</v>
      </c>
      <c r="BF233" s="10">
        <f t="shared" si="72"/>
        <v>-27.519783333333329</v>
      </c>
      <c r="BG233" s="10">
        <v>-5.9583333333333384</v>
      </c>
      <c r="BH233" s="10">
        <f t="shared" si="73"/>
        <v>-33.478116666666665</v>
      </c>
      <c r="BI233" s="10">
        <f t="shared" si="71"/>
        <v>-9.3849999999999998</v>
      </c>
      <c r="BJ233" s="10">
        <f t="shared" si="74"/>
        <v>18.796385129210108</v>
      </c>
    </row>
    <row r="234" spans="2:62" ht="15">
      <c r="B234" s="3">
        <v>1997</v>
      </c>
      <c r="C234" s="4">
        <v>-4.2999999999999997E-2</v>
      </c>
      <c r="D234" s="4">
        <f t="shared" si="75"/>
        <v>0.122905</v>
      </c>
      <c r="E234" s="10">
        <f t="shared" si="58"/>
        <v>0.23289512295904091</v>
      </c>
      <c r="F234" s="10">
        <f t="shared" si="59"/>
        <v>-2.9641004214634461</v>
      </c>
      <c r="G234" s="10">
        <f t="shared" si="60"/>
        <v>0.21182292363985225</v>
      </c>
      <c r="H234" s="3">
        <f t="shared" si="61"/>
        <v>-2.7522774978235938</v>
      </c>
      <c r="I234" s="3">
        <v>3.1117370892018776</v>
      </c>
      <c r="J234" s="3">
        <f t="shared" si="62"/>
        <v>49.072359154929558</v>
      </c>
      <c r="K234" s="3">
        <f t="shared" si="63"/>
        <v>363.68194088630264</v>
      </c>
      <c r="L234" s="3">
        <f t="shared" si="56"/>
        <v>27.655940886302631</v>
      </c>
      <c r="M234" s="3"/>
      <c r="N234" s="1">
        <v>1997.04</v>
      </c>
      <c r="O234">
        <v>363.1</v>
      </c>
      <c r="P234">
        <f t="shared" si="57"/>
        <v>27.074000000000012</v>
      </c>
      <c r="R234" s="4">
        <f t="shared" si="66"/>
        <v>-8.9999999999999941E-3</v>
      </c>
      <c r="S234" s="3">
        <f t="shared" si="67"/>
        <v>-5.0819260075628758E-2</v>
      </c>
      <c r="T234" s="3">
        <f t="shared" si="68"/>
        <v>-1.894294814347372E-2</v>
      </c>
      <c r="U234" s="3">
        <f t="shared" si="64"/>
        <v>-5.9762208219102476E-2</v>
      </c>
      <c r="V234" s="3">
        <f t="shared" si="69"/>
        <v>0.13955575709252344</v>
      </c>
      <c r="W234" s="3">
        <f t="shared" si="65"/>
        <v>0.11565087380488244</v>
      </c>
      <c r="X234" s="3">
        <f t="shared" si="70"/>
        <v>0.2593114241001544</v>
      </c>
      <c r="Y234" s="3"/>
      <c r="Z234" s="3">
        <v>1997.62</v>
      </c>
      <c r="AA234" s="4">
        <v>0.17833299999999999</v>
      </c>
      <c r="BE234" s="10">
        <v>11.999999999999995</v>
      </c>
      <c r="BF234" s="10">
        <f t="shared" si="72"/>
        <v>-27.567599999999992</v>
      </c>
      <c r="BG234" s="10">
        <v>-6.0000000000000044</v>
      </c>
      <c r="BH234" s="10">
        <f t="shared" si="73"/>
        <v>-33.567599999999999</v>
      </c>
      <c r="BI234" s="10">
        <f t="shared" si="71"/>
        <v>-9.3060000000000009</v>
      </c>
      <c r="BJ234" s="10">
        <f t="shared" si="74"/>
        <v>18.935940886302632</v>
      </c>
    </row>
    <row r="235" spans="2:62" ht="15">
      <c r="B235" s="3">
        <v>1997.08</v>
      </c>
      <c r="C235" s="4">
        <v>5.2999999999999999E-2</v>
      </c>
      <c r="D235" s="4">
        <f t="shared" si="75"/>
        <v>0.13874500000000001</v>
      </c>
      <c r="E235" s="10">
        <f t="shared" si="58"/>
        <v>0.23122444117145852</v>
      </c>
      <c r="F235" s="10">
        <f t="shared" si="59"/>
        <v>-2.9813534530692825</v>
      </c>
      <c r="G235" s="10">
        <f t="shared" si="60"/>
        <v>0.22493950724146758</v>
      </c>
      <c r="H235" s="3">
        <f t="shared" si="61"/>
        <v>-2.756413945827815</v>
      </c>
      <c r="I235" s="3">
        <v>3.117057902973396</v>
      </c>
      <c r="J235" s="3">
        <f t="shared" si="62"/>
        <v>49.33211398017734</v>
      </c>
      <c r="K235" s="3">
        <f t="shared" si="63"/>
        <v>363.82173356358817</v>
      </c>
      <c r="L235" s="3">
        <f t="shared" si="56"/>
        <v>27.795733563588158</v>
      </c>
      <c r="M235" s="3"/>
      <c r="N235" s="1">
        <v>1997.12</v>
      </c>
      <c r="O235">
        <v>363.16800000000001</v>
      </c>
      <c r="P235">
        <f t="shared" si="57"/>
        <v>27.141999999999996</v>
      </c>
      <c r="R235" s="4">
        <f t="shared" si="66"/>
        <v>9.6000000000000002E-2</v>
      </c>
      <c r="S235" s="3">
        <f t="shared" si="67"/>
        <v>-1.7253031605836355E-2</v>
      </c>
      <c r="T235" s="3">
        <f t="shared" si="68"/>
        <v>1.3116583601615328E-2</v>
      </c>
      <c r="U235" s="3">
        <f t="shared" si="64"/>
        <v>5.863551995778973E-3</v>
      </c>
      <c r="V235" s="3">
        <f t="shared" si="69"/>
        <v>0.13979267728552713</v>
      </c>
      <c r="W235" s="3">
        <f t="shared" si="65"/>
        <v>0.14213809808383873</v>
      </c>
      <c r="X235" s="3">
        <f t="shared" si="70"/>
        <v>0.25975482524778215</v>
      </c>
      <c r="Y235" s="3"/>
      <c r="Z235" s="3">
        <v>1997.71</v>
      </c>
      <c r="AA235" s="4">
        <v>0.1575</v>
      </c>
      <c r="BE235" s="10">
        <v>12.083333333333329</v>
      </c>
      <c r="BF235" s="10">
        <f t="shared" si="72"/>
        <v>-27.589416666666661</v>
      </c>
      <c r="BG235" s="10">
        <v>-6.0416666666666714</v>
      </c>
      <c r="BH235" s="10">
        <f t="shared" si="73"/>
        <v>-33.631083333333336</v>
      </c>
      <c r="BI235" s="10">
        <f t="shared" si="71"/>
        <v>-9.2010000000000005</v>
      </c>
      <c r="BJ235" s="10">
        <f t="shared" si="74"/>
        <v>19.075733563588159</v>
      </c>
    </row>
    <row r="236" spans="2:62" ht="15">
      <c r="B236" s="3">
        <v>1997.17</v>
      </c>
      <c r="C236" s="4">
        <v>-3.0000000000000001E-3</v>
      </c>
      <c r="D236" s="4">
        <f t="shared" si="75"/>
        <v>0.12950500000000001</v>
      </c>
      <c r="E236" s="10">
        <f t="shared" si="58"/>
        <v>0.21177728860113884</v>
      </c>
      <c r="F236" s="10">
        <f t="shared" si="59"/>
        <v>-3.0164870595566891</v>
      </c>
      <c r="G236" s="10">
        <f t="shared" si="60"/>
        <v>0.21931208997362234</v>
      </c>
      <c r="H236" s="3">
        <f t="shared" si="61"/>
        <v>-2.7971749695830668</v>
      </c>
      <c r="I236" s="3">
        <v>3.122378716744914</v>
      </c>
      <c r="J236" s="3">
        <f t="shared" si="62"/>
        <v>49.59231220657275</v>
      </c>
      <c r="K236" s="3">
        <f t="shared" si="63"/>
        <v>363.96173227267474</v>
      </c>
      <c r="L236" s="3">
        <f t="shared" si="56"/>
        <v>27.935732272674727</v>
      </c>
      <c r="M236" s="3"/>
      <c r="N236" s="1">
        <v>1997.21</v>
      </c>
      <c r="O236">
        <v>363.23599999999999</v>
      </c>
      <c r="P236">
        <f t="shared" si="57"/>
        <v>27.20999999999998</v>
      </c>
      <c r="R236" s="4">
        <f t="shared" si="66"/>
        <v>-5.6000000000000001E-2</v>
      </c>
      <c r="S236" s="3">
        <f t="shared" si="67"/>
        <v>-3.5133606487406599E-2</v>
      </c>
      <c r="T236" s="3">
        <f t="shared" si="68"/>
        <v>-5.6274172678452417E-3</v>
      </c>
      <c r="U236" s="3">
        <f t="shared" si="64"/>
        <v>-3.0761023755251839E-2</v>
      </c>
      <c r="V236" s="3">
        <f t="shared" si="69"/>
        <v>0.13999870908656931</v>
      </c>
      <c r="W236" s="3">
        <f t="shared" si="65"/>
        <v>0.12769429958446857</v>
      </c>
      <c r="X236" s="3">
        <f t="shared" si="70"/>
        <v>0.2601982263954099</v>
      </c>
      <c r="Y236" s="3"/>
      <c r="Z236" s="3">
        <v>1997.79</v>
      </c>
      <c r="AA236" s="4">
        <v>0.221667</v>
      </c>
      <c r="BE236" s="10">
        <v>12.166666666666663</v>
      </c>
      <c r="BF236" s="10">
        <f t="shared" si="72"/>
        <v>-27.868233333333329</v>
      </c>
      <c r="BG236" s="10">
        <v>-6.0833333333333384</v>
      </c>
      <c r="BH236" s="10">
        <f t="shared" si="73"/>
        <v>-33.951566666666665</v>
      </c>
      <c r="BI236" s="10">
        <f t="shared" si="71"/>
        <v>-9.3529999999999998</v>
      </c>
      <c r="BJ236" s="10">
        <f t="shared" si="74"/>
        <v>19.215732272674728</v>
      </c>
    </row>
    <row r="237" spans="2:62" ht="15">
      <c r="B237" s="3">
        <v>1997.25</v>
      </c>
      <c r="C237" s="4">
        <v>-6.3E-2</v>
      </c>
      <c r="D237" s="4">
        <f t="shared" si="75"/>
        <v>0.119605</v>
      </c>
      <c r="E237" s="10">
        <f t="shared" si="58"/>
        <v>0.17469570400940951</v>
      </c>
      <c r="F237" s="10">
        <f t="shared" si="59"/>
        <v>-3.0692008784601734</v>
      </c>
      <c r="G237" s="10">
        <f t="shared" si="60"/>
        <v>0.19400759185256947</v>
      </c>
      <c r="H237" s="3">
        <f t="shared" si="61"/>
        <v>-2.8751932866076038</v>
      </c>
      <c r="I237" s="3">
        <v>3.1276995305164315</v>
      </c>
      <c r="J237" s="3">
        <f t="shared" si="62"/>
        <v>49.852953834115787</v>
      </c>
      <c r="K237" s="3">
        <f t="shared" si="63"/>
        <v>364.10190465699884</v>
      </c>
      <c r="L237" s="3">
        <f t="shared" si="56"/>
        <v>28.07590465699883</v>
      </c>
      <c r="M237" s="3"/>
      <c r="N237" s="1">
        <v>1997.29</v>
      </c>
      <c r="O237">
        <v>363.29500000000002</v>
      </c>
      <c r="P237">
        <f t="shared" si="57"/>
        <v>27.269000000000005</v>
      </c>
      <c r="R237" s="4">
        <f t="shared" si="66"/>
        <v>-0.06</v>
      </c>
      <c r="S237" s="3">
        <f t="shared" si="67"/>
        <v>-5.2713818903484366E-2</v>
      </c>
      <c r="T237" s="3">
        <f t="shared" si="68"/>
        <v>-2.5304498121052871E-2</v>
      </c>
      <c r="U237" s="3">
        <f t="shared" si="64"/>
        <v>-6.8018317024537242E-2</v>
      </c>
      <c r="V237" s="3">
        <f t="shared" si="69"/>
        <v>0.14017238432410295</v>
      </c>
      <c r="W237" s="3">
        <f t="shared" si="65"/>
        <v>0.11296505751428805</v>
      </c>
      <c r="X237" s="3">
        <f t="shared" si="70"/>
        <v>0.26064162754303766</v>
      </c>
      <c r="Y237" s="3"/>
      <c r="Z237" s="3">
        <v>1997.87</v>
      </c>
      <c r="AA237" s="4">
        <v>0.19666700000000001</v>
      </c>
      <c r="BE237" s="10">
        <v>12.249999999999995</v>
      </c>
      <c r="BF237" s="10">
        <f t="shared" si="72"/>
        <v>-27.999049999999993</v>
      </c>
      <c r="BG237" s="10">
        <v>-6.1250000000000044</v>
      </c>
      <c r="BH237" s="10">
        <f t="shared" si="73"/>
        <v>-34.124049999999997</v>
      </c>
      <c r="BI237" s="10">
        <f t="shared" si="71"/>
        <v>-9.3570000000000011</v>
      </c>
      <c r="BJ237" s="10">
        <f t="shared" si="74"/>
        <v>19.355904656998831</v>
      </c>
    </row>
    <row r="238" spans="2:62" ht="15">
      <c r="B238" s="3">
        <v>1997.33</v>
      </c>
      <c r="C238" s="4">
        <v>2.4E-2</v>
      </c>
      <c r="D238" s="4">
        <f t="shared" si="75"/>
        <v>0.13396</v>
      </c>
      <c r="E238" s="10">
        <f t="shared" si="58"/>
        <v>0.16840354292917967</v>
      </c>
      <c r="F238" s="10">
        <f t="shared" si="59"/>
        <v>-3.0910753894071092</v>
      </c>
      <c r="G238" s="10">
        <f t="shared" si="60"/>
        <v>0.19792482087219421</v>
      </c>
      <c r="H238" s="3">
        <f t="shared" si="61"/>
        <v>-2.893150568534915</v>
      </c>
      <c r="I238" s="3">
        <v>3.1330203442879498</v>
      </c>
      <c r="J238" s="3">
        <f t="shared" si="62"/>
        <v>50.114038862806453</v>
      </c>
      <c r="K238" s="3">
        <f t="shared" si="63"/>
        <v>364.24229798758654</v>
      </c>
      <c r="L238" s="3">
        <f t="shared" si="56"/>
        <v>28.216297987586529</v>
      </c>
      <c r="M238" s="3"/>
      <c r="N238" s="1">
        <v>1997.37</v>
      </c>
      <c r="O238">
        <v>363.392</v>
      </c>
      <c r="P238">
        <f t="shared" si="57"/>
        <v>27.365999999999985</v>
      </c>
      <c r="R238" s="4">
        <f t="shared" si="66"/>
        <v>8.6999999999999994E-2</v>
      </c>
      <c r="S238" s="3">
        <f t="shared" si="67"/>
        <v>-2.1874510946935821E-2</v>
      </c>
      <c r="T238" s="3">
        <f t="shared" si="68"/>
        <v>3.9172290196247406E-3</v>
      </c>
      <c r="U238" s="3">
        <f t="shared" si="64"/>
        <v>-7.9572819273110804E-3</v>
      </c>
      <c r="V238" s="3">
        <f t="shared" si="69"/>
        <v>0.14039333058769898</v>
      </c>
      <c r="W238" s="3">
        <f t="shared" si="65"/>
        <v>0.13721041781677454</v>
      </c>
      <c r="X238" s="3">
        <f t="shared" si="70"/>
        <v>0.26108502869066541</v>
      </c>
      <c r="Y238" s="3"/>
      <c r="Z238" s="3">
        <v>1997.96</v>
      </c>
      <c r="AA238" s="4">
        <v>0.23333300000000001</v>
      </c>
      <c r="BE238" s="10">
        <v>12.333333333333329</v>
      </c>
      <c r="BF238" s="10">
        <f t="shared" si="72"/>
        <v>-27.978866666666661</v>
      </c>
      <c r="BG238" s="10">
        <v>-6.1666666666666714</v>
      </c>
      <c r="BH238" s="10">
        <f t="shared" si="73"/>
        <v>-34.145533333333333</v>
      </c>
      <c r="BI238" s="10">
        <f t="shared" si="71"/>
        <v>-9.2100000000000009</v>
      </c>
      <c r="BJ238" s="10">
        <f t="shared" si="74"/>
        <v>19.49629798758653</v>
      </c>
    </row>
    <row r="239" spans="2:62" ht="15">
      <c r="B239" s="3">
        <v>1997.42</v>
      </c>
      <c r="C239" s="4">
        <v>1.7000000000000001E-2</v>
      </c>
      <c r="D239" s="4">
        <f t="shared" si="75"/>
        <v>0.13280500000000001</v>
      </c>
      <c r="E239" s="10">
        <f t="shared" si="58"/>
        <v>0.16037571888098723</v>
      </c>
      <c r="F239" s="10">
        <f t="shared" si="59"/>
        <v>-3.1147896674169662</v>
      </c>
      <c r="G239" s="10">
        <f t="shared" si="60"/>
        <v>0.19945208948330723</v>
      </c>
      <c r="H239" s="3">
        <f t="shared" si="61"/>
        <v>-2.9153375779336588</v>
      </c>
      <c r="I239" s="3">
        <v>3.1383411580594678</v>
      </c>
      <c r="J239" s="3">
        <f t="shared" si="62"/>
        <v>50.375567292644739</v>
      </c>
      <c r="K239" s="3">
        <f t="shared" si="63"/>
        <v>364.38290801560765</v>
      </c>
      <c r="L239" s="3">
        <f t="shared" si="56"/>
        <v>28.356908015607644</v>
      </c>
      <c r="M239" s="3"/>
      <c r="N239" s="1">
        <v>1997.46</v>
      </c>
      <c r="O239">
        <v>363.52600000000001</v>
      </c>
      <c r="P239">
        <f t="shared" si="57"/>
        <v>27.5</v>
      </c>
      <c r="R239" s="4">
        <f t="shared" si="66"/>
        <v>-6.9999999999999993E-3</v>
      </c>
      <c r="S239" s="3">
        <f t="shared" si="67"/>
        <v>-2.3714278009856926E-2</v>
      </c>
      <c r="T239" s="3">
        <f t="shared" si="68"/>
        <v>1.5272686111130196E-3</v>
      </c>
      <c r="U239" s="3">
        <f t="shared" si="64"/>
        <v>-1.2187009398743906E-2</v>
      </c>
      <c r="V239" s="3">
        <f t="shared" si="69"/>
        <v>0.14061002802111489</v>
      </c>
      <c r="W239" s="3">
        <f t="shared" si="65"/>
        <v>0.13573522426161733</v>
      </c>
      <c r="X239" s="3">
        <f t="shared" si="70"/>
        <v>0.26152842983828606</v>
      </c>
      <c r="Y239" s="3"/>
      <c r="Z239" s="3">
        <v>1998.04</v>
      </c>
      <c r="AA239" s="4">
        <v>0.28000000000000003</v>
      </c>
      <c r="BE239" s="10">
        <v>12.416666666666663</v>
      </c>
      <c r="BF239" s="10">
        <f t="shared" si="72"/>
        <v>-28.199683333333329</v>
      </c>
      <c r="BG239" s="10">
        <v>-6.2083333333333384</v>
      </c>
      <c r="BH239" s="10">
        <f t="shared" si="73"/>
        <v>-34.408016666666668</v>
      </c>
      <c r="BI239" s="10">
        <f t="shared" si="71"/>
        <v>-9.3040000000000003</v>
      </c>
      <c r="BJ239" s="10">
        <f t="shared" si="74"/>
        <v>19.636908015607645</v>
      </c>
    </row>
    <row r="240" spans="2:62" ht="15">
      <c r="B240" s="3">
        <v>1997.5</v>
      </c>
      <c r="C240" s="4">
        <v>0.16500000000000001</v>
      </c>
      <c r="D240" s="4">
        <f t="shared" si="75"/>
        <v>0.157225</v>
      </c>
      <c r="E240" s="10">
        <f t="shared" si="58"/>
        <v>0.20032347074326143</v>
      </c>
      <c r="F240" s="10">
        <f t="shared" si="59"/>
        <v>-3.0904741499074606</v>
      </c>
      <c r="G240" s="10">
        <f t="shared" si="60"/>
        <v>0.24977086375476124</v>
      </c>
      <c r="H240" s="3">
        <f t="shared" si="61"/>
        <v>-2.8407032861526993</v>
      </c>
      <c r="I240" s="3">
        <v>3.1436619718309857</v>
      </c>
      <c r="J240" s="3">
        <f t="shared" si="62"/>
        <v>50.637539123630653</v>
      </c>
      <c r="K240" s="3">
        <f t="shared" si="63"/>
        <v>364.52381378873923</v>
      </c>
      <c r="L240" s="3">
        <f t="shared" si="56"/>
        <v>28.497813788739222</v>
      </c>
      <c r="M240" s="3"/>
      <c r="N240" s="1">
        <v>1997.54</v>
      </c>
      <c r="O240">
        <v>363.70499999999998</v>
      </c>
      <c r="P240">
        <f t="shared" si="57"/>
        <v>27.678999999999974</v>
      </c>
      <c r="R240" s="4">
        <f t="shared" si="66"/>
        <v>0.14800000000000002</v>
      </c>
      <c r="S240" s="3">
        <f t="shared" si="67"/>
        <v>2.4315517509505558E-2</v>
      </c>
      <c r="T240" s="3">
        <f t="shared" si="68"/>
        <v>5.0318774271454009E-2</v>
      </c>
      <c r="U240" s="3">
        <f t="shared" si="64"/>
        <v>8.4634291780959561E-2</v>
      </c>
      <c r="V240" s="3">
        <f t="shared" si="69"/>
        <v>0.14090577313157837</v>
      </c>
      <c r="W240" s="3">
        <f t="shared" si="65"/>
        <v>0.1747594898439622</v>
      </c>
      <c r="X240" s="3">
        <f t="shared" si="70"/>
        <v>0.26197183098591381</v>
      </c>
      <c r="Y240" s="3"/>
      <c r="Z240" s="3">
        <v>1998.12</v>
      </c>
      <c r="AA240" s="4">
        <v>0.283333</v>
      </c>
      <c r="BE240" s="10">
        <v>12.499999999999995</v>
      </c>
      <c r="BF240" s="10">
        <f t="shared" si="72"/>
        <v>-28.171499999999995</v>
      </c>
      <c r="BG240" s="10">
        <v>-6.2500000000000044</v>
      </c>
      <c r="BH240" s="10">
        <f t="shared" si="73"/>
        <v>-34.421500000000002</v>
      </c>
      <c r="BI240" s="10">
        <f t="shared" si="71"/>
        <v>-9.1490000000000009</v>
      </c>
      <c r="BJ240" s="10">
        <f t="shared" si="74"/>
        <v>19.777813788739223</v>
      </c>
    </row>
    <row r="241" spans="2:62" ht="15">
      <c r="B241" s="3">
        <v>1997.58</v>
      </c>
      <c r="C241" s="4">
        <v>0.20200000000000001</v>
      </c>
      <c r="D241" s="4">
        <f t="shared" si="75"/>
        <v>0.16333</v>
      </c>
      <c r="E241" s="10">
        <f t="shared" si="58"/>
        <v>0.24891060335600512</v>
      </c>
      <c r="F241" s="10">
        <f t="shared" si="59"/>
        <v>-3.0574693671991571</v>
      </c>
      <c r="G241" s="10">
        <f t="shared" si="60"/>
        <v>0.31125792331455798</v>
      </c>
      <c r="H241" s="3">
        <f t="shared" si="61"/>
        <v>-2.746211443884599</v>
      </c>
      <c r="I241" s="3">
        <v>3.1420970266040684</v>
      </c>
      <c r="J241" s="3">
        <f t="shared" si="62"/>
        <v>50.899380542514322</v>
      </c>
      <c r="K241" s="3">
        <f t="shared" si="63"/>
        <v>364.66446012082798</v>
      </c>
      <c r="L241" s="3">
        <f t="shared" si="56"/>
        <v>28.638460120827972</v>
      </c>
      <c r="M241" s="3"/>
      <c r="N241" s="1">
        <v>1997.62</v>
      </c>
      <c r="O241">
        <v>363.88299999999998</v>
      </c>
      <c r="P241">
        <f t="shared" si="57"/>
        <v>27.856999999999971</v>
      </c>
      <c r="R241" s="4">
        <f t="shared" si="66"/>
        <v>3.7000000000000005E-2</v>
      </c>
      <c r="S241" s="3">
        <f t="shared" si="67"/>
        <v>3.3004782708303537E-2</v>
      </c>
      <c r="T241" s="3">
        <f t="shared" si="68"/>
        <v>6.1487059559796747E-2</v>
      </c>
      <c r="U241" s="3">
        <f t="shared" si="64"/>
        <v>0.10449184226810028</v>
      </c>
      <c r="V241" s="3">
        <f t="shared" si="69"/>
        <v>0.14064633208874966</v>
      </c>
      <c r="W241" s="3">
        <f t="shared" si="65"/>
        <v>0.18244306899598978</v>
      </c>
      <c r="X241" s="3">
        <f t="shared" si="70"/>
        <v>0.26184141888366952</v>
      </c>
      <c r="Y241" s="3"/>
      <c r="Z241" s="3">
        <v>1998.21</v>
      </c>
      <c r="AA241" s="4">
        <v>0.29916700000000002</v>
      </c>
      <c r="BE241" s="10">
        <v>12.583333333333329</v>
      </c>
      <c r="BF241" s="10">
        <f t="shared" si="72"/>
        <v>-28.409316666666662</v>
      </c>
      <c r="BG241" s="10">
        <v>-6.2916666666666714</v>
      </c>
      <c r="BH241" s="10">
        <f t="shared" si="73"/>
        <v>-34.700983333333333</v>
      </c>
      <c r="BI241" s="10">
        <f t="shared" si="71"/>
        <v>-9.26</v>
      </c>
      <c r="BJ241" s="10">
        <f t="shared" si="74"/>
        <v>19.918460120827973</v>
      </c>
    </row>
    <row r="242" spans="2:62" ht="15">
      <c r="B242" s="3">
        <v>1997.67</v>
      </c>
      <c r="C242" s="4">
        <v>0.19</v>
      </c>
      <c r="D242" s="4">
        <f t="shared" si="75"/>
        <v>0.16134999999999999</v>
      </c>
      <c r="E242" s="10">
        <f t="shared" si="58"/>
        <v>0.28977505524142172</v>
      </c>
      <c r="F242" s="10">
        <f t="shared" si="59"/>
        <v>-3.0322913693101228</v>
      </c>
      <c r="G242" s="10">
        <f t="shared" si="60"/>
        <v>0.36751863264547374</v>
      </c>
      <c r="H242" s="3">
        <f t="shared" si="61"/>
        <v>-2.664772736664649</v>
      </c>
      <c r="I242" s="3">
        <v>3.1405320813771511</v>
      </c>
      <c r="J242" s="3">
        <f t="shared" si="62"/>
        <v>51.161091549295755</v>
      </c>
      <c r="K242" s="3">
        <f t="shared" si="63"/>
        <v>364.80483892902924</v>
      </c>
      <c r="L242" s="3">
        <f t="shared" si="56"/>
        <v>28.778838929029234</v>
      </c>
      <c r="M242" s="3"/>
      <c r="N242" s="1">
        <v>1997.71</v>
      </c>
      <c r="O242">
        <v>364.041</v>
      </c>
      <c r="P242">
        <f t="shared" si="57"/>
        <v>28.014999999999986</v>
      </c>
      <c r="R242" s="4">
        <f t="shared" si="66"/>
        <v>-1.2000000000000011E-2</v>
      </c>
      <c r="S242" s="3">
        <f t="shared" si="67"/>
        <v>2.5177997889034298E-2</v>
      </c>
      <c r="T242" s="3">
        <f t="shared" si="68"/>
        <v>5.6260709330915759E-2</v>
      </c>
      <c r="U242" s="3">
        <f t="shared" si="64"/>
        <v>9.1438707219950052E-2</v>
      </c>
      <c r="V242" s="3">
        <f t="shared" si="69"/>
        <v>0.14037880820126247</v>
      </c>
      <c r="W242" s="3">
        <f t="shared" si="65"/>
        <v>0.17695429108924249</v>
      </c>
      <c r="X242" s="3">
        <f t="shared" si="70"/>
        <v>0.26171100678143233</v>
      </c>
      <c r="Y242" s="3"/>
      <c r="Z242" s="3">
        <v>1998.29</v>
      </c>
      <c r="AA242" s="4">
        <v>0.30833300000000002</v>
      </c>
      <c r="BE242" s="10">
        <v>12.666666666666663</v>
      </c>
      <c r="BF242" s="10">
        <f t="shared" si="72"/>
        <v>-28.585133333333328</v>
      </c>
      <c r="BG242" s="10">
        <v>-6.3333333333333384</v>
      </c>
      <c r="BH242" s="10">
        <f t="shared" si="73"/>
        <v>-34.918466666666667</v>
      </c>
      <c r="BI242" s="10">
        <f t="shared" si="71"/>
        <v>-9.3090000000000011</v>
      </c>
      <c r="BJ242" s="10">
        <f t="shared" si="74"/>
        <v>20.058838929029235</v>
      </c>
    </row>
    <row r="243" spans="2:62" ht="15">
      <c r="B243" s="3">
        <v>1997.75</v>
      </c>
      <c r="C243" s="4">
        <v>0.22</v>
      </c>
      <c r="D243" s="4">
        <f t="shared" si="75"/>
        <v>0.1663</v>
      </c>
      <c r="E243" s="10">
        <f t="shared" si="58"/>
        <v>0.33696683619996914</v>
      </c>
      <c r="F243" s="10">
        <f t="shared" si="59"/>
        <v>-3.0007318227362854</v>
      </c>
      <c r="G243" s="10">
        <f t="shared" si="60"/>
        <v>0.4325159218342336</v>
      </c>
      <c r="H243" s="3">
        <f t="shared" si="61"/>
        <v>-2.568215900902052</v>
      </c>
      <c r="I243" s="3">
        <v>3.1389671361502343</v>
      </c>
      <c r="J243" s="3">
        <f t="shared" si="62"/>
        <v>51.422672143974943</v>
      </c>
      <c r="K243" s="3">
        <f t="shared" si="63"/>
        <v>364.94496486607164</v>
      </c>
      <c r="L243" s="3">
        <f t="shared" si="56"/>
        <v>28.918964866071633</v>
      </c>
      <c r="M243" s="3"/>
      <c r="N243" s="1">
        <v>1997.79</v>
      </c>
      <c r="O243">
        <v>364.262</v>
      </c>
      <c r="P243">
        <f t="shared" si="57"/>
        <v>28.23599999999999</v>
      </c>
      <c r="R243" s="4">
        <f t="shared" si="66"/>
        <v>0.03</v>
      </c>
      <c r="S243" s="3">
        <f t="shared" si="67"/>
        <v>3.1559546573837416E-2</v>
      </c>
      <c r="T243" s="3">
        <f t="shared" si="68"/>
        <v>6.4997289188759855E-2</v>
      </c>
      <c r="U243" s="3">
        <f t="shared" si="64"/>
        <v>0.10655683576259727</v>
      </c>
      <c r="V243" s="3">
        <f t="shared" si="69"/>
        <v>0.14012593704239862</v>
      </c>
      <c r="W243" s="3">
        <f t="shared" si="65"/>
        <v>0.18274867134743752</v>
      </c>
      <c r="X243" s="3">
        <f t="shared" si="70"/>
        <v>0.26158059467918804</v>
      </c>
      <c r="Y243" s="3"/>
      <c r="Z243" s="3">
        <v>1998.37</v>
      </c>
      <c r="AA243" s="4">
        <v>0.30333300000000002</v>
      </c>
      <c r="BE243" s="10">
        <v>12.749999999999995</v>
      </c>
      <c r="BF243" s="10">
        <f t="shared" si="72"/>
        <v>-28.669949999999993</v>
      </c>
      <c r="BG243" s="10">
        <v>-6.3750000000000053</v>
      </c>
      <c r="BH243" s="10">
        <f t="shared" si="73"/>
        <v>-35.04495</v>
      </c>
      <c r="BI243" s="10">
        <f t="shared" si="71"/>
        <v>-9.2670000000000012</v>
      </c>
      <c r="BJ243" s="10">
        <f t="shared" si="74"/>
        <v>20.198964866071634</v>
      </c>
    </row>
    <row r="244" spans="2:62" ht="15">
      <c r="B244" s="3">
        <v>1997.83</v>
      </c>
      <c r="C244" s="4">
        <v>0.158</v>
      </c>
      <c r="D244" s="4">
        <f t="shared" si="75"/>
        <v>0.15607000000000001</v>
      </c>
      <c r="E244" s="10">
        <f t="shared" si="58"/>
        <v>0.36055638551536334</v>
      </c>
      <c r="F244" s="10">
        <f t="shared" si="59"/>
        <v>-2.9927246233547193</v>
      </c>
      <c r="G244" s="10">
        <f t="shared" si="60"/>
        <v>0.47572023258112883</v>
      </c>
      <c r="H244" s="3">
        <f t="shared" si="61"/>
        <v>-2.5170043907735904</v>
      </c>
      <c r="I244" s="3">
        <v>3.1374021909233174</v>
      </c>
      <c r="J244" s="3">
        <f t="shared" si="62"/>
        <v>51.684122326551886</v>
      </c>
      <c r="K244" s="3">
        <f t="shared" si="63"/>
        <v>365.08480287889984</v>
      </c>
      <c r="L244" s="3">
        <f t="shared" si="56"/>
        <v>29.058802878899826</v>
      </c>
      <c r="M244" s="3"/>
      <c r="N244" s="1">
        <v>1997.87</v>
      </c>
      <c r="O244">
        <v>364.459</v>
      </c>
      <c r="P244">
        <f t="shared" si="57"/>
        <v>28.432999999999993</v>
      </c>
      <c r="R244" s="4">
        <f t="shared" si="66"/>
        <v>-6.2E-2</v>
      </c>
      <c r="S244" s="3">
        <f t="shared" si="67"/>
        <v>8.0071993815660214E-3</v>
      </c>
      <c r="T244" s="3">
        <f t="shared" si="68"/>
        <v>4.3204310746895236E-2</v>
      </c>
      <c r="U244" s="3">
        <f t="shared" si="64"/>
        <v>6.1211510128461259E-2</v>
      </c>
      <c r="V244" s="3">
        <f t="shared" si="69"/>
        <v>0.13983801282819286</v>
      </c>
      <c r="W244" s="3">
        <f t="shared" si="65"/>
        <v>0.16432261687957736</v>
      </c>
      <c r="X244" s="3">
        <f t="shared" si="70"/>
        <v>0.26145018257694375</v>
      </c>
      <c r="Y244" s="3"/>
      <c r="Z244" s="3">
        <v>1998.46</v>
      </c>
      <c r="AA244" s="4">
        <v>0.25666699999999998</v>
      </c>
      <c r="BE244" s="10">
        <v>12.833333333333329</v>
      </c>
      <c r="BF244" s="10">
        <f t="shared" si="72"/>
        <v>-28.888766666666662</v>
      </c>
      <c r="BG244" s="10">
        <v>-6.4166666666666714</v>
      </c>
      <c r="BH244" s="10">
        <f t="shared" si="73"/>
        <v>-35.305433333333333</v>
      </c>
      <c r="BI244" s="10">
        <f t="shared" si="71"/>
        <v>-9.359</v>
      </c>
      <c r="BJ244" s="10">
        <f t="shared" si="74"/>
        <v>20.338802878899827</v>
      </c>
    </row>
    <row r="245" spans="2:62" ht="15">
      <c r="B245" s="3">
        <v>1997.92</v>
      </c>
      <c r="C245" s="4">
        <v>0.30199999999999999</v>
      </c>
      <c r="D245" s="4">
        <f t="shared" si="75"/>
        <v>0.17982999999999999</v>
      </c>
      <c r="E245" s="10">
        <f t="shared" si="58"/>
        <v>0.42831423578012456</v>
      </c>
      <c r="F245" s="10">
        <f t="shared" si="59"/>
        <v>-2.9406532271133785</v>
      </c>
      <c r="G245" s="10">
        <f t="shared" si="60"/>
        <v>0.5655372188961586</v>
      </c>
      <c r="H245" s="3">
        <f t="shared" si="61"/>
        <v>-2.37511600821722</v>
      </c>
      <c r="I245" s="3">
        <v>3.1358372456964001</v>
      </c>
      <c r="J245" s="3">
        <f t="shared" si="62"/>
        <v>51.945442097026586</v>
      </c>
      <c r="K245" s="3">
        <f t="shared" si="63"/>
        <v>365.22442929068615</v>
      </c>
      <c r="L245" s="3">
        <f t="shared" si="56"/>
        <v>29.198429290686136</v>
      </c>
      <c r="M245" s="3"/>
      <c r="N245" s="1">
        <v>1997.96</v>
      </c>
      <c r="O245">
        <v>364.69200000000001</v>
      </c>
      <c r="P245">
        <f t="shared" si="57"/>
        <v>28.665999999999997</v>
      </c>
      <c r="R245" s="4">
        <f t="shared" si="66"/>
        <v>0.14399999999999999</v>
      </c>
      <c r="S245" s="3">
        <f t="shared" si="67"/>
        <v>5.2071396241340828E-2</v>
      </c>
      <c r="T245" s="3">
        <f t="shared" si="68"/>
        <v>8.9816986315029768E-2</v>
      </c>
      <c r="U245" s="3">
        <f t="shared" si="64"/>
        <v>0.1518883825563706</v>
      </c>
      <c r="V245" s="3">
        <f t="shared" si="69"/>
        <v>0.13962641178630975</v>
      </c>
      <c r="W245" s="3">
        <f t="shared" si="65"/>
        <v>0.200381764808858</v>
      </c>
      <c r="X245" s="3">
        <f t="shared" si="70"/>
        <v>0.26131977047469945</v>
      </c>
      <c r="Y245" s="3"/>
      <c r="Z245" s="3">
        <v>1998.54</v>
      </c>
      <c r="AA245" s="4">
        <v>0.22916700000000001</v>
      </c>
      <c r="BE245" s="10">
        <v>12.916666666666663</v>
      </c>
      <c r="BF245" s="10">
        <f t="shared" si="72"/>
        <v>-28.809583333333329</v>
      </c>
      <c r="BG245" s="10">
        <v>-6.4583333333333384</v>
      </c>
      <c r="BH245" s="10">
        <f t="shared" si="73"/>
        <v>-35.267916666666665</v>
      </c>
      <c r="BI245" s="10">
        <f t="shared" si="71"/>
        <v>-9.1530000000000005</v>
      </c>
      <c r="BJ245" s="10">
        <f t="shared" si="74"/>
        <v>20.478429290686137</v>
      </c>
    </row>
    <row r="246" spans="2:62" ht="15">
      <c r="B246" s="3">
        <v>1998</v>
      </c>
      <c r="C246" s="4">
        <v>0.55000000000000004</v>
      </c>
      <c r="D246" s="4">
        <f t="shared" si="75"/>
        <v>0.22075</v>
      </c>
      <c r="E246" s="10">
        <f t="shared" si="58"/>
        <v>0.56997040815121947</v>
      </c>
      <c r="F246" s="10">
        <f t="shared" si="59"/>
        <v>-2.8146292891518701</v>
      </c>
      <c r="G246" s="10">
        <f t="shared" si="60"/>
        <v>0.73531387935160986</v>
      </c>
      <c r="H246" s="3">
        <f t="shared" si="61"/>
        <v>-2.0793154098002602</v>
      </c>
      <c r="I246" s="3">
        <v>3.1342723004694832</v>
      </c>
      <c r="J246" s="3">
        <f t="shared" si="62"/>
        <v>52.206631455399041</v>
      </c>
      <c r="K246" s="3">
        <f t="shared" si="63"/>
        <v>365.36397456726866</v>
      </c>
      <c r="L246" s="3">
        <f t="shared" si="56"/>
        <v>29.337974567268645</v>
      </c>
      <c r="M246" s="3"/>
      <c r="N246" s="1">
        <v>1998.04</v>
      </c>
      <c r="O246">
        <v>364.97300000000001</v>
      </c>
      <c r="P246">
        <f t="shared" si="57"/>
        <v>28.947000000000003</v>
      </c>
      <c r="R246" s="4">
        <f t="shared" si="66"/>
        <v>0.24800000000000005</v>
      </c>
      <c r="S246" s="3">
        <f t="shared" si="67"/>
        <v>0.12602393796150846</v>
      </c>
      <c r="T246" s="3">
        <f t="shared" si="68"/>
        <v>0.16977666045545126</v>
      </c>
      <c r="U246" s="3">
        <f t="shared" si="64"/>
        <v>0.30580059841695972</v>
      </c>
      <c r="V246" s="3">
        <f t="shared" si="69"/>
        <v>0.13954527658250981</v>
      </c>
      <c r="W246" s="3">
        <f t="shared" si="65"/>
        <v>0.26186551594929369</v>
      </c>
      <c r="X246" s="3">
        <f t="shared" si="70"/>
        <v>0.26118935837245516</v>
      </c>
      <c r="Y246" s="3"/>
      <c r="Z246" s="3">
        <v>1998.62</v>
      </c>
      <c r="AA246" s="4">
        <v>0.245</v>
      </c>
      <c r="BE246" s="10">
        <v>12.999999999999995</v>
      </c>
      <c r="BF246" s="10">
        <f t="shared" si="72"/>
        <v>-28.832399999999993</v>
      </c>
      <c r="BG246" s="10">
        <v>-6.5000000000000053</v>
      </c>
      <c r="BH246" s="10">
        <f t="shared" si="73"/>
        <v>-35.3324</v>
      </c>
      <c r="BI246" s="10">
        <f t="shared" si="71"/>
        <v>-9.0490000000000013</v>
      </c>
      <c r="BJ246" s="10">
        <f t="shared" si="74"/>
        <v>20.617974567268647</v>
      </c>
    </row>
    <row r="247" spans="2:62" ht="15">
      <c r="B247" s="3">
        <v>1998.08</v>
      </c>
      <c r="C247" s="4">
        <v>0.73599999999999999</v>
      </c>
      <c r="D247" s="4">
        <f t="shared" si="75"/>
        <v>0.25144</v>
      </c>
      <c r="E247" s="10">
        <f t="shared" si="58"/>
        <v>0.75978733385479735</v>
      </c>
      <c r="F247" s="10">
        <f t="shared" si="59"/>
        <v>-2.6403947134050076</v>
      </c>
      <c r="G247" s="10">
        <f t="shared" si="60"/>
        <v>0.96294874376583239</v>
      </c>
      <c r="H247" s="3">
        <f t="shared" si="61"/>
        <v>-1.6774459696391752</v>
      </c>
      <c r="I247" s="3">
        <v>3.1327073552425664</v>
      </c>
      <c r="J247" s="3">
        <f t="shared" si="62"/>
        <v>52.467690401669252</v>
      </c>
      <c r="K247" s="3">
        <f t="shared" si="63"/>
        <v>365.50353299559021</v>
      </c>
      <c r="L247" s="3">
        <f t="shared" si="56"/>
        <v>29.477532995590195</v>
      </c>
      <c r="M247" s="3"/>
      <c r="N247" s="1">
        <v>1998.12</v>
      </c>
      <c r="O247">
        <v>365.25599999999997</v>
      </c>
      <c r="P247">
        <f t="shared" si="57"/>
        <v>29.229999999999961</v>
      </c>
      <c r="R247" s="4">
        <f t="shared" si="66"/>
        <v>0.18599999999999994</v>
      </c>
      <c r="S247" s="3">
        <f t="shared" si="67"/>
        <v>0.17423457574686241</v>
      </c>
      <c r="T247" s="3">
        <f t="shared" si="68"/>
        <v>0.22763486441422254</v>
      </c>
      <c r="U247" s="3">
        <f t="shared" si="64"/>
        <v>0.41186944016108495</v>
      </c>
      <c r="V247" s="3">
        <f t="shared" si="69"/>
        <v>0.13955842832154985</v>
      </c>
      <c r="W247" s="3">
        <f t="shared" si="65"/>
        <v>0.30430620438598388</v>
      </c>
      <c r="X247" s="3">
        <f t="shared" si="70"/>
        <v>0.26105894627021087</v>
      </c>
      <c r="Y247" s="3"/>
      <c r="Z247" s="3">
        <v>1998.71</v>
      </c>
      <c r="AA247" s="4">
        <v>0.25</v>
      </c>
      <c r="BE247" s="10">
        <v>13.083333333333329</v>
      </c>
      <c r="BF247" s="10">
        <f t="shared" si="72"/>
        <v>-29.02121666666666</v>
      </c>
      <c r="BG247" s="10">
        <v>-6.5416666666666714</v>
      </c>
      <c r="BH247" s="10">
        <f t="shared" si="73"/>
        <v>-35.562883333333332</v>
      </c>
      <c r="BI247" s="10">
        <f t="shared" si="71"/>
        <v>-9.1110000000000007</v>
      </c>
      <c r="BJ247" s="10">
        <f t="shared" si="74"/>
        <v>20.757532995590196</v>
      </c>
    </row>
    <row r="248" spans="2:62" ht="15">
      <c r="B248" s="3">
        <v>1998.17</v>
      </c>
      <c r="C248" s="4">
        <v>0.58499999999999996</v>
      </c>
      <c r="D248" s="4">
        <f t="shared" si="75"/>
        <v>0.226525</v>
      </c>
      <c r="E248" s="10">
        <f t="shared" si="58"/>
        <v>0.88613416258659472</v>
      </c>
      <c r="F248" s="10">
        <f t="shared" si="59"/>
        <v>-2.529734338717688</v>
      </c>
      <c r="G248" s="10">
        <f t="shared" si="60"/>
        <v>1.1360776239191508</v>
      </c>
      <c r="H248" s="3">
        <f t="shared" si="61"/>
        <v>-1.3936567147985373</v>
      </c>
      <c r="I248" s="3">
        <v>3.1311424100156491</v>
      </c>
      <c r="J248" s="3">
        <f t="shared" si="62"/>
        <v>52.728618935837225</v>
      </c>
      <c r="K248" s="3">
        <f t="shared" si="63"/>
        <v>365.64301585453774</v>
      </c>
      <c r="L248" s="3">
        <f t="shared" si="56"/>
        <v>29.617015854537726</v>
      </c>
      <c r="M248" s="3"/>
      <c r="N248" s="1">
        <v>1998.21</v>
      </c>
      <c r="O248">
        <v>365.55500000000001</v>
      </c>
      <c r="P248">
        <f t="shared" si="57"/>
        <v>29.528999999999996</v>
      </c>
      <c r="R248" s="4">
        <f t="shared" si="66"/>
        <v>-0.15100000000000002</v>
      </c>
      <c r="S248" s="3">
        <f t="shared" si="67"/>
        <v>0.1106603746873196</v>
      </c>
      <c r="T248" s="3">
        <f t="shared" si="68"/>
        <v>0.1731288801533184</v>
      </c>
      <c r="U248" s="3">
        <f t="shared" si="64"/>
        <v>0.293789254840638</v>
      </c>
      <c r="V248" s="3">
        <f t="shared" si="69"/>
        <v>0.13948285894753099</v>
      </c>
      <c r="W248" s="3">
        <f t="shared" si="65"/>
        <v>0.2569985608837862</v>
      </c>
      <c r="X248" s="3">
        <f t="shared" si="70"/>
        <v>0.26092853416797368</v>
      </c>
      <c r="Y248" s="3"/>
      <c r="Z248" s="3">
        <v>1998.79</v>
      </c>
      <c r="AA248" s="4">
        <v>0.20583299999999999</v>
      </c>
      <c r="BE248" s="10">
        <v>13.166666666666661</v>
      </c>
      <c r="BF248" s="10">
        <f t="shared" si="72"/>
        <v>-29.485033333333327</v>
      </c>
      <c r="BG248" s="10">
        <v>-6.5833333333333384</v>
      </c>
      <c r="BH248" s="10">
        <f t="shared" si="73"/>
        <v>-36.068366666666662</v>
      </c>
      <c r="BI248" s="10">
        <f t="shared" si="71"/>
        <v>-9.4480000000000004</v>
      </c>
      <c r="BJ248" s="10">
        <f t="shared" si="74"/>
        <v>20.897015854537727</v>
      </c>
    </row>
    <row r="249" spans="2:62" ht="15">
      <c r="B249" s="3">
        <v>1998.25</v>
      </c>
      <c r="C249" s="4">
        <v>0.85699999999999998</v>
      </c>
      <c r="D249" s="4">
        <f t="shared" si="75"/>
        <v>0.27140500000000001</v>
      </c>
      <c r="E249" s="10">
        <f t="shared" si="58"/>
        <v>1.0893705335507089</v>
      </c>
      <c r="F249" s="10">
        <f t="shared" si="59"/>
        <v>-2.3421302021825334</v>
      </c>
      <c r="G249" s="10">
        <f t="shared" si="60"/>
        <v>1.3953657110615858</v>
      </c>
      <c r="H249" s="3">
        <f t="shared" si="61"/>
        <v>-0.94676449112094763</v>
      </c>
      <c r="I249" s="3">
        <v>3.1295774647887322</v>
      </c>
      <c r="J249" s="3">
        <f t="shared" si="62"/>
        <v>52.989417057902955</v>
      </c>
      <c r="K249" s="3">
        <f t="shared" si="63"/>
        <v>365.78256347732088</v>
      </c>
      <c r="L249" s="3">
        <f t="shared" si="56"/>
        <v>29.756563477320867</v>
      </c>
      <c r="M249" s="3"/>
      <c r="N249" s="1">
        <v>1998.29</v>
      </c>
      <c r="O249">
        <v>365.863</v>
      </c>
      <c r="P249">
        <f t="shared" si="57"/>
        <v>29.836999999999989</v>
      </c>
      <c r="R249" s="4">
        <f t="shared" si="66"/>
        <v>0.27200000000000002</v>
      </c>
      <c r="S249" s="3">
        <f t="shared" si="67"/>
        <v>0.18760413653515462</v>
      </c>
      <c r="T249" s="3">
        <f t="shared" si="68"/>
        <v>0.25928808714243501</v>
      </c>
      <c r="U249" s="3">
        <f t="shared" si="64"/>
        <v>0.45689222367758964</v>
      </c>
      <c r="V249" s="3">
        <f t="shared" si="69"/>
        <v>0.13954762278314092</v>
      </c>
      <c r="W249" s="3">
        <f t="shared" si="65"/>
        <v>0.32230451225417678</v>
      </c>
      <c r="X249" s="3">
        <f t="shared" si="70"/>
        <v>0.26079812206572939</v>
      </c>
      <c r="Y249" s="3"/>
      <c r="Z249" s="3">
        <v>1998.87</v>
      </c>
      <c r="AA249" s="4">
        <v>0.19583300000000001</v>
      </c>
      <c r="BE249" s="10">
        <v>13.249999999999995</v>
      </c>
      <c r="BF249" s="10">
        <f t="shared" si="72"/>
        <v>-29.188849999999995</v>
      </c>
      <c r="BG249" s="10">
        <v>-6.6250000000000053</v>
      </c>
      <c r="BH249" s="10">
        <f t="shared" si="73"/>
        <v>-35.813850000000002</v>
      </c>
      <c r="BI249" s="10">
        <f t="shared" si="71"/>
        <v>-9.0250000000000004</v>
      </c>
      <c r="BJ249" s="10">
        <f t="shared" si="74"/>
        <v>21.036563477320868</v>
      </c>
    </row>
    <row r="250" spans="2:62" ht="15">
      <c r="B250" s="3">
        <v>1998.33</v>
      </c>
      <c r="C250" s="4">
        <v>0.66700000000000004</v>
      </c>
      <c r="D250" s="4">
        <f t="shared" si="75"/>
        <v>0.24005500000000002</v>
      </c>
      <c r="E250" s="10">
        <f t="shared" si="58"/>
        <v>1.215590776624061</v>
      </c>
      <c r="F250" s="10">
        <f t="shared" si="59"/>
        <v>-2.2314923090837211</v>
      </c>
      <c r="G250" s="10">
        <f t="shared" si="60"/>
        <v>1.5866296746873183</v>
      </c>
      <c r="H250" s="3">
        <f t="shared" si="61"/>
        <v>-0.64486263439640279</v>
      </c>
      <c r="I250" s="3">
        <v>3.1280125195618154</v>
      </c>
      <c r="J250" s="3">
        <f t="shared" si="62"/>
        <v>53.25008476786644</v>
      </c>
      <c r="K250" s="3">
        <f t="shared" si="63"/>
        <v>365.92206506024172</v>
      </c>
      <c r="L250" s="3">
        <f t="shared" si="56"/>
        <v>29.89606506024171</v>
      </c>
      <c r="M250" s="3"/>
      <c r="N250" s="1">
        <v>1998.37</v>
      </c>
      <c r="O250">
        <v>366.16699999999997</v>
      </c>
      <c r="P250">
        <f t="shared" si="57"/>
        <v>30.140999999999963</v>
      </c>
      <c r="R250" s="4">
        <f t="shared" si="66"/>
        <v>-0.18999999999999995</v>
      </c>
      <c r="S250" s="3">
        <f t="shared" si="67"/>
        <v>0.11063789309881233</v>
      </c>
      <c r="T250" s="3">
        <f t="shared" si="68"/>
        <v>0.1912639636257325</v>
      </c>
      <c r="U250" s="3">
        <f t="shared" si="64"/>
        <v>0.31190185672454485</v>
      </c>
      <c r="V250" s="3">
        <f t="shared" si="69"/>
        <v>0.13950158292084325</v>
      </c>
      <c r="W250" s="3">
        <f t="shared" si="65"/>
        <v>0.26426232561066121</v>
      </c>
      <c r="X250" s="3">
        <f t="shared" si="70"/>
        <v>0.26066770996348509</v>
      </c>
      <c r="Y250" s="3"/>
      <c r="Z250" s="3">
        <v>1998.96</v>
      </c>
      <c r="AA250" s="4">
        <v>0.106667</v>
      </c>
      <c r="BE250" s="10">
        <v>13.333333333333329</v>
      </c>
      <c r="BF250" s="10">
        <f t="shared" si="72"/>
        <v>-29.777666666666661</v>
      </c>
      <c r="BG250" s="10">
        <v>-6.6666666666666714</v>
      </c>
      <c r="BH250" s="10">
        <f t="shared" si="73"/>
        <v>-36.444333333333333</v>
      </c>
      <c r="BI250" s="10">
        <f t="shared" si="71"/>
        <v>-9.4870000000000001</v>
      </c>
      <c r="BJ250" s="10">
        <f t="shared" si="74"/>
        <v>21.176065060241712</v>
      </c>
    </row>
    <row r="251" spans="2:62" ht="15">
      <c r="B251" s="3">
        <v>1998.42</v>
      </c>
      <c r="C251" s="4">
        <v>0.56699999999999995</v>
      </c>
      <c r="D251" s="4">
        <f t="shared" si="75"/>
        <v>0.223555</v>
      </c>
      <c r="E251" s="10">
        <f t="shared" si="58"/>
        <v>1.2997367721285835</v>
      </c>
      <c r="F251" s="10">
        <f t="shared" si="59"/>
        <v>-2.1630327676400753</v>
      </c>
      <c r="G251" s="10">
        <f t="shared" si="60"/>
        <v>1.7409616827231313</v>
      </c>
      <c r="H251" s="3">
        <f t="shared" si="61"/>
        <v>-0.42207108491694401</v>
      </c>
      <c r="I251" s="3">
        <v>3.1264475743348981</v>
      </c>
      <c r="J251" s="3">
        <f t="shared" si="62"/>
        <v>53.510622065727681</v>
      </c>
      <c r="K251" s="3">
        <f t="shared" si="63"/>
        <v>366.0614605774133</v>
      </c>
      <c r="L251" s="3">
        <f t="shared" si="56"/>
        <v>30.035460577413289</v>
      </c>
      <c r="M251" s="3"/>
      <c r="N251" s="1">
        <v>1998.46</v>
      </c>
      <c r="O251">
        <v>366.423</v>
      </c>
      <c r="P251">
        <f t="shared" si="57"/>
        <v>30.396999999999991</v>
      </c>
      <c r="R251" s="4">
        <f t="shared" si="66"/>
        <v>-0.10000000000000009</v>
      </c>
      <c r="S251" s="3">
        <f t="shared" si="67"/>
        <v>6.8459541443645744E-2</v>
      </c>
      <c r="T251" s="3">
        <f t="shared" si="68"/>
        <v>0.15433200803581304</v>
      </c>
      <c r="U251" s="3">
        <f t="shared" si="64"/>
        <v>0.23279154947945879</v>
      </c>
      <c r="V251" s="3">
        <f t="shared" si="69"/>
        <v>0.13939551717157883</v>
      </c>
      <c r="W251" s="3">
        <f t="shared" si="65"/>
        <v>0.23251213696336237</v>
      </c>
      <c r="X251" s="3">
        <f t="shared" si="70"/>
        <v>0.2605372978612408</v>
      </c>
      <c r="Y251" s="3"/>
      <c r="Z251" s="3">
        <v>1999.04</v>
      </c>
      <c r="AA251" s="4">
        <v>0.115</v>
      </c>
      <c r="BE251" s="10">
        <v>13.416666666666661</v>
      </c>
      <c r="BF251" s="10">
        <f t="shared" si="72"/>
        <v>-29.814483333333328</v>
      </c>
      <c r="BG251" s="10">
        <v>-6.7083333333333384</v>
      </c>
      <c r="BH251" s="10">
        <f t="shared" si="73"/>
        <v>-36.522816666666664</v>
      </c>
      <c r="BI251" s="10">
        <f t="shared" si="71"/>
        <v>-9.3970000000000002</v>
      </c>
      <c r="BJ251" s="10">
        <f t="shared" si="74"/>
        <v>21.31546057741329</v>
      </c>
    </row>
    <row r="252" spans="2:62" ht="15">
      <c r="B252" s="3">
        <v>1998.5</v>
      </c>
      <c r="C252" s="4">
        <v>0.60499999999999998</v>
      </c>
      <c r="D252" s="4">
        <f t="shared" si="75"/>
        <v>0.229825</v>
      </c>
      <c r="E252" s="10">
        <f t="shared" si="58"/>
        <v>1.3893080742822863</v>
      </c>
      <c r="F252" s="10">
        <f t="shared" si="59"/>
        <v>-2.0890936999304204</v>
      </c>
      <c r="G252" s="10">
        <f t="shared" si="60"/>
        <v>1.9046473351530824</v>
      </c>
      <c r="H252" s="3">
        <f t="shared" si="61"/>
        <v>-0.184446364777338</v>
      </c>
      <c r="I252" s="3">
        <v>3.1248826291079812</v>
      </c>
      <c r="J252" s="3">
        <f t="shared" si="62"/>
        <v>53.771028951486677</v>
      </c>
      <c r="K252" s="3">
        <f t="shared" si="63"/>
        <v>366.20076542299034</v>
      </c>
      <c r="L252" s="3">
        <f t="shared" si="56"/>
        <v>30.174765422990333</v>
      </c>
      <c r="M252" s="3"/>
      <c r="N252" s="1">
        <v>1998.54</v>
      </c>
      <c r="O252">
        <v>366.65199999999999</v>
      </c>
      <c r="P252">
        <f t="shared" si="57"/>
        <v>30.625999999999976</v>
      </c>
      <c r="R252" s="4">
        <f t="shared" si="66"/>
        <v>3.8000000000000034E-2</v>
      </c>
      <c r="S252" s="3">
        <f t="shared" si="67"/>
        <v>7.3939067709654971E-2</v>
      </c>
      <c r="T252" s="3">
        <f t="shared" si="68"/>
        <v>0.16368565242995103</v>
      </c>
      <c r="U252" s="3">
        <f t="shared" si="64"/>
        <v>0.24762472013960601</v>
      </c>
      <c r="V252" s="3">
        <f t="shared" si="69"/>
        <v>0.13930484557704403</v>
      </c>
      <c r="W252" s="3">
        <f t="shared" si="65"/>
        <v>0.23835473363288645</v>
      </c>
      <c r="X252" s="3">
        <f t="shared" si="70"/>
        <v>0.26040688575899651</v>
      </c>
      <c r="Y252" s="3"/>
      <c r="Z252" s="3">
        <v>1999.12</v>
      </c>
      <c r="AA252" s="4">
        <v>0.128333</v>
      </c>
      <c r="BE252" s="10">
        <v>13.499999999999995</v>
      </c>
      <c r="BF252" s="10">
        <f t="shared" si="72"/>
        <v>-29.803299999999993</v>
      </c>
      <c r="BG252" s="10">
        <v>-6.7500000000000053</v>
      </c>
      <c r="BH252" s="10">
        <f t="shared" si="73"/>
        <v>-36.5533</v>
      </c>
      <c r="BI252" s="10">
        <f t="shared" si="71"/>
        <v>-9.2590000000000003</v>
      </c>
      <c r="BJ252" s="10">
        <f t="shared" si="74"/>
        <v>21.454765422990334</v>
      </c>
    </row>
    <row r="253" spans="2:62" ht="15">
      <c r="B253" s="3">
        <v>1998.58</v>
      </c>
      <c r="C253" s="4">
        <v>0.57199999999999995</v>
      </c>
      <c r="D253" s="4">
        <f t="shared" si="75"/>
        <v>0.22438</v>
      </c>
      <c r="E253" s="10">
        <f t="shared" si="58"/>
        <v>1.4611635132709468</v>
      </c>
      <c r="F253" s="10">
        <f t="shared" si="59"/>
        <v>-2.0328206109301816</v>
      </c>
      <c r="G253" s="10">
        <f t="shared" si="60"/>
        <v>2.0540719382254498</v>
      </c>
      <c r="H253" s="3">
        <f t="shared" si="61"/>
        <v>2.125132729526813E-2</v>
      </c>
      <c r="I253" s="3">
        <v>3.1196400625978091</v>
      </c>
      <c r="J253" s="3">
        <f t="shared" si="62"/>
        <v>54.030998956703158</v>
      </c>
      <c r="K253" s="3">
        <f t="shared" si="63"/>
        <v>366.33965056725305</v>
      </c>
      <c r="L253" s="3">
        <f t="shared" si="56"/>
        <v>30.313650567253035</v>
      </c>
      <c r="M253" s="3"/>
      <c r="N253" s="1">
        <v>1998.62</v>
      </c>
      <c r="O253">
        <v>366.89699999999999</v>
      </c>
      <c r="P253">
        <f t="shared" si="57"/>
        <v>30.870999999999981</v>
      </c>
      <c r="R253" s="4">
        <f t="shared" si="66"/>
        <v>-3.3000000000000029E-2</v>
      </c>
      <c r="S253" s="3">
        <f t="shared" si="67"/>
        <v>5.6273089000238752E-2</v>
      </c>
      <c r="T253" s="3">
        <f t="shared" si="68"/>
        <v>0.14942460307236738</v>
      </c>
      <c r="U253" s="3">
        <f t="shared" si="64"/>
        <v>0.21569769207260614</v>
      </c>
      <c r="V253" s="3">
        <f t="shared" si="69"/>
        <v>0.13888514426270149</v>
      </c>
      <c r="W253" s="3">
        <f t="shared" si="65"/>
        <v>0.22516422109174394</v>
      </c>
      <c r="X253" s="3">
        <f t="shared" si="70"/>
        <v>0.25997000521648062</v>
      </c>
      <c r="Y253" s="3"/>
      <c r="Z253" s="3">
        <v>1999.21</v>
      </c>
      <c r="AA253" s="4">
        <v>8.9166700000000002E-2</v>
      </c>
      <c r="BE253" s="10">
        <v>13.583333333333329</v>
      </c>
      <c r="BF253" s="10">
        <f t="shared" si="72"/>
        <v>-30.001116666666661</v>
      </c>
      <c r="BG253" s="10">
        <v>-6.7916666666666723</v>
      </c>
      <c r="BH253" s="10">
        <f t="shared" si="73"/>
        <v>-36.792783333333333</v>
      </c>
      <c r="BI253" s="10">
        <f t="shared" si="71"/>
        <v>-9.33</v>
      </c>
      <c r="BJ253" s="10">
        <f t="shared" si="74"/>
        <v>21.593650567253036</v>
      </c>
    </row>
    <row r="254" spans="2:62" ht="15">
      <c r="B254" s="3">
        <v>1998.67</v>
      </c>
      <c r="C254" s="4">
        <v>0.49399999999999999</v>
      </c>
      <c r="D254" s="4">
        <f t="shared" si="75"/>
        <v>0.21151</v>
      </c>
      <c r="E254" s="10">
        <f t="shared" si="58"/>
        <v>1.502327565937551</v>
      </c>
      <c r="F254" s="10">
        <f t="shared" si="59"/>
        <v>-2.0073430123372265</v>
      </c>
      <c r="G254" s="10">
        <f t="shared" si="60"/>
        <v>2.1746846942284073</v>
      </c>
      <c r="H254" s="3">
        <f t="shared" si="61"/>
        <v>0.16734168189118082</v>
      </c>
      <c r="I254" s="3">
        <v>3.1143974960876371</v>
      </c>
      <c r="J254" s="3">
        <f t="shared" si="62"/>
        <v>54.29053208137713</v>
      </c>
      <c r="K254" s="3">
        <f t="shared" si="63"/>
        <v>366.47806980655702</v>
      </c>
      <c r="L254" s="3">
        <f t="shared" si="56"/>
        <v>30.452069806557006</v>
      </c>
      <c r="M254" s="3"/>
      <c r="N254" s="1">
        <v>1998.71</v>
      </c>
      <c r="O254">
        <v>367.14800000000002</v>
      </c>
      <c r="P254">
        <f t="shared" si="57"/>
        <v>31.122000000000014</v>
      </c>
      <c r="R254" s="4">
        <f t="shared" si="66"/>
        <v>-7.7999999999999958E-2</v>
      </c>
      <c r="S254" s="3">
        <f t="shared" si="67"/>
        <v>2.5477598592955175E-2</v>
      </c>
      <c r="T254" s="3">
        <f t="shared" si="68"/>
        <v>0.12061275600295751</v>
      </c>
      <c r="U254" s="3">
        <f t="shared" si="64"/>
        <v>0.15609035459591269</v>
      </c>
      <c r="V254" s="3">
        <f t="shared" si="69"/>
        <v>0.13841923930397115</v>
      </c>
      <c r="W254" s="3">
        <f t="shared" si="65"/>
        <v>0.20085538114233623</v>
      </c>
      <c r="X254" s="3">
        <f t="shared" si="70"/>
        <v>0.25953312467397183</v>
      </c>
      <c r="Y254" s="3"/>
      <c r="Z254" s="3">
        <v>1999.29</v>
      </c>
      <c r="AA254" s="4">
        <v>7.7499999999999999E-2</v>
      </c>
      <c r="BE254" s="10">
        <v>13.666666666666661</v>
      </c>
      <c r="BF254" s="10">
        <f t="shared" si="72"/>
        <v>-30.172933333333326</v>
      </c>
      <c r="BG254" s="10">
        <v>-6.8333333333333384</v>
      </c>
      <c r="BH254" s="10">
        <f t="shared" si="73"/>
        <v>-37.006266666666662</v>
      </c>
      <c r="BI254" s="10">
        <f t="shared" si="71"/>
        <v>-9.375</v>
      </c>
      <c r="BJ254" s="10">
        <f t="shared" si="74"/>
        <v>21.732069806557007</v>
      </c>
    </row>
    <row r="255" spans="2:62" ht="15">
      <c r="B255" s="3">
        <v>1998.75</v>
      </c>
      <c r="C255" s="4">
        <v>0.46100000000000002</v>
      </c>
      <c r="D255" s="4">
        <f t="shared" si="75"/>
        <v>0.206065</v>
      </c>
      <c r="E255" s="10">
        <f t="shared" si="58"/>
        <v>1.5296461854080381</v>
      </c>
      <c r="F255" s="10">
        <f t="shared" si="59"/>
        <v>-1.9956566273225382</v>
      </c>
      <c r="G255" s="10">
        <f t="shared" si="60"/>
        <v>2.2819244700418513</v>
      </c>
      <c r="H255" s="3">
        <f t="shared" si="61"/>
        <v>0.28626784271931305</v>
      </c>
      <c r="I255" s="3">
        <v>3.109154929577465</v>
      </c>
      <c r="J255" s="3">
        <f t="shared" si="62"/>
        <v>54.549628325508586</v>
      </c>
      <c r="K255" s="3">
        <f t="shared" si="63"/>
        <v>366.61600213671608</v>
      </c>
      <c r="L255" s="3">
        <f t="shared" si="56"/>
        <v>30.590002136716066</v>
      </c>
      <c r="M255" s="3"/>
      <c r="N255" s="1">
        <v>1998.79</v>
      </c>
      <c r="O255">
        <v>367.35300000000001</v>
      </c>
      <c r="P255">
        <f t="shared" si="57"/>
        <v>31.326999999999998</v>
      </c>
      <c r="R255" s="4">
        <f t="shared" si="66"/>
        <v>-3.2999999999999974E-2</v>
      </c>
      <c r="S255" s="3">
        <f t="shared" si="67"/>
        <v>1.1686385014688216E-2</v>
      </c>
      <c r="T255" s="3">
        <f t="shared" si="68"/>
        <v>0.10723977581344402</v>
      </c>
      <c r="U255" s="3">
        <f t="shared" si="64"/>
        <v>0.12892616082813224</v>
      </c>
      <c r="V255" s="3">
        <f t="shared" si="69"/>
        <v>0.13793233015906026</v>
      </c>
      <c r="W255" s="3">
        <f t="shared" si="65"/>
        <v>0.18950279449031315</v>
      </c>
      <c r="X255" s="3">
        <f t="shared" si="70"/>
        <v>0.25909624413145593</v>
      </c>
      <c r="Y255" s="3"/>
      <c r="Z255" s="3">
        <v>1999.37</v>
      </c>
      <c r="AA255" s="4">
        <v>8.3333299999999999E-2</v>
      </c>
      <c r="BE255" s="10">
        <v>13.749999999999995</v>
      </c>
      <c r="BF255" s="10">
        <f t="shared" si="72"/>
        <v>-30.254749999999994</v>
      </c>
      <c r="BG255" s="10">
        <v>-6.8750000000000053</v>
      </c>
      <c r="BH255" s="10">
        <f t="shared" si="73"/>
        <v>-37.129750000000001</v>
      </c>
      <c r="BI255" s="10">
        <f t="shared" si="71"/>
        <v>-9.33</v>
      </c>
      <c r="BJ255" s="10">
        <f t="shared" si="74"/>
        <v>21.870002136716067</v>
      </c>
    </row>
    <row r="256" spans="2:62" ht="15">
      <c r="B256" s="3">
        <v>1998.83</v>
      </c>
      <c r="C256" s="4">
        <v>0.19500000000000001</v>
      </c>
      <c r="D256" s="4">
        <f t="shared" si="75"/>
        <v>0.16217500000000001</v>
      </c>
      <c r="E256" s="10">
        <f t="shared" si="58"/>
        <v>1.4697077858328436</v>
      </c>
      <c r="F256" s="10">
        <f t="shared" si="59"/>
        <v>-2.0711773768969652</v>
      </c>
      <c r="G256" s="10">
        <f t="shared" si="60"/>
        <v>2.2992037593492531</v>
      </c>
      <c r="H256" s="3">
        <f t="shared" si="61"/>
        <v>0.2280263824522879</v>
      </c>
      <c r="I256" s="3">
        <v>3.1039123630672929</v>
      </c>
      <c r="J256" s="3">
        <f t="shared" si="62"/>
        <v>54.808287689097526</v>
      </c>
      <c r="K256" s="3">
        <f t="shared" si="63"/>
        <v>366.75330195389364</v>
      </c>
      <c r="L256" s="3">
        <f t="shared" si="56"/>
        <v>30.72730195389363</v>
      </c>
      <c r="M256" s="3"/>
      <c r="N256" s="1">
        <v>1998.87</v>
      </c>
      <c r="O256">
        <v>367.54899999999998</v>
      </c>
      <c r="P256">
        <f t="shared" si="57"/>
        <v>31.522999999999968</v>
      </c>
      <c r="R256" s="4">
        <f t="shared" si="66"/>
        <v>-0.26600000000000001</v>
      </c>
      <c r="S256" s="3">
        <f t="shared" si="67"/>
        <v>-7.5520749574427004E-2</v>
      </c>
      <c r="T256" s="3">
        <f t="shared" si="68"/>
        <v>1.7279289307401857E-2</v>
      </c>
      <c r="U256" s="3">
        <f t="shared" si="64"/>
        <v>-4.8241460267025145E-2</v>
      </c>
      <c r="V256" s="3">
        <f t="shared" si="69"/>
        <v>0.13729981717756345</v>
      </c>
      <c r="W256" s="3">
        <f t="shared" si="65"/>
        <v>0.11800323307075339</v>
      </c>
      <c r="X256" s="3">
        <f t="shared" si="70"/>
        <v>0.25865936358894004</v>
      </c>
      <c r="Y256" s="3"/>
      <c r="Z256" s="3">
        <v>1999.46</v>
      </c>
      <c r="AA256" s="4">
        <v>9.6666699999999994E-2</v>
      </c>
      <c r="BE256" s="10">
        <v>13.833333333333329</v>
      </c>
      <c r="BF256" s="10">
        <f t="shared" si="72"/>
        <v>-30.614566666666658</v>
      </c>
      <c r="BG256" s="10">
        <v>-6.9166666666666723</v>
      </c>
      <c r="BH256" s="10">
        <f t="shared" si="73"/>
        <v>-37.531233333333333</v>
      </c>
      <c r="BI256" s="10">
        <f t="shared" si="71"/>
        <v>-9.5630000000000006</v>
      </c>
      <c r="BJ256" s="10">
        <f t="shared" si="74"/>
        <v>22.007301953893631</v>
      </c>
    </row>
    <row r="257" spans="2:62" ht="15">
      <c r="B257" s="3">
        <v>1998.92</v>
      </c>
      <c r="C257" s="4">
        <v>0.311</v>
      </c>
      <c r="D257" s="4">
        <f t="shared" si="75"/>
        <v>0.181315</v>
      </c>
      <c r="E257" s="10">
        <f t="shared" si="58"/>
        <v>1.4516611876938592</v>
      </c>
      <c r="F257" s="10">
        <f t="shared" si="59"/>
        <v>-2.1049104291195446</v>
      </c>
      <c r="G257" s="10">
        <f t="shared" si="60"/>
        <v>2.3543934588522082</v>
      </c>
      <c r="H257" s="3">
        <f t="shared" si="61"/>
        <v>0.24948302973266356</v>
      </c>
      <c r="I257" s="3">
        <v>3.0986697965571204</v>
      </c>
      <c r="J257" s="3">
        <f t="shared" si="62"/>
        <v>55.06651017214395</v>
      </c>
      <c r="K257" s="3">
        <f t="shared" si="63"/>
        <v>366.89003198048948</v>
      </c>
      <c r="L257" s="3">
        <f t="shared" si="56"/>
        <v>30.864031980489472</v>
      </c>
      <c r="M257" s="3"/>
      <c r="N257" s="1">
        <v>1998.96</v>
      </c>
      <c r="O257">
        <v>367.65600000000001</v>
      </c>
      <c r="P257">
        <f t="shared" si="57"/>
        <v>31.629999999999995</v>
      </c>
      <c r="R257" s="4">
        <f t="shared" si="66"/>
        <v>0.11599999999999999</v>
      </c>
      <c r="S257" s="3">
        <f t="shared" si="67"/>
        <v>-3.3733052222579385E-2</v>
      </c>
      <c r="T257" s="3">
        <f t="shared" si="68"/>
        <v>5.5189699502955047E-2</v>
      </c>
      <c r="U257" s="3">
        <f t="shared" si="64"/>
        <v>3.1456647280375664E-2</v>
      </c>
      <c r="V257" s="3">
        <f t="shared" si="69"/>
        <v>0.13673002659584199</v>
      </c>
      <c r="W257" s="3">
        <f t="shared" si="65"/>
        <v>0.14931268550799226</v>
      </c>
      <c r="X257" s="3">
        <f t="shared" si="70"/>
        <v>0.25822248304642414</v>
      </c>
      <c r="Y257" s="3"/>
      <c r="Z257" s="3">
        <v>1999.54</v>
      </c>
      <c r="AA257" s="4">
        <v>0.08</v>
      </c>
      <c r="BE257" s="10">
        <v>13.916666666666661</v>
      </c>
      <c r="BF257" s="10">
        <f t="shared" si="72"/>
        <v>-30.359383333333327</v>
      </c>
      <c r="BG257" s="10">
        <v>-6.9583333333333384</v>
      </c>
      <c r="BH257" s="10">
        <f t="shared" si="73"/>
        <v>-37.317716666666662</v>
      </c>
      <c r="BI257" s="10">
        <f t="shared" si="71"/>
        <v>-9.1810000000000009</v>
      </c>
      <c r="BJ257" s="10">
        <f t="shared" si="74"/>
        <v>22.144031980489473</v>
      </c>
    </row>
    <row r="258" spans="2:62" ht="15">
      <c r="B258" s="3">
        <v>1999</v>
      </c>
      <c r="C258" s="4">
        <v>0.182</v>
      </c>
      <c r="D258" s="4">
        <f t="shared" si="75"/>
        <v>0.16003000000000001</v>
      </c>
      <c r="E258" s="10">
        <f t="shared" si="58"/>
        <v>1.3938004338217576</v>
      </c>
      <c r="F258" s="10">
        <f t="shared" si="59"/>
        <v>-2.1784034174565963</v>
      </c>
      <c r="G258" s="10">
        <f t="shared" si="60"/>
        <v>2.3658900894061077</v>
      </c>
      <c r="H258" s="3">
        <f t="shared" si="61"/>
        <v>0.18748667194951141</v>
      </c>
      <c r="I258" s="3">
        <v>3.0934272300469488</v>
      </c>
      <c r="J258" s="3">
        <f t="shared" si="62"/>
        <v>55.324295774647865</v>
      </c>
      <c r="K258" s="3">
        <f t="shared" si="63"/>
        <v>367.02612204031345</v>
      </c>
      <c r="L258" s="3">
        <f t="shared" si="56"/>
        <v>31.000122040313443</v>
      </c>
      <c r="M258" s="3"/>
      <c r="N258" s="1">
        <v>1999.04</v>
      </c>
      <c r="O258">
        <v>367.77100000000002</v>
      </c>
      <c r="P258">
        <f t="shared" si="57"/>
        <v>31.745000000000005</v>
      </c>
      <c r="R258" s="4">
        <f t="shared" si="66"/>
        <v>-0.129</v>
      </c>
      <c r="S258" s="3">
        <f t="shared" si="67"/>
        <v>-7.3492988337051646E-2</v>
      </c>
      <c r="T258" s="3">
        <f t="shared" si="68"/>
        <v>1.149663055389949E-2</v>
      </c>
      <c r="U258" s="3">
        <f t="shared" si="64"/>
        <v>-5.1996357783152154E-2</v>
      </c>
      <c r="V258" s="3">
        <f t="shared" si="69"/>
        <v>0.13609005982397093</v>
      </c>
      <c r="W258" s="3">
        <f t="shared" si="65"/>
        <v>0.11529151671071007</v>
      </c>
      <c r="X258" s="3">
        <f t="shared" si="70"/>
        <v>0.25778560250391536</v>
      </c>
      <c r="Y258" s="3"/>
      <c r="Z258" s="3">
        <v>1999.62</v>
      </c>
      <c r="AA258" s="4">
        <v>9.4166700000000006E-2</v>
      </c>
      <c r="BE258" s="10">
        <v>13.999999999999995</v>
      </c>
      <c r="BF258" s="10">
        <f t="shared" si="72"/>
        <v>-30.731199999999994</v>
      </c>
      <c r="BG258" s="10">
        <v>-7.0000000000000053</v>
      </c>
      <c r="BH258" s="10">
        <f t="shared" si="73"/>
        <v>-37.731200000000001</v>
      </c>
      <c r="BI258" s="10">
        <f t="shared" si="71"/>
        <v>-9.4260000000000002</v>
      </c>
      <c r="BJ258" s="10">
        <f t="shared" si="74"/>
        <v>22.280122040313444</v>
      </c>
    </row>
    <row r="259" spans="2:62" ht="15">
      <c r="B259" s="3">
        <v>1999.08</v>
      </c>
      <c r="C259" s="4">
        <v>0.317</v>
      </c>
      <c r="D259" s="4">
        <f t="shared" si="75"/>
        <v>0.18230499999999999</v>
      </c>
      <c r="E259" s="10">
        <f t="shared" si="58"/>
        <v>1.3837419864956539</v>
      </c>
      <c r="F259" s="10">
        <f t="shared" si="59"/>
        <v>-2.2040442147903523</v>
      </c>
      <c r="G259" s="10">
        <f t="shared" si="60"/>
        <v>2.4216841728404668</v>
      </c>
      <c r="H259" s="3">
        <f t="shared" si="61"/>
        <v>0.21763995805011449</v>
      </c>
      <c r="I259" s="3">
        <v>3.0881846635367762</v>
      </c>
      <c r="J259" s="3">
        <f t="shared" si="62"/>
        <v>55.581644496609265</v>
      </c>
      <c r="K259" s="3">
        <f t="shared" si="63"/>
        <v>367.16164526177846</v>
      </c>
      <c r="L259" s="3">
        <f t="shared" si="56"/>
        <v>31.13564526177845</v>
      </c>
      <c r="M259" s="3"/>
      <c r="N259" s="1">
        <v>1999.12</v>
      </c>
      <c r="O259">
        <v>367.899</v>
      </c>
      <c r="P259">
        <f t="shared" si="57"/>
        <v>31.87299999999999</v>
      </c>
      <c r="R259" s="4">
        <f t="shared" si="66"/>
        <v>0.13500000000000001</v>
      </c>
      <c r="S259" s="3">
        <f t="shared" si="67"/>
        <v>-2.5640797333756016E-2</v>
      </c>
      <c r="T259" s="3">
        <f t="shared" si="68"/>
        <v>5.5794083434359099E-2</v>
      </c>
      <c r="U259" s="3">
        <f t="shared" si="64"/>
        <v>4.0153286100603085E-2</v>
      </c>
      <c r="V259" s="3">
        <f t="shared" si="69"/>
        <v>0.13552322146500728</v>
      </c>
      <c r="W259" s="3">
        <f t="shared" si="65"/>
        <v>0.15158453590524851</v>
      </c>
      <c r="X259" s="3">
        <f t="shared" si="70"/>
        <v>0.25734872196139946</v>
      </c>
      <c r="Y259" s="3"/>
      <c r="Z259" s="3">
        <v>1999.71</v>
      </c>
      <c r="AA259" s="4">
        <v>4.3333299999999998E-2</v>
      </c>
      <c r="BE259" s="10">
        <v>14.083333333333329</v>
      </c>
      <c r="BF259" s="10">
        <f t="shared" si="72"/>
        <v>-30.594016666666658</v>
      </c>
      <c r="BG259" s="10">
        <v>-7.0416666666666723</v>
      </c>
      <c r="BH259" s="10">
        <f t="shared" si="73"/>
        <v>-37.635683333333333</v>
      </c>
      <c r="BI259" s="10">
        <f t="shared" si="71"/>
        <v>-9.1620000000000008</v>
      </c>
      <c r="BJ259" s="10">
        <f t="shared" si="74"/>
        <v>22.415645261778451</v>
      </c>
    </row>
    <row r="260" spans="2:62" ht="15">
      <c r="B260" s="3">
        <v>1999.17</v>
      </c>
      <c r="C260" s="4">
        <v>-1.2999999999999999E-2</v>
      </c>
      <c r="D260" s="4">
        <f t="shared" si="75"/>
        <v>0.127855</v>
      </c>
      <c r="E260" s="10">
        <f t="shared" si="58"/>
        <v>1.2689463955241358</v>
      </c>
      <c r="F260" s="10">
        <f t="shared" si="59"/>
        <v>-2.3345262598532122</v>
      </c>
      <c r="G260" s="10">
        <f t="shared" si="60"/>
        <v>2.3674658214087341</v>
      </c>
      <c r="H260" s="3">
        <f t="shared" si="61"/>
        <v>3.2939561555521912E-2</v>
      </c>
      <c r="I260" s="3">
        <v>3.0829420970266046</v>
      </c>
      <c r="J260" s="3">
        <f t="shared" si="62"/>
        <v>55.838556338028148</v>
      </c>
      <c r="K260" s="3">
        <f t="shared" si="63"/>
        <v>367.29642353980341</v>
      </c>
      <c r="L260" s="3">
        <f t="shared" si="56"/>
        <v>31.270423539803403</v>
      </c>
      <c r="M260" s="3"/>
      <c r="N260" s="1">
        <v>1999.21</v>
      </c>
      <c r="O260">
        <v>367.988</v>
      </c>
      <c r="P260">
        <f t="shared" si="57"/>
        <v>31.961999999999989</v>
      </c>
      <c r="R260" s="4">
        <f t="shared" si="66"/>
        <v>-0.33</v>
      </c>
      <c r="S260" s="3">
        <f t="shared" si="67"/>
        <v>-0.13048204506285987</v>
      </c>
      <c r="T260" s="3">
        <f t="shared" si="68"/>
        <v>-5.4218351431732703E-2</v>
      </c>
      <c r="U260" s="3">
        <f t="shared" si="64"/>
        <v>-0.17470039649459257</v>
      </c>
      <c r="V260" s="3">
        <f t="shared" si="69"/>
        <v>0.13477827802495312</v>
      </c>
      <c r="W260" s="3">
        <f t="shared" si="65"/>
        <v>6.4898119427116097E-2</v>
      </c>
      <c r="X260" s="3">
        <f t="shared" si="70"/>
        <v>0.25691184141888357</v>
      </c>
      <c r="Y260" s="3"/>
      <c r="Z260" s="3">
        <v>1999.79</v>
      </c>
      <c r="AA260" s="4">
        <v>0.08</v>
      </c>
      <c r="BE260" s="10">
        <v>14.166666666666661</v>
      </c>
      <c r="BF260" s="10">
        <f t="shared" si="72"/>
        <v>-31.185833333333324</v>
      </c>
      <c r="BG260" s="10">
        <v>-7.0833333333333393</v>
      </c>
      <c r="BH260" s="10">
        <f t="shared" si="73"/>
        <v>-38.269166666666663</v>
      </c>
      <c r="BI260" s="10">
        <f t="shared" si="71"/>
        <v>-9.6270000000000007</v>
      </c>
      <c r="BJ260" s="10">
        <f t="shared" si="74"/>
        <v>22.550423539803404</v>
      </c>
    </row>
    <row r="261" spans="2:62" ht="15">
      <c r="B261" s="3">
        <v>1999.25</v>
      </c>
      <c r="C261" s="4">
        <v>0.183</v>
      </c>
      <c r="D261" s="4">
        <f t="shared" si="75"/>
        <v>0.160195</v>
      </c>
      <c r="E261" s="10">
        <f t="shared" si="58"/>
        <v>1.2260145321573286</v>
      </c>
      <c r="F261" s="10">
        <f t="shared" si="59"/>
        <v>-2.3930903576920968</v>
      </c>
      <c r="G261" s="10">
        <f t="shared" si="60"/>
        <v>2.3790228134605709</v>
      </c>
      <c r="H261" s="3">
        <f t="shared" si="61"/>
        <v>-1.4067544231525897E-2</v>
      </c>
      <c r="I261" s="3">
        <v>3.0776995305164321</v>
      </c>
      <c r="J261" s="3">
        <f t="shared" si="62"/>
        <v>56.095031298904516</v>
      </c>
      <c r="K261" s="3">
        <f t="shared" si="63"/>
        <v>367.43056512544155</v>
      </c>
      <c r="L261" s="3">
        <f t="shared" si="56"/>
        <v>31.404565125441536</v>
      </c>
      <c r="M261" s="3"/>
      <c r="N261" s="1">
        <v>1999.29</v>
      </c>
      <c r="O261">
        <v>368.06599999999997</v>
      </c>
      <c r="P261">
        <f t="shared" si="57"/>
        <v>32.039999999999964</v>
      </c>
      <c r="R261" s="4">
        <f t="shared" si="66"/>
        <v>0.19600000000000001</v>
      </c>
      <c r="S261" s="3">
        <f t="shared" si="67"/>
        <v>-5.856409783888461E-2</v>
      </c>
      <c r="T261" s="3">
        <f t="shared" si="68"/>
        <v>1.1556992051836801E-2</v>
      </c>
      <c r="U261" s="3">
        <f t="shared" si="64"/>
        <v>-3.7007105787047807E-2</v>
      </c>
      <c r="V261" s="3">
        <f t="shared" si="69"/>
        <v>0.13414158563813317</v>
      </c>
      <c r="W261" s="3">
        <f t="shared" si="65"/>
        <v>0.11933874332331404</v>
      </c>
      <c r="X261" s="3">
        <f t="shared" si="70"/>
        <v>0.25647496087636767</v>
      </c>
      <c r="Y261" s="3"/>
      <c r="Z261" s="3">
        <v>1999.87</v>
      </c>
      <c r="AA261" s="4">
        <v>7.16667E-2</v>
      </c>
      <c r="BE261" s="10">
        <v>14.249999999999995</v>
      </c>
      <c r="BF261" s="10">
        <f t="shared" si="72"/>
        <v>-30.786649999999991</v>
      </c>
      <c r="BG261" s="10">
        <v>-7.1250000000000053</v>
      </c>
      <c r="BH261" s="10">
        <f t="shared" si="73"/>
        <v>-37.911649999999995</v>
      </c>
      <c r="BI261" s="10">
        <f t="shared" si="71"/>
        <v>-9.1010000000000009</v>
      </c>
      <c r="BJ261" s="10">
        <f t="shared" si="74"/>
        <v>22.684565125441537</v>
      </c>
    </row>
    <row r="262" spans="2:62" ht="15">
      <c r="B262" s="3">
        <v>1999.33</v>
      </c>
      <c r="C262" s="4">
        <v>0.112</v>
      </c>
      <c r="D262" s="4">
        <f t="shared" si="75"/>
        <v>0.14848</v>
      </c>
      <c r="E262" s="10">
        <f t="shared" si="58"/>
        <v>1.1638079248117963</v>
      </c>
      <c r="F262" s="10">
        <f t="shared" si="59"/>
        <v>-2.4708793150518389</v>
      </c>
      <c r="G262" s="10">
        <f t="shared" si="60"/>
        <v>2.3669196835382156</v>
      </c>
      <c r="H262" s="3">
        <f t="shared" si="61"/>
        <v>-0.10395963151362331</v>
      </c>
      <c r="I262" s="3">
        <v>3.07245696400626</v>
      </c>
      <c r="J262" s="3">
        <f t="shared" si="62"/>
        <v>56.351069379238368</v>
      </c>
      <c r="K262" s="3">
        <f t="shared" si="63"/>
        <v>367.56403255176934</v>
      </c>
      <c r="L262" s="3">
        <f t="shared" si="56"/>
        <v>31.538032551769334</v>
      </c>
      <c r="M262" s="3"/>
      <c r="N262" s="1">
        <v>1999.37</v>
      </c>
      <c r="O262">
        <v>368.149</v>
      </c>
      <c r="P262">
        <f t="shared" si="57"/>
        <v>32.12299999999999</v>
      </c>
      <c r="R262" s="4">
        <f t="shared" si="66"/>
        <v>-7.0999999999999994E-2</v>
      </c>
      <c r="S262" s="3">
        <f t="shared" si="67"/>
        <v>-7.7788957359742117E-2</v>
      </c>
      <c r="T262" s="3">
        <f t="shared" si="68"/>
        <v>-1.2103129922355294E-2</v>
      </c>
      <c r="U262" s="3">
        <f t="shared" si="64"/>
        <v>-7.9892087282097415E-2</v>
      </c>
      <c r="V262" s="3">
        <f t="shared" si="69"/>
        <v>0.13346742632779751</v>
      </c>
      <c r="W262" s="3">
        <f t="shared" si="65"/>
        <v>0.10151059141495855</v>
      </c>
      <c r="X262" s="3">
        <f t="shared" si="70"/>
        <v>0.25603808033385178</v>
      </c>
      <c r="Y262" s="3"/>
      <c r="Z262" s="3">
        <v>1999.96</v>
      </c>
      <c r="AA262" s="4">
        <v>6.1666699999999998E-2</v>
      </c>
      <c r="BE262" s="10">
        <v>14.333333333333329</v>
      </c>
      <c r="BF262" s="10">
        <f t="shared" si="72"/>
        <v>-31.180466666666661</v>
      </c>
      <c r="BG262" s="10">
        <v>-7.1666666666666723</v>
      </c>
      <c r="BH262" s="10">
        <f t="shared" si="73"/>
        <v>-38.347133333333332</v>
      </c>
      <c r="BI262" s="10">
        <f t="shared" si="71"/>
        <v>-9.3680000000000003</v>
      </c>
      <c r="BJ262" s="10">
        <f t="shared" si="74"/>
        <v>22.818032551769335</v>
      </c>
    </row>
    <row r="263" spans="2:62" ht="15">
      <c r="B263" s="3">
        <v>1999.42</v>
      </c>
      <c r="C263" s="4">
        <v>-8.3000000000000004E-2</v>
      </c>
      <c r="D263" s="4">
        <f t="shared" si="75"/>
        <v>0.11630500000000001</v>
      </c>
      <c r="E263" s="10">
        <f t="shared" si="58"/>
        <v>1.0442097265813719</v>
      </c>
      <c r="F263" s="10">
        <f t="shared" si="59"/>
        <v>-2.6061639673796382</v>
      </c>
      <c r="G263" s="10">
        <f t="shared" si="60"/>
        <v>2.2907384995073929</v>
      </c>
      <c r="H263" s="3">
        <f t="shared" si="61"/>
        <v>-0.31542546787224524</v>
      </c>
      <c r="I263" s="3">
        <v>3.0672143974960879</v>
      </c>
      <c r="J263" s="3">
        <f t="shared" si="62"/>
        <v>56.606670579029711</v>
      </c>
      <c r="K263" s="3">
        <f t="shared" si="63"/>
        <v>367.69672263915987</v>
      </c>
      <c r="L263" s="3">
        <f t="shared" si="56"/>
        <v>31.670722639159862</v>
      </c>
      <c r="M263" s="3"/>
      <c r="N263" s="1">
        <v>1999.46</v>
      </c>
      <c r="O263">
        <v>368.24599999999998</v>
      </c>
      <c r="P263">
        <f t="shared" si="57"/>
        <v>32.21999999999997</v>
      </c>
      <c r="R263" s="4">
        <f t="shared" si="66"/>
        <v>-0.19500000000000001</v>
      </c>
      <c r="S263" s="3">
        <f t="shared" si="67"/>
        <v>-0.13528465232779929</v>
      </c>
      <c r="T263" s="3">
        <f t="shared" si="68"/>
        <v>-7.6181184030822635E-2</v>
      </c>
      <c r="U263" s="3">
        <f t="shared" si="64"/>
        <v>-0.20146583635862192</v>
      </c>
      <c r="V263" s="3">
        <f t="shared" si="69"/>
        <v>0.13269008739052879</v>
      </c>
      <c r="W263" s="3">
        <f t="shared" si="65"/>
        <v>5.210375284708002E-2</v>
      </c>
      <c r="X263" s="3">
        <f t="shared" si="70"/>
        <v>0.25560119979134299</v>
      </c>
      <c r="Y263" s="3"/>
      <c r="Z263" s="3">
        <v>2000.04</v>
      </c>
      <c r="AA263" s="4">
        <v>0.115</v>
      </c>
      <c r="BE263" s="10">
        <v>14.416666666666661</v>
      </c>
      <c r="BF263" s="10">
        <f t="shared" si="72"/>
        <v>-31.431283333333326</v>
      </c>
      <c r="BG263" s="10">
        <v>-7.2083333333333393</v>
      </c>
      <c r="BH263" s="10">
        <f t="shared" si="73"/>
        <v>-38.639616666666669</v>
      </c>
      <c r="BI263" s="10">
        <f t="shared" si="71"/>
        <v>-9.4920000000000009</v>
      </c>
      <c r="BJ263" s="10">
        <f t="shared" si="74"/>
        <v>22.950722639159864</v>
      </c>
    </row>
    <row r="264" spans="2:62" ht="15">
      <c r="B264" s="3">
        <v>1999.5</v>
      </c>
      <c r="C264" s="4">
        <v>9.6000000000000002E-2</v>
      </c>
      <c r="D264" s="4">
        <f t="shared" si="75"/>
        <v>0.14584</v>
      </c>
      <c r="E264" s="10">
        <f t="shared" si="58"/>
        <v>0.99142227142514394</v>
      </c>
      <c r="F264" s="10">
        <f t="shared" si="59"/>
        <v>-2.6745836570134944</v>
      </c>
      <c r="G264" s="10">
        <f t="shared" si="60"/>
        <v>2.2751774379822174</v>
      </c>
      <c r="H264" s="3">
        <f t="shared" si="61"/>
        <v>-0.39940621903127704</v>
      </c>
      <c r="I264" s="3">
        <v>3.0619718309859159</v>
      </c>
      <c r="J264" s="3">
        <f t="shared" si="62"/>
        <v>56.861834898278538</v>
      </c>
      <c r="K264" s="3">
        <f t="shared" si="63"/>
        <v>367.82873530209292</v>
      </c>
      <c r="L264" s="3">
        <f t="shared" si="56"/>
        <v>31.802735302092913</v>
      </c>
      <c r="M264" s="3"/>
      <c r="N264" s="1">
        <v>1999.54</v>
      </c>
      <c r="O264">
        <v>368.32600000000002</v>
      </c>
      <c r="P264">
        <f t="shared" si="57"/>
        <v>32.300000000000011</v>
      </c>
      <c r="R264" s="4">
        <f t="shared" si="66"/>
        <v>0.17899999999999999</v>
      </c>
      <c r="S264" s="3">
        <f t="shared" si="67"/>
        <v>-6.8419689633856251E-2</v>
      </c>
      <c r="T264" s="3">
        <f t="shared" si="68"/>
        <v>-1.5561061525175557E-2</v>
      </c>
      <c r="U264" s="3">
        <f t="shared" si="64"/>
        <v>-7.3980751159031813E-2</v>
      </c>
      <c r="V264" s="3">
        <f t="shared" si="69"/>
        <v>0.13201266293305025</v>
      </c>
      <c r="W264" s="3">
        <f t="shared" si="65"/>
        <v>0.10242036246943753</v>
      </c>
      <c r="X264" s="3">
        <f t="shared" si="70"/>
        <v>0.2551643192488271</v>
      </c>
      <c r="Y264" s="3"/>
      <c r="Z264" s="3">
        <v>2000.12</v>
      </c>
      <c r="AA264" s="4">
        <v>4.7500000000000001E-2</v>
      </c>
      <c r="BE264" s="10">
        <v>14.499999999999995</v>
      </c>
      <c r="BF264" s="10">
        <f t="shared" si="72"/>
        <v>-31.184099999999994</v>
      </c>
      <c r="BG264" s="10">
        <v>-7.2500000000000053</v>
      </c>
      <c r="BH264" s="10">
        <f t="shared" si="73"/>
        <v>-38.434100000000001</v>
      </c>
      <c r="BI264" s="10">
        <f t="shared" si="71"/>
        <v>-9.1180000000000003</v>
      </c>
      <c r="BJ264" s="10">
        <f t="shared" si="74"/>
        <v>23.082735302092914</v>
      </c>
    </row>
    <row r="265" spans="2:62" ht="15">
      <c r="B265" s="3">
        <v>1999.58</v>
      </c>
      <c r="C265" s="4">
        <v>4.2999999999999997E-2</v>
      </c>
      <c r="D265" s="4">
        <f t="shared" si="75"/>
        <v>0.13709499999999999</v>
      </c>
      <c r="E265" s="10">
        <f t="shared" si="58"/>
        <v>0.92590488404757698</v>
      </c>
      <c r="F265" s="10">
        <f t="shared" si="59"/>
        <v>-2.755683394410378</v>
      </c>
      <c r="G265" s="10">
        <f t="shared" si="60"/>
        <v>2.242453301370753</v>
      </c>
      <c r="H265" s="3">
        <f t="shared" si="61"/>
        <v>-0.51323009303962497</v>
      </c>
      <c r="I265" s="3">
        <v>3.0678403755868549</v>
      </c>
      <c r="J265" s="3">
        <f t="shared" si="62"/>
        <v>57.117488262910776</v>
      </c>
      <c r="K265" s="3">
        <f t="shared" si="63"/>
        <v>367.96096813195788</v>
      </c>
      <c r="L265" s="3">
        <f t="shared" si="56"/>
        <v>31.934968131957874</v>
      </c>
      <c r="M265" s="3"/>
      <c r="N265" s="1">
        <v>1999.62</v>
      </c>
      <c r="O265">
        <v>368.42</v>
      </c>
      <c r="P265">
        <f t="shared" si="57"/>
        <v>32.394000000000005</v>
      </c>
      <c r="R265" s="4">
        <f t="shared" si="66"/>
        <v>-5.3000000000000005E-2</v>
      </c>
      <c r="S265" s="3">
        <f t="shared" si="67"/>
        <v>-8.1099737396883587E-2</v>
      </c>
      <c r="T265" s="3">
        <f t="shared" si="68"/>
        <v>-3.2724136611464338E-2</v>
      </c>
      <c r="U265" s="3">
        <f t="shared" si="64"/>
        <v>-0.10382387400834793</v>
      </c>
      <c r="V265" s="3">
        <f t="shared" si="69"/>
        <v>0.13223282986496088</v>
      </c>
      <c r="W265" s="3">
        <f t="shared" si="65"/>
        <v>9.0703280261621694E-2</v>
      </c>
      <c r="X265" s="3">
        <f t="shared" si="70"/>
        <v>0.25565336463223787</v>
      </c>
      <c r="Y265" s="3"/>
      <c r="Z265" s="3">
        <v>2000.21</v>
      </c>
      <c r="AA265" s="4">
        <v>0.111667</v>
      </c>
      <c r="BE265" s="10">
        <v>14.583333333333327</v>
      </c>
      <c r="BF265" s="10">
        <f t="shared" si="72"/>
        <v>-31.54291666666666</v>
      </c>
      <c r="BG265" s="10">
        <v>-7.2916666666666723</v>
      </c>
      <c r="BH265" s="10">
        <f t="shared" si="73"/>
        <v>-38.834583333333335</v>
      </c>
      <c r="BI265" s="10">
        <f t="shared" si="71"/>
        <v>-9.3500000000000014</v>
      </c>
      <c r="BJ265" s="10">
        <f t="shared" si="74"/>
        <v>23.214968131957875</v>
      </c>
    </row>
    <row r="266" spans="2:62" ht="15">
      <c r="B266" s="3">
        <v>1999.67</v>
      </c>
      <c r="C266" s="4">
        <v>0.153</v>
      </c>
      <c r="D266" s="4">
        <f t="shared" si="75"/>
        <v>0.15524499999999999</v>
      </c>
      <c r="E266" s="10">
        <f t="shared" si="58"/>
        <v>0.90080643529283855</v>
      </c>
      <c r="F266" s="10">
        <f t="shared" si="59"/>
        <v>-2.7964682972671899</v>
      </c>
      <c r="G266" s="10">
        <f t="shared" si="60"/>
        <v>2.2466912259310532</v>
      </c>
      <c r="H266" s="3">
        <f t="shared" si="61"/>
        <v>-0.54977707133613674</v>
      </c>
      <c r="I266" s="3">
        <v>3.0737089201877938</v>
      </c>
      <c r="J266" s="3">
        <f t="shared" si="62"/>
        <v>57.373630672926424</v>
      </c>
      <c r="K266" s="3">
        <f t="shared" si="63"/>
        <v>368.09348092027005</v>
      </c>
      <c r="L266" s="3">
        <f t="shared" si="56"/>
        <v>32.067480920270043</v>
      </c>
      <c r="M266" s="3"/>
      <c r="N266" s="1">
        <v>1999.71</v>
      </c>
      <c r="O266">
        <v>368.46300000000002</v>
      </c>
      <c r="P266">
        <f t="shared" si="57"/>
        <v>32.437000000000012</v>
      </c>
      <c r="R266" s="4">
        <f t="shared" si="66"/>
        <v>0.11</v>
      </c>
      <c r="S266" s="3">
        <f t="shared" si="67"/>
        <v>-4.0784902856811911E-2</v>
      </c>
      <c r="T266" s="3">
        <f t="shared" si="68"/>
        <v>4.2379245603001436E-3</v>
      </c>
      <c r="U266" s="3">
        <f t="shared" si="64"/>
        <v>-2.6546978296511765E-2</v>
      </c>
      <c r="V266" s="3">
        <f t="shared" si="69"/>
        <v>0.1325127883121695</v>
      </c>
      <c r="W266" s="3">
        <f t="shared" si="65"/>
        <v>0.12189399699356479</v>
      </c>
      <c r="X266" s="3">
        <f t="shared" si="70"/>
        <v>0.25614241001564864</v>
      </c>
      <c r="Y266" s="3"/>
      <c r="Z266" s="3">
        <v>2000.29</v>
      </c>
      <c r="AA266" s="4">
        <v>0.16416700000000001</v>
      </c>
      <c r="BE266" s="10">
        <v>14.666666666666661</v>
      </c>
      <c r="BF266" s="10">
        <f t="shared" si="72"/>
        <v>-31.506733333333326</v>
      </c>
      <c r="BG266" s="10">
        <v>-7.3333333333333393</v>
      </c>
      <c r="BH266" s="10">
        <f t="shared" si="73"/>
        <v>-38.840066666666665</v>
      </c>
      <c r="BI266" s="10">
        <f t="shared" si="71"/>
        <v>-9.1870000000000012</v>
      </c>
      <c r="BJ266" s="10">
        <f t="shared" si="74"/>
        <v>23.347480920270044</v>
      </c>
    </row>
    <row r="267" spans="2:62" ht="15">
      <c r="B267" s="3">
        <v>1999.75</v>
      </c>
      <c r="C267" s="4">
        <v>7.8E-2</v>
      </c>
      <c r="D267" s="4">
        <f t="shared" si="75"/>
        <v>0.14287</v>
      </c>
      <c r="E267" s="10">
        <f t="shared" si="58"/>
        <v>0.85372807208897816</v>
      </c>
      <c r="F267" s="10">
        <f t="shared" si="59"/>
        <v>-2.859178894953001</v>
      </c>
      <c r="G267" s="10">
        <f t="shared" si="60"/>
        <v>2.2261003913287252</v>
      </c>
      <c r="H267" s="3">
        <f t="shared" si="61"/>
        <v>-0.63307850362427587</v>
      </c>
      <c r="I267" s="3">
        <v>3.0795774647887324</v>
      </c>
      <c r="J267" s="3">
        <f t="shared" si="62"/>
        <v>57.630262128325484</v>
      </c>
      <c r="K267" s="3">
        <f t="shared" si="63"/>
        <v>368.22623280663555</v>
      </c>
      <c r="L267" s="3">
        <f t="shared" si="56"/>
        <v>32.20023280663554</v>
      </c>
      <c r="M267" s="3"/>
      <c r="N267" s="1">
        <v>1999.79</v>
      </c>
      <c r="O267">
        <v>368.54300000000001</v>
      </c>
      <c r="P267">
        <f t="shared" si="57"/>
        <v>32.516999999999996</v>
      </c>
      <c r="R267" s="4">
        <f t="shared" si="66"/>
        <v>-7.4999999999999997E-2</v>
      </c>
      <c r="S267" s="3">
        <f t="shared" si="67"/>
        <v>-6.2710597685811109E-2</v>
      </c>
      <c r="T267" s="3">
        <f t="shared" si="68"/>
        <v>-2.0590834602328023E-2</v>
      </c>
      <c r="U267" s="3">
        <f t="shared" si="64"/>
        <v>-7.3301432288139137E-2</v>
      </c>
      <c r="V267" s="3">
        <f t="shared" si="69"/>
        <v>0.13275188636549728</v>
      </c>
      <c r="W267" s="3">
        <f t="shared" si="65"/>
        <v>0.10343131345024163</v>
      </c>
      <c r="X267" s="3">
        <f t="shared" si="70"/>
        <v>0.2566314553990594</v>
      </c>
      <c r="Y267" s="3"/>
      <c r="Z267" s="3">
        <v>2000.37</v>
      </c>
      <c r="AA267" s="4">
        <v>0.13666700000000001</v>
      </c>
      <c r="BE267" s="10">
        <v>14.749999999999995</v>
      </c>
      <c r="BF267" s="10">
        <f t="shared" si="72"/>
        <v>-31.818549999999991</v>
      </c>
      <c r="BG267" s="10">
        <v>-7.3750000000000053</v>
      </c>
      <c r="BH267" s="10">
        <f t="shared" si="73"/>
        <v>-39.193549999999995</v>
      </c>
      <c r="BI267" s="10">
        <f t="shared" si="71"/>
        <v>-9.3719999999999999</v>
      </c>
      <c r="BJ267" s="10">
        <f t="shared" si="74"/>
        <v>23.480232806635541</v>
      </c>
    </row>
    <row r="268" spans="2:62" ht="15">
      <c r="B268" s="3">
        <v>1999.83</v>
      </c>
      <c r="C268" s="4">
        <v>0.06</v>
      </c>
      <c r="D268" s="4">
        <f t="shared" si="75"/>
        <v>0.1399</v>
      </c>
      <c r="E268" s="10">
        <f t="shared" si="58"/>
        <v>0.80465708482668707</v>
      </c>
      <c r="F268" s="10">
        <f t="shared" si="59"/>
        <v>-2.9238322322385857</v>
      </c>
      <c r="G268" s="10">
        <f t="shared" si="60"/>
        <v>2.1999961630438634</v>
      </c>
      <c r="H268" s="3">
        <f t="shared" si="61"/>
        <v>-0.72383606919472232</v>
      </c>
      <c r="I268" s="3">
        <v>3.0854460093896714</v>
      </c>
      <c r="J268" s="3">
        <f t="shared" si="62"/>
        <v>57.887382629107954</v>
      </c>
      <c r="K268" s="3">
        <f t="shared" si="63"/>
        <v>368.35921442980049</v>
      </c>
      <c r="L268" s="3">
        <f t="shared" si="56"/>
        <v>32.333214429800478</v>
      </c>
      <c r="M268" s="3"/>
      <c r="N268" s="1">
        <v>1999.87</v>
      </c>
      <c r="O268">
        <v>368.61500000000001</v>
      </c>
      <c r="P268">
        <f t="shared" si="57"/>
        <v>32.588999999999999</v>
      </c>
      <c r="R268" s="4">
        <f t="shared" si="66"/>
        <v>-1.8000000000000002E-2</v>
      </c>
      <c r="S268" s="3">
        <f t="shared" si="67"/>
        <v>-6.4653337285584644E-2</v>
      </c>
      <c r="T268" s="3">
        <f t="shared" si="68"/>
        <v>-2.6104228284861808E-2</v>
      </c>
      <c r="U268" s="3">
        <f t="shared" si="64"/>
        <v>-8.0757565570446457E-2</v>
      </c>
      <c r="V268" s="3">
        <f t="shared" si="69"/>
        <v>0.13298162316493745</v>
      </c>
      <c r="W268" s="3">
        <f t="shared" si="65"/>
        <v>0.10067859693675886</v>
      </c>
      <c r="X268" s="3">
        <f t="shared" si="70"/>
        <v>0.25712050078247017</v>
      </c>
      <c r="Y268" s="3"/>
      <c r="Z268" s="3">
        <v>2000.46</v>
      </c>
      <c r="AA268" s="4">
        <v>0.13750000000000001</v>
      </c>
      <c r="BE268" s="10">
        <v>14.833333333333327</v>
      </c>
      <c r="BF268" s="10">
        <f t="shared" si="72"/>
        <v>-31.888366666666659</v>
      </c>
      <c r="BG268" s="10">
        <v>-7.4166666666666723</v>
      </c>
      <c r="BH268" s="10">
        <f t="shared" si="73"/>
        <v>-39.305033333333334</v>
      </c>
      <c r="BI268" s="10">
        <f t="shared" si="71"/>
        <v>-9.3150000000000013</v>
      </c>
      <c r="BJ268" s="10">
        <f t="shared" si="74"/>
        <v>23.613214429800479</v>
      </c>
    </row>
    <row r="269" spans="2:62" ht="15">
      <c r="B269" s="3">
        <v>1999.92</v>
      </c>
      <c r="C269" s="4">
        <v>0.127</v>
      </c>
      <c r="D269" s="4">
        <f t="shared" si="75"/>
        <v>0.15095500000000001</v>
      </c>
      <c r="E269" s="10">
        <f t="shared" si="58"/>
        <v>0.78093769395501078</v>
      </c>
      <c r="F269" s="10">
        <f t="shared" si="59"/>
        <v>-2.9632380772159945</v>
      </c>
      <c r="G269" s="10">
        <f t="shared" si="60"/>
        <v>2.1965324486171776</v>
      </c>
      <c r="H269" s="3">
        <f t="shared" si="61"/>
        <v>-0.76670562859881697</v>
      </c>
      <c r="I269" s="3">
        <v>3.0913145539906104</v>
      </c>
      <c r="J269" s="3">
        <f t="shared" si="62"/>
        <v>58.144992175273835</v>
      </c>
      <c r="K269" s="3">
        <f t="shared" si="63"/>
        <v>368.49246225969506</v>
      </c>
      <c r="L269" s="3">
        <f t="shared" si="56"/>
        <v>32.466462259695049</v>
      </c>
      <c r="M269" s="3"/>
      <c r="N269" s="1">
        <v>1999.96</v>
      </c>
      <c r="O269">
        <v>368.67700000000002</v>
      </c>
      <c r="P269">
        <f t="shared" si="57"/>
        <v>32.65100000000001</v>
      </c>
      <c r="R269" s="4">
        <f t="shared" si="66"/>
        <v>6.7000000000000004E-2</v>
      </c>
      <c r="S269" s="3">
        <f t="shared" si="67"/>
        <v>-3.9405844977408844E-2</v>
      </c>
      <c r="T269" s="3">
        <f t="shared" si="68"/>
        <v>-3.4637144266858044E-3</v>
      </c>
      <c r="U269" s="3">
        <f t="shared" si="64"/>
        <v>-3.2869559404094646E-2</v>
      </c>
      <c r="V269" s="3">
        <f t="shared" si="69"/>
        <v>0.13324782989457162</v>
      </c>
      <c r="W269" s="3">
        <f t="shared" si="65"/>
        <v>0.12010000613293376</v>
      </c>
      <c r="X269" s="3">
        <f t="shared" si="70"/>
        <v>0.25760954616588094</v>
      </c>
      <c r="Y269" s="3"/>
      <c r="Z269" s="3">
        <v>2000.54</v>
      </c>
      <c r="AA269" s="4">
        <v>0.13583300000000001</v>
      </c>
      <c r="BE269" s="10">
        <v>14.916666666666661</v>
      </c>
      <c r="BF269" s="10">
        <f t="shared" si="72"/>
        <v>-31.930183333333325</v>
      </c>
      <c r="BG269" s="10">
        <v>-7.4583333333333393</v>
      </c>
      <c r="BH269" s="10">
        <f t="shared" si="73"/>
        <v>-39.388516666666661</v>
      </c>
      <c r="BI269" s="10">
        <f t="shared" si="71"/>
        <v>-9.23</v>
      </c>
      <c r="BJ269" s="10">
        <f t="shared" si="74"/>
        <v>23.746462259695051</v>
      </c>
    </row>
    <row r="270" spans="2:62" ht="15">
      <c r="B270" s="3">
        <v>2000</v>
      </c>
      <c r="C270" s="4">
        <v>-5.6000000000000001E-2</v>
      </c>
      <c r="D270" s="4">
        <f t="shared" si="75"/>
        <v>0.12076000000000001</v>
      </c>
      <c r="E270" s="10">
        <f t="shared" si="58"/>
        <v>0.70058731237377991</v>
      </c>
      <c r="F270" s="10">
        <f t="shared" si="59"/>
        <v>-3.0592206932825428</v>
      </c>
      <c r="G270" s="10">
        <f t="shared" si="60"/>
        <v>2.1327711753643328</v>
      </c>
      <c r="H270" s="3">
        <f t="shared" si="61"/>
        <v>-0.92644951791820995</v>
      </c>
      <c r="I270" s="3">
        <v>3.0971830985915498</v>
      </c>
      <c r="J270" s="3">
        <f t="shared" si="62"/>
        <v>58.403090766823134</v>
      </c>
      <c r="K270" s="3">
        <f t="shared" si="63"/>
        <v>368.62587773854517</v>
      </c>
      <c r="L270" s="3">
        <f t="shared" si="56"/>
        <v>32.59987773854516</v>
      </c>
      <c r="M270" s="3"/>
      <c r="N270" s="1">
        <v>2000.04</v>
      </c>
      <c r="O270">
        <v>368.79199999999997</v>
      </c>
      <c r="P270">
        <f t="shared" si="57"/>
        <v>32.765999999999963</v>
      </c>
      <c r="R270" s="4">
        <f t="shared" si="66"/>
        <v>-0.183</v>
      </c>
      <c r="S270" s="3">
        <f t="shared" si="67"/>
        <v>-9.5982616066548232E-2</v>
      </c>
      <c r="T270" s="3">
        <f t="shared" si="68"/>
        <v>-6.3761273252844752E-2</v>
      </c>
      <c r="U270" s="3">
        <f t="shared" si="64"/>
        <v>-0.14974388931939298</v>
      </c>
      <c r="V270" s="3">
        <f t="shared" si="69"/>
        <v>0.13341547885011096</v>
      </c>
      <c r="W270" s="3">
        <f t="shared" si="65"/>
        <v>7.3517923122353765E-2</v>
      </c>
      <c r="X270" s="3">
        <f t="shared" si="70"/>
        <v>0.25809859154929882</v>
      </c>
      <c r="Y270" s="3"/>
      <c r="Z270" s="3">
        <v>2000.62</v>
      </c>
      <c r="AA270" s="4">
        <v>0.105833</v>
      </c>
      <c r="BE270" s="10">
        <v>14.999999999999995</v>
      </c>
      <c r="BF270" s="10">
        <f t="shared" si="72"/>
        <v>-32.306999999999988</v>
      </c>
      <c r="BG270" s="10">
        <v>-7.5000000000000062</v>
      </c>
      <c r="BH270" s="10">
        <f t="shared" si="73"/>
        <v>-39.806999999999995</v>
      </c>
      <c r="BI270" s="10">
        <f t="shared" si="71"/>
        <v>-9.48</v>
      </c>
      <c r="BJ270" s="10">
        <f t="shared" si="74"/>
        <v>23.879877738545161</v>
      </c>
    </row>
    <row r="271" spans="2:62" ht="15">
      <c r="B271" s="3">
        <v>2000.08</v>
      </c>
      <c r="C271" s="4">
        <v>0.115</v>
      </c>
      <c r="D271" s="4">
        <f t="shared" si="75"/>
        <v>0.148975</v>
      </c>
      <c r="E271" s="10">
        <f t="shared" si="58"/>
        <v>0.68135101298017653</v>
      </c>
      <c r="F271" s="10">
        <f t="shared" si="59"/>
        <v>-3.0940393427025374</v>
      </c>
      <c r="G271" s="10">
        <f t="shared" si="60"/>
        <v>2.1267348723592314</v>
      </c>
      <c r="H271" s="3">
        <f t="shared" si="61"/>
        <v>-0.96730447034330602</v>
      </c>
      <c r="I271" s="3">
        <v>3.1030516431924888</v>
      </c>
      <c r="J271" s="3">
        <f t="shared" si="62"/>
        <v>58.661678403755843</v>
      </c>
      <c r="K271" s="3">
        <f t="shared" si="63"/>
        <v>368.75955453162112</v>
      </c>
      <c r="L271" s="3">
        <f t="shared" si="56"/>
        <v>32.73355453162111</v>
      </c>
      <c r="M271" s="3"/>
      <c r="N271" s="1">
        <v>2000.12</v>
      </c>
      <c r="O271">
        <v>368.839</v>
      </c>
      <c r="P271">
        <f t="shared" si="57"/>
        <v>32.812999999999988</v>
      </c>
      <c r="R271" s="4">
        <f t="shared" si="66"/>
        <v>0.17100000000000001</v>
      </c>
      <c r="S271" s="3">
        <f t="shared" si="67"/>
        <v>-3.4818649419994685E-2</v>
      </c>
      <c r="T271" s="3">
        <f t="shared" si="68"/>
        <v>-6.0363030051013844E-3</v>
      </c>
      <c r="U271" s="3">
        <f t="shared" si="64"/>
        <v>-3.0854952425096067E-2</v>
      </c>
      <c r="V271" s="3">
        <f t="shared" si="69"/>
        <v>0.13367679307594926</v>
      </c>
      <c r="W271" s="3">
        <f t="shared" si="65"/>
        <v>0.12133481210591084</v>
      </c>
      <c r="X271" s="3">
        <f t="shared" si="70"/>
        <v>0.25858763693270959</v>
      </c>
      <c r="Y271" s="3"/>
      <c r="Z271" s="3">
        <v>2000.71</v>
      </c>
      <c r="AA271" s="4">
        <v>0.16583300000000001</v>
      </c>
      <c r="BE271" s="10">
        <v>15.0833333333333</v>
      </c>
      <c r="BF271" s="10">
        <f t="shared" si="72"/>
        <v>-32.079816666666616</v>
      </c>
      <c r="BG271" s="10">
        <v>-7.5416666666666723</v>
      </c>
      <c r="BH271" s="10">
        <f t="shared" si="73"/>
        <v>-39.621483333333288</v>
      </c>
      <c r="BI271" s="10">
        <f t="shared" si="71"/>
        <v>-9.1260000000000012</v>
      </c>
      <c r="BJ271" s="10">
        <f t="shared" si="74"/>
        <v>24.013554531621111</v>
      </c>
    </row>
    <row r="272" spans="2:62" ht="15">
      <c r="B272" s="3">
        <v>2000.17</v>
      </c>
      <c r="C272" s="4">
        <v>0.14199999999999999</v>
      </c>
      <c r="D272" s="4">
        <f t="shared" si="75"/>
        <v>0.15343000000000001</v>
      </c>
      <c r="E272" s="10">
        <f t="shared" si="58"/>
        <v>0.67228796638498733</v>
      </c>
      <c r="F272" s="10">
        <f t="shared" si="59"/>
        <v>-3.1187888434063091</v>
      </c>
      <c r="G272" s="10">
        <f t="shared" si="60"/>
        <v>2.129729922419823</v>
      </c>
      <c r="H272" s="3">
        <f t="shared" si="61"/>
        <v>-0.98905892098648618</v>
      </c>
      <c r="I272" s="3">
        <v>3.1089201877934274</v>
      </c>
      <c r="J272" s="3">
        <f t="shared" si="62"/>
        <v>58.920755086071964</v>
      </c>
      <c r="K272" s="3">
        <f t="shared" si="63"/>
        <v>368.89350691074861</v>
      </c>
      <c r="L272" s="3">
        <f t="shared" si="56"/>
        <v>32.867506910748602</v>
      </c>
      <c r="M272" s="3"/>
      <c r="N272" s="1">
        <v>2000.21</v>
      </c>
      <c r="O272">
        <v>368.95100000000002</v>
      </c>
      <c r="P272">
        <f t="shared" si="57"/>
        <v>32.925000000000011</v>
      </c>
      <c r="R272" s="4">
        <f t="shared" si="66"/>
        <v>2.6999999999999982E-2</v>
      </c>
      <c r="S272" s="3">
        <f t="shared" si="67"/>
        <v>-2.4749500703771687E-2</v>
      </c>
      <c r="T272" s="3">
        <f t="shared" si="68"/>
        <v>2.9950500605915309E-3</v>
      </c>
      <c r="U272" s="3">
        <f t="shared" si="64"/>
        <v>-1.1754450643180156E-2</v>
      </c>
      <c r="V272" s="3">
        <f t="shared" si="69"/>
        <v>0.1339523791274928</v>
      </c>
      <c r="W272" s="3">
        <f t="shared" si="65"/>
        <v>0.12925059887022075</v>
      </c>
      <c r="X272" s="3">
        <f t="shared" si="70"/>
        <v>0.25907668231612035</v>
      </c>
      <c r="Y272" s="3"/>
      <c r="Z272" s="3">
        <v>2000.79</v>
      </c>
      <c r="AA272" s="4">
        <v>0.16416700000000001</v>
      </c>
      <c r="BE272" s="10">
        <v>15.1666666666667</v>
      </c>
      <c r="BF272" s="10">
        <f t="shared" si="72"/>
        <v>-32.350633333333384</v>
      </c>
      <c r="BG272" s="10">
        <v>-7.5833333333333393</v>
      </c>
      <c r="BH272" s="10">
        <f t="shared" si="73"/>
        <v>-39.93396666666672</v>
      </c>
      <c r="BI272" s="10">
        <f t="shared" si="71"/>
        <v>-9.2700000000000014</v>
      </c>
      <c r="BJ272" s="10">
        <f t="shared" si="74"/>
        <v>24.147506910748604</v>
      </c>
    </row>
    <row r="273" spans="2:62" ht="15">
      <c r="B273" s="3">
        <v>2000.25</v>
      </c>
      <c r="C273" s="4">
        <v>0.25900000000000001</v>
      </c>
      <c r="D273" s="4">
        <f t="shared" si="75"/>
        <v>0.172735</v>
      </c>
      <c r="E273" s="10">
        <f t="shared" si="58"/>
        <v>0.70136877493903493</v>
      </c>
      <c r="F273" s="10">
        <f t="shared" si="59"/>
        <v>-3.1053402693402008</v>
      </c>
      <c r="G273" s="10">
        <f t="shared" si="60"/>
        <v>2.1712597776292801</v>
      </c>
      <c r="H273" s="3">
        <f t="shared" si="61"/>
        <v>-0.93408049171092067</v>
      </c>
      <c r="I273" s="3">
        <v>3.1147887323943664</v>
      </c>
      <c r="J273" s="3">
        <f t="shared" si="62"/>
        <v>59.180320813771495</v>
      </c>
      <c r="K273" s="3">
        <f t="shared" si="63"/>
        <v>369.02779713664478</v>
      </c>
      <c r="L273" s="3">
        <f t="shared" si="56"/>
        <v>33.001797136644768</v>
      </c>
      <c r="M273" s="3"/>
      <c r="N273" s="1">
        <v>2000.29</v>
      </c>
      <c r="O273">
        <v>369.11500000000001</v>
      </c>
      <c r="P273">
        <f t="shared" si="57"/>
        <v>33.088999999999999</v>
      </c>
      <c r="R273" s="4">
        <f t="shared" si="66"/>
        <v>0.11700000000000002</v>
      </c>
      <c r="S273" s="3">
        <f t="shared" si="67"/>
        <v>1.3448574066108332E-2</v>
      </c>
      <c r="T273" s="3">
        <f t="shared" si="68"/>
        <v>4.1529855209457178E-2</v>
      </c>
      <c r="U273" s="3">
        <f t="shared" si="64"/>
        <v>6.4978429275565505E-2</v>
      </c>
      <c r="V273" s="3">
        <f t="shared" si="69"/>
        <v>0.13429022589616579</v>
      </c>
      <c r="W273" s="3">
        <f t="shared" si="65"/>
        <v>0.16028159760639199</v>
      </c>
      <c r="X273" s="3">
        <f t="shared" si="70"/>
        <v>0.25956572769953112</v>
      </c>
      <c r="Y273" s="3"/>
      <c r="Z273" s="3">
        <v>2000.87</v>
      </c>
      <c r="AA273" s="4">
        <v>0.129167</v>
      </c>
      <c r="BE273" s="10">
        <v>15.25</v>
      </c>
      <c r="BF273" s="10">
        <f t="shared" si="72"/>
        <v>-32.387450000000001</v>
      </c>
      <c r="BG273" s="10">
        <v>-7.6250000000000062</v>
      </c>
      <c r="BH273" s="10">
        <f t="shared" si="73"/>
        <v>-40.012450000000008</v>
      </c>
      <c r="BI273" s="10">
        <f t="shared" si="71"/>
        <v>-9.18</v>
      </c>
      <c r="BJ273" s="10">
        <f t="shared" si="74"/>
        <v>24.281797136644769</v>
      </c>
    </row>
    <row r="274" spans="2:62" ht="15">
      <c r="B274" s="3">
        <v>2000.33</v>
      </c>
      <c r="C274" s="4">
        <v>0.183</v>
      </c>
      <c r="D274" s="4">
        <f t="shared" si="75"/>
        <v>0.160195</v>
      </c>
      <c r="E274" s="10">
        <f t="shared" si="58"/>
        <v>0.70381791246940528</v>
      </c>
      <c r="F274" s="10">
        <f t="shared" si="59"/>
        <v>-3.1184734818386337</v>
      </c>
      <c r="G274" s="10">
        <f t="shared" si="60"/>
        <v>2.1868621103134767</v>
      </c>
      <c r="H274" s="3">
        <f t="shared" si="61"/>
        <v>-0.93161137152515705</v>
      </c>
      <c r="I274" s="3">
        <v>3.1206572769953054</v>
      </c>
      <c r="J274" s="3">
        <f t="shared" si="62"/>
        <v>59.440375586854437</v>
      </c>
      <c r="K274" s="3">
        <f t="shared" si="63"/>
        <v>369.16238246665137</v>
      </c>
      <c r="L274" s="3">
        <f t="shared" ref="L274:L337" si="76">K274-CO2_start</f>
        <v>33.136382466651355</v>
      </c>
      <c r="M274" s="3"/>
      <c r="N274" s="1">
        <v>2000.37</v>
      </c>
      <c r="O274">
        <v>369.25200000000001</v>
      </c>
      <c r="P274">
        <f t="shared" ref="P274:P337" si="77">O274-CO2_start</f>
        <v>33.225999999999999</v>
      </c>
      <c r="R274" s="4">
        <f t="shared" si="66"/>
        <v>-7.6000000000000012E-2</v>
      </c>
      <c r="S274" s="3">
        <f t="shared" si="67"/>
        <v>-1.3133212498432911E-2</v>
      </c>
      <c r="T274" s="3">
        <f t="shared" si="68"/>
        <v>1.5602332684196529E-2</v>
      </c>
      <c r="U274" s="3">
        <f t="shared" si="64"/>
        <v>1.2469120185763618E-2</v>
      </c>
      <c r="V274" s="3">
        <f t="shared" si="69"/>
        <v>0.1345853300065869</v>
      </c>
      <c r="W274" s="3">
        <f t="shared" si="65"/>
        <v>0.13957297808089236</v>
      </c>
      <c r="X274" s="3">
        <f t="shared" si="70"/>
        <v>0.26005477308294189</v>
      </c>
      <c r="Y274" s="3"/>
      <c r="Z274" s="3">
        <v>2000.96</v>
      </c>
      <c r="AA274" s="4">
        <v>0.1925</v>
      </c>
      <c r="BE274" s="10">
        <v>15.3333333333333</v>
      </c>
      <c r="BF274" s="10">
        <f t="shared" si="72"/>
        <v>-32.707266666666619</v>
      </c>
      <c r="BG274" s="10">
        <v>-7.6666666666666723</v>
      </c>
      <c r="BH274" s="10">
        <f t="shared" si="73"/>
        <v>-40.373933333333291</v>
      </c>
      <c r="BI274" s="10">
        <f t="shared" si="71"/>
        <v>-9.3730000000000011</v>
      </c>
      <c r="BJ274" s="10">
        <f t="shared" si="74"/>
        <v>24.416382466651356</v>
      </c>
    </row>
    <row r="275" spans="2:62" ht="15">
      <c r="B275" s="3">
        <v>2000.42</v>
      </c>
      <c r="C275" s="4">
        <v>0.125</v>
      </c>
      <c r="D275" s="4">
        <f t="shared" si="75"/>
        <v>0.15062500000000001</v>
      </c>
      <c r="E275" s="10">
        <f t="shared" ref="E275:E338" si="78">Bio_alpha*(C275*Bio_factor-E274)+E274</f>
        <v>0.68752153196888466</v>
      </c>
      <c r="F275" s="10">
        <f t="shared" ref="F275:F338" si="79">Bio_alpha*(C275*Bio_factor-F274)+F274+Bio_slope*(B275-1979)</f>
        <v>-3.1504563164499562</v>
      </c>
      <c r="G275" s="10">
        <f t="shared" ref="G275:G338" si="80">Ocean_alpha*(C275*Ocean_factor-G274)+G274</f>
        <v>2.1830094212069717</v>
      </c>
      <c r="H275" s="3">
        <f t="shared" ref="H275:H338" si="81">G275+F275</f>
        <v>-0.96744689524298444</v>
      </c>
      <c r="I275" s="3">
        <v>3.1265258215962444</v>
      </c>
      <c r="J275" s="3">
        <f t="shared" ref="J275:J338" si="82">J274+I275/12</f>
        <v>59.700919405320789</v>
      </c>
      <c r="K275" s="3">
        <f t="shared" ref="K275:K338" si="83">(K274+I275/12)-Emiss_alpha*((K274+I275/12)-(CO2_base+G275))</f>
        <v>369.29723076061936</v>
      </c>
      <c r="L275" s="3">
        <f t="shared" si="76"/>
        <v>33.271230760619346</v>
      </c>
      <c r="M275" s="3"/>
      <c r="N275" s="1">
        <v>2000.46</v>
      </c>
      <c r="O275">
        <v>369.38900000000001</v>
      </c>
      <c r="P275">
        <f t="shared" si="77"/>
        <v>33.363</v>
      </c>
      <c r="R275" s="4">
        <f t="shared" si="66"/>
        <v>-5.7999999999999996E-2</v>
      </c>
      <c r="S275" s="3">
        <f t="shared" si="67"/>
        <v>-3.1982834611322453E-2</v>
      </c>
      <c r="T275" s="3">
        <f t="shared" si="68"/>
        <v>-3.8526891065049362E-3</v>
      </c>
      <c r="U275" s="3">
        <f t="shared" ref="U275:U338" si="84">S275+T275+Nat_offset</f>
        <v>-2.5835523717827387E-2</v>
      </c>
      <c r="V275" s="3">
        <f t="shared" si="69"/>
        <v>0.13484829396799114</v>
      </c>
      <c r="W275" s="3">
        <f t="shared" ref="W275:W338" si="85">V275+U275*Nat_ampl</f>
        <v>0.12451408448086018</v>
      </c>
      <c r="X275" s="3">
        <f t="shared" si="70"/>
        <v>0.26054381846635266</v>
      </c>
      <c r="Y275" s="3"/>
      <c r="Z275" s="3">
        <v>2001.04</v>
      </c>
      <c r="AA275" s="4">
        <v>0.1225</v>
      </c>
      <c r="BE275" s="10">
        <v>15.4166666666666</v>
      </c>
      <c r="BF275" s="10">
        <f t="shared" si="72"/>
        <v>-32.816083333333232</v>
      </c>
      <c r="BG275" s="10">
        <v>-7.7083333333333393</v>
      </c>
      <c r="BH275" s="10">
        <f t="shared" si="73"/>
        <v>-40.524416666666568</v>
      </c>
      <c r="BI275" s="10">
        <f t="shared" si="71"/>
        <v>-9.3550000000000004</v>
      </c>
      <c r="BJ275" s="10">
        <f t="shared" si="74"/>
        <v>24.551230760619347</v>
      </c>
    </row>
    <row r="276" spans="2:62" ht="15">
      <c r="B276" s="3">
        <v>2000.5</v>
      </c>
      <c r="C276" s="4">
        <v>5.8999999999999997E-2</v>
      </c>
      <c r="D276" s="4">
        <f t="shared" si="75"/>
        <v>0.139735</v>
      </c>
      <c r="E276" s="10">
        <f t="shared" si="78"/>
        <v>0.65141986357284776</v>
      </c>
      <c r="F276" s="10">
        <f t="shared" si="79"/>
        <v>-3.2021902193359741</v>
      </c>
      <c r="G276" s="10">
        <f t="shared" si="80"/>
        <v>2.1574637496316411</v>
      </c>
      <c r="H276" s="3">
        <f t="shared" si="81"/>
        <v>-1.044726469704333</v>
      </c>
      <c r="I276" s="3">
        <v>3.1323943661971834</v>
      </c>
      <c r="J276" s="3">
        <f t="shared" si="82"/>
        <v>59.961952269170553</v>
      </c>
      <c r="K276" s="3">
        <f t="shared" si="83"/>
        <v>369.43230628878217</v>
      </c>
      <c r="L276" s="3">
        <f t="shared" si="76"/>
        <v>33.406306288782162</v>
      </c>
      <c r="M276" s="3"/>
      <c r="N276" s="1">
        <v>2000.54</v>
      </c>
      <c r="O276">
        <v>369.52499999999998</v>
      </c>
      <c r="P276">
        <f t="shared" si="77"/>
        <v>33.498999999999967</v>
      </c>
      <c r="R276" s="4">
        <f t="shared" ref="R276:R339" si="86">C276-C275</f>
        <v>-6.6000000000000003E-2</v>
      </c>
      <c r="S276" s="3">
        <f t="shared" ref="S276:S339" si="87">F276-F275</f>
        <v>-5.1733902886017979E-2</v>
      </c>
      <c r="T276" s="3">
        <f t="shared" ref="T276:T339" si="88">G276-G275</f>
        <v>-2.5545671575330609E-2</v>
      </c>
      <c r="U276" s="3">
        <f t="shared" si="84"/>
        <v>-6.7279574461348593E-2</v>
      </c>
      <c r="V276" s="3">
        <f t="shared" ref="V276:V339" si="89">L276-L275</f>
        <v>0.13507552816281532</v>
      </c>
      <c r="W276" s="3">
        <f t="shared" si="85"/>
        <v>0.10816369837827589</v>
      </c>
      <c r="X276" s="3">
        <f t="shared" ref="X276:X339" si="90">J276-J275</f>
        <v>0.26103286384976343</v>
      </c>
      <c r="Y276" s="3"/>
      <c r="Z276" s="3">
        <v>2001.12</v>
      </c>
      <c r="AA276" s="4">
        <v>0.14333299999999999</v>
      </c>
      <c r="BE276" s="10">
        <v>15.5</v>
      </c>
      <c r="BF276" s="10">
        <f t="shared" si="72"/>
        <v>-32.950900000000004</v>
      </c>
      <c r="BG276" s="10">
        <v>-7.7500000000000062</v>
      </c>
      <c r="BH276" s="10">
        <f t="shared" si="73"/>
        <v>-40.700900000000011</v>
      </c>
      <c r="BI276" s="10">
        <f t="shared" si="71"/>
        <v>-9.3630000000000013</v>
      </c>
      <c r="BJ276" s="10">
        <f t="shared" si="74"/>
        <v>24.686306288782163</v>
      </c>
    </row>
    <row r="277" spans="2:62" ht="15">
      <c r="B277" s="3">
        <v>2000.58</v>
      </c>
      <c r="C277" s="4">
        <v>1.0999999999999999E-2</v>
      </c>
      <c r="D277" s="4">
        <f t="shared" si="75"/>
        <v>0.13181500000000002</v>
      </c>
      <c r="E277" s="10">
        <f t="shared" si="78"/>
        <v>0.60285325281510416</v>
      </c>
      <c r="F277" s="10">
        <f t="shared" si="79"/>
        <v>-3.2663391801243997</v>
      </c>
      <c r="G277" s="10">
        <f t="shared" si="80"/>
        <v>2.116610289343015</v>
      </c>
      <c r="H277" s="3">
        <f t="shared" si="81"/>
        <v>-1.1497288907813847</v>
      </c>
      <c r="I277" s="3">
        <v>3.139045383411581</v>
      </c>
      <c r="J277" s="3">
        <f t="shared" si="82"/>
        <v>60.223539384454853</v>
      </c>
      <c r="K277" s="3">
        <f t="shared" si="83"/>
        <v>369.5676488703308</v>
      </c>
      <c r="L277" s="3">
        <f t="shared" si="76"/>
        <v>33.541648870330789</v>
      </c>
      <c r="M277" s="3"/>
      <c r="N277" s="1">
        <v>2000.62</v>
      </c>
      <c r="O277">
        <v>369.63099999999997</v>
      </c>
      <c r="P277">
        <f t="shared" si="77"/>
        <v>33.604999999999961</v>
      </c>
      <c r="R277" s="4">
        <f t="shared" si="86"/>
        <v>-4.8000000000000001E-2</v>
      </c>
      <c r="S277" s="3">
        <f t="shared" si="87"/>
        <v>-6.414896078842558E-2</v>
      </c>
      <c r="T277" s="3">
        <f t="shared" si="88"/>
        <v>-4.0853460288626131E-2</v>
      </c>
      <c r="U277" s="3">
        <f t="shared" si="84"/>
        <v>-9.5002421077051716E-2</v>
      </c>
      <c r="V277" s="3">
        <f t="shared" si="89"/>
        <v>0.13534258154862755</v>
      </c>
      <c r="W277" s="3">
        <f t="shared" si="85"/>
        <v>9.7341613117806869E-2</v>
      </c>
      <c r="X277" s="3">
        <f t="shared" si="90"/>
        <v>0.2615871152842999</v>
      </c>
      <c r="Y277" s="3"/>
      <c r="Z277" s="3">
        <v>2001.21</v>
      </c>
      <c r="AA277" s="4">
        <v>0.119167</v>
      </c>
      <c r="BE277" s="10">
        <v>15.5833333333333</v>
      </c>
      <c r="BF277" s="10">
        <f t="shared" si="72"/>
        <v>-33.059716666666617</v>
      </c>
      <c r="BG277" s="10">
        <v>-7.7916666666666723</v>
      </c>
      <c r="BH277" s="10">
        <f t="shared" si="73"/>
        <v>-40.851383333333288</v>
      </c>
      <c r="BI277" s="10">
        <f t="shared" si="71"/>
        <v>-9.3450000000000006</v>
      </c>
      <c r="BJ277" s="10">
        <f t="shared" si="74"/>
        <v>24.82164887033079</v>
      </c>
    </row>
    <row r="278" spans="2:62" ht="15">
      <c r="B278" s="3">
        <v>2000.67</v>
      </c>
      <c r="C278" s="4">
        <v>0.123</v>
      </c>
      <c r="D278" s="4">
        <f t="shared" si="75"/>
        <v>0.15029500000000001</v>
      </c>
      <c r="E278" s="10">
        <f t="shared" si="78"/>
        <v>0.59398991609602891</v>
      </c>
      <c r="F278" s="10">
        <f t="shared" si="79"/>
        <v>-3.2908889709560052</v>
      </c>
      <c r="G278" s="10">
        <f t="shared" si="80"/>
        <v>2.1135462693450289</v>
      </c>
      <c r="H278" s="3">
        <f t="shared" si="81"/>
        <v>-1.1773427016109763</v>
      </c>
      <c r="I278" s="3">
        <v>3.1456964006259787</v>
      </c>
      <c r="J278" s="3">
        <f t="shared" si="82"/>
        <v>60.485680751173682</v>
      </c>
      <c r="K278" s="3">
        <f t="shared" si="83"/>
        <v>369.70331956690666</v>
      </c>
      <c r="L278" s="3">
        <f t="shared" si="76"/>
        <v>33.677319566906647</v>
      </c>
      <c r="M278" s="3"/>
      <c r="N278" s="1">
        <v>2000.71</v>
      </c>
      <c r="O278">
        <v>369.79700000000003</v>
      </c>
      <c r="P278">
        <f t="shared" si="77"/>
        <v>33.771000000000015</v>
      </c>
      <c r="R278" s="4">
        <f t="shared" si="86"/>
        <v>0.112</v>
      </c>
      <c r="S278" s="3">
        <f t="shared" si="87"/>
        <v>-2.4549790831605467E-2</v>
      </c>
      <c r="T278" s="3">
        <f t="shared" si="88"/>
        <v>-3.0640199979861116E-3</v>
      </c>
      <c r="U278" s="3">
        <f t="shared" si="84"/>
        <v>-1.7613810829591577E-2</v>
      </c>
      <c r="V278" s="3">
        <f t="shared" si="89"/>
        <v>0.13567069657585762</v>
      </c>
      <c r="W278" s="3">
        <f t="shared" si="85"/>
        <v>0.12862517224402098</v>
      </c>
      <c r="X278" s="3">
        <f t="shared" si="90"/>
        <v>0.26214136671882926</v>
      </c>
      <c r="Y278" s="3"/>
      <c r="Z278" s="3">
        <v>2001.29</v>
      </c>
      <c r="AA278" s="4">
        <v>0.104167</v>
      </c>
      <c r="BE278" s="10">
        <v>15.6666666666666</v>
      </c>
      <c r="BF278" s="10">
        <f t="shared" si="72"/>
        <v>-33.026533333333234</v>
      </c>
      <c r="BG278" s="10">
        <v>-7.8333333333333393</v>
      </c>
      <c r="BH278" s="10">
        <f t="shared" si="73"/>
        <v>-40.859866666666576</v>
      </c>
      <c r="BI278" s="10">
        <f t="shared" si="71"/>
        <v>-9.1850000000000005</v>
      </c>
      <c r="BJ278" s="10">
        <f t="shared" si="74"/>
        <v>24.957319566906648</v>
      </c>
    </row>
    <row r="279" spans="2:62" ht="15">
      <c r="B279" s="3">
        <v>2000.75</v>
      </c>
      <c r="C279" s="4">
        <v>0.111</v>
      </c>
      <c r="D279" s="4">
        <f t="shared" si="75"/>
        <v>0.148315</v>
      </c>
      <c r="E279" s="10">
        <f t="shared" si="78"/>
        <v>0.58199738455487227</v>
      </c>
      <c r="F279" s="10">
        <f t="shared" si="79"/>
        <v>-3.3185137369887334</v>
      </c>
      <c r="G279" s="10">
        <f t="shared" si="80"/>
        <v>2.1065868015713565</v>
      </c>
      <c r="H279" s="3">
        <f t="shared" si="81"/>
        <v>-1.2119269354173769</v>
      </c>
      <c r="I279" s="3">
        <v>3.1523474178403759</v>
      </c>
      <c r="J279" s="3">
        <f t="shared" si="82"/>
        <v>60.748376369327048</v>
      </c>
      <c r="K279" s="3">
        <f t="shared" si="83"/>
        <v>369.83931150534153</v>
      </c>
      <c r="L279" s="3">
        <f t="shared" si="76"/>
        <v>33.813311505341517</v>
      </c>
      <c r="M279" s="3"/>
      <c r="N279" s="1">
        <v>2000.79</v>
      </c>
      <c r="O279">
        <v>369.96100000000001</v>
      </c>
      <c r="P279">
        <f t="shared" si="77"/>
        <v>33.935000000000002</v>
      </c>
      <c r="R279" s="4">
        <f t="shared" si="86"/>
        <v>-1.1999999999999997E-2</v>
      </c>
      <c r="S279" s="3">
        <f t="shared" si="87"/>
        <v>-2.7624766032728232E-2</v>
      </c>
      <c r="T279" s="3">
        <f t="shared" si="88"/>
        <v>-6.9594677736724009E-3</v>
      </c>
      <c r="U279" s="3">
        <f t="shared" si="84"/>
        <v>-2.4584233806400631E-2</v>
      </c>
      <c r="V279" s="3">
        <f t="shared" si="89"/>
        <v>0.13599193843487001</v>
      </c>
      <c r="W279" s="3">
        <f t="shared" si="85"/>
        <v>0.12615824491230976</v>
      </c>
      <c r="X279" s="3">
        <f t="shared" si="90"/>
        <v>0.26269561815336573</v>
      </c>
      <c r="Y279" s="3"/>
      <c r="Z279" s="3">
        <v>2001.37</v>
      </c>
      <c r="AA279" s="4">
        <v>0.119167</v>
      </c>
      <c r="BE279" s="10">
        <v>15.75</v>
      </c>
      <c r="BF279" s="10">
        <f t="shared" si="72"/>
        <v>-33.277349999999998</v>
      </c>
      <c r="BG279" s="10">
        <v>-7.8750000000000062</v>
      </c>
      <c r="BH279" s="10">
        <f t="shared" si="73"/>
        <v>-41.152350000000006</v>
      </c>
      <c r="BI279" s="10">
        <f t="shared" si="71"/>
        <v>-9.3090000000000011</v>
      </c>
      <c r="BJ279" s="10">
        <f t="shared" si="74"/>
        <v>25.093311505341518</v>
      </c>
    </row>
    <row r="280" spans="2:62" ht="15">
      <c r="B280" s="3">
        <v>2000.83</v>
      </c>
      <c r="C280" s="4">
        <v>2.5999999999999999E-2</v>
      </c>
      <c r="D280" s="4">
        <f t="shared" si="75"/>
        <v>0.13428999999999999</v>
      </c>
      <c r="E280" s="10">
        <f t="shared" si="78"/>
        <v>0.54377882386713494</v>
      </c>
      <c r="F280" s="10">
        <f t="shared" si="79"/>
        <v>-3.3723146477086159</v>
      </c>
      <c r="G280" s="10">
        <f t="shared" si="80"/>
        <v>2.0717305894527596</v>
      </c>
      <c r="H280" s="3">
        <f t="shared" si="81"/>
        <v>-1.3005840582558563</v>
      </c>
      <c r="I280" s="3">
        <v>3.1589984350547735</v>
      </c>
      <c r="J280" s="3">
        <f t="shared" si="82"/>
        <v>61.011626238914943</v>
      </c>
      <c r="K280" s="3">
        <f t="shared" si="83"/>
        <v>369.97557876540765</v>
      </c>
      <c r="L280" s="3">
        <f t="shared" si="76"/>
        <v>33.949578765407637</v>
      </c>
      <c r="M280" s="3"/>
      <c r="N280" s="1">
        <v>2000.87</v>
      </c>
      <c r="O280">
        <v>370.09</v>
      </c>
      <c r="P280">
        <f t="shared" si="77"/>
        <v>34.063999999999965</v>
      </c>
      <c r="R280" s="4">
        <f t="shared" si="86"/>
        <v>-8.5000000000000006E-2</v>
      </c>
      <c r="S280" s="3">
        <f t="shared" si="87"/>
        <v>-5.3800910719882467E-2</v>
      </c>
      <c r="T280" s="3">
        <f t="shared" si="88"/>
        <v>-3.4856212118596908E-2</v>
      </c>
      <c r="U280" s="3">
        <f t="shared" si="84"/>
        <v>-7.8657122838479379E-2</v>
      </c>
      <c r="V280" s="3">
        <f t="shared" si="89"/>
        <v>0.13626726006611989</v>
      </c>
      <c r="W280" s="3">
        <f t="shared" si="85"/>
        <v>0.10480441093072813</v>
      </c>
      <c r="X280" s="3">
        <f t="shared" si="90"/>
        <v>0.26324986958789509</v>
      </c>
      <c r="Y280" s="3"/>
      <c r="Z280" s="3">
        <v>2001.46</v>
      </c>
      <c r="AA280" s="4">
        <v>0.113333</v>
      </c>
      <c r="BE280" s="10">
        <v>15.8333333333333</v>
      </c>
      <c r="BF280" s="10">
        <f t="shared" si="72"/>
        <v>-33.477166666666619</v>
      </c>
      <c r="BG280" s="10">
        <v>-7.9166666666666732</v>
      </c>
      <c r="BH280" s="10">
        <f t="shared" si="73"/>
        <v>-41.393833333333291</v>
      </c>
      <c r="BI280" s="10">
        <f t="shared" si="71"/>
        <v>-9.3820000000000014</v>
      </c>
      <c r="BJ280" s="10">
        <f t="shared" si="74"/>
        <v>25.229578765407638</v>
      </c>
    </row>
    <row r="281" spans="2:62" ht="15">
      <c r="B281" s="3">
        <v>2000.92</v>
      </c>
      <c r="C281" s="4">
        <v>1.2E-2</v>
      </c>
      <c r="D281" s="4">
        <f t="shared" si="75"/>
        <v>0.13198000000000001</v>
      </c>
      <c r="E281" s="10">
        <f t="shared" si="78"/>
        <v>0.50413853779045259</v>
      </c>
      <c r="F281" s="10">
        <f t="shared" si="79"/>
        <v>-3.4276413878991745</v>
      </c>
      <c r="G281" s="10">
        <f t="shared" si="80"/>
        <v>2.0329746450133013</v>
      </c>
      <c r="H281" s="3">
        <f t="shared" si="81"/>
        <v>-1.3946667428858732</v>
      </c>
      <c r="I281" s="3">
        <v>3.1656494522691707</v>
      </c>
      <c r="J281" s="3">
        <f t="shared" si="82"/>
        <v>61.275430359937374</v>
      </c>
      <c r="K281" s="3">
        <f t="shared" si="83"/>
        <v>370.11211455287707</v>
      </c>
      <c r="L281" s="3">
        <f t="shared" si="76"/>
        <v>34.086114552877063</v>
      </c>
      <c r="M281" s="3"/>
      <c r="N281" s="1">
        <v>2000.96</v>
      </c>
      <c r="O281">
        <v>370.28199999999998</v>
      </c>
      <c r="P281">
        <f t="shared" si="77"/>
        <v>34.255999999999972</v>
      </c>
      <c r="R281" s="4">
        <f t="shared" si="86"/>
        <v>-1.3999999999999999E-2</v>
      </c>
      <c r="S281" s="3">
        <f t="shared" si="87"/>
        <v>-5.532674019055861E-2</v>
      </c>
      <c r="T281" s="3">
        <f t="shared" si="88"/>
        <v>-3.875594443945829E-2</v>
      </c>
      <c r="U281" s="3">
        <f t="shared" si="84"/>
        <v>-8.4082684630016905E-2</v>
      </c>
      <c r="V281" s="3">
        <f t="shared" si="89"/>
        <v>0.13653578746942685</v>
      </c>
      <c r="W281" s="3">
        <f t="shared" si="85"/>
        <v>0.10290271361742009</v>
      </c>
      <c r="X281" s="3">
        <f t="shared" si="90"/>
        <v>0.26380412102243156</v>
      </c>
      <c r="Y281" s="3"/>
      <c r="Z281" s="3">
        <v>2001.54</v>
      </c>
      <c r="AA281" s="4">
        <v>0.125833</v>
      </c>
      <c r="BE281" s="10">
        <v>15.9166666666666</v>
      </c>
      <c r="BF281" s="10">
        <f t="shared" si="72"/>
        <v>-33.532983333333235</v>
      </c>
      <c r="BG281" s="10">
        <v>-7.9583333333333393</v>
      </c>
      <c r="BH281" s="10">
        <f t="shared" si="73"/>
        <v>-41.491316666666577</v>
      </c>
      <c r="BI281" s="10">
        <f t="shared" si="71"/>
        <v>-9.3109999999999999</v>
      </c>
      <c r="BJ281" s="10">
        <f t="shared" si="74"/>
        <v>25.366114552877065</v>
      </c>
    </row>
    <row r="282" spans="2:62" ht="15">
      <c r="B282" s="3">
        <v>2001</v>
      </c>
      <c r="C282" s="4">
        <v>0.10199999999999999</v>
      </c>
      <c r="D282" s="4">
        <f t="shared" si="75"/>
        <v>0.14683000000000002</v>
      </c>
      <c r="E282" s="10">
        <f t="shared" si="78"/>
        <v>0.49645172472473603</v>
      </c>
      <c r="F282" s="10">
        <f t="shared" si="79"/>
        <v>-3.4509604354577013</v>
      </c>
      <c r="G282" s="10">
        <f t="shared" si="80"/>
        <v>2.0247074224916468</v>
      </c>
      <c r="H282" s="3">
        <f t="shared" si="81"/>
        <v>-1.4262530129660544</v>
      </c>
      <c r="I282" s="3">
        <v>3.1723004694835684</v>
      </c>
      <c r="J282" s="3">
        <f t="shared" si="82"/>
        <v>61.539788732394335</v>
      </c>
      <c r="K282" s="3">
        <f t="shared" si="83"/>
        <v>370.24896804624922</v>
      </c>
      <c r="L282" s="3">
        <f t="shared" si="76"/>
        <v>34.222968046249207</v>
      </c>
      <c r="M282" s="3"/>
      <c r="N282" s="1">
        <v>2001.04</v>
      </c>
      <c r="O282">
        <v>370.40499999999997</v>
      </c>
      <c r="P282">
        <f t="shared" si="77"/>
        <v>34.378999999999962</v>
      </c>
      <c r="R282" s="4">
        <f t="shared" si="86"/>
        <v>0.09</v>
      </c>
      <c r="S282" s="3">
        <f t="shared" si="87"/>
        <v>-2.3319047558526762E-2</v>
      </c>
      <c r="T282" s="3">
        <f t="shared" si="88"/>
        <v>-8.2672225216544604E-3</v>
      </c>
      <c r="U282" s="3">
        <f t="shared" si="84"/>
        <v>-2.158627008018122E-2</v>
      </c>
      <c r="V282" s="3">
        <f t="shared" si="89"/>
        <v>0.13685349337214348</v>
      </c>
      <c r="W282" s="3">
        <f t="shared" si="85"/>
        <v>0.12821898534007098</v>
      </c>
      <c r="X282" s="3">
        <f t="shared" si="90"/>
        <v>0.26435837245696092</v>
      </c>
      <c r="Y282" s="3"/>
      <c r="Z282" s="3">
        <v>2001.62</v>
      </c>
      <c r="AA282" s="4">
        <v>0.160833</v>
      </c>
      <c r="BE282" s="10">
        <v>16</v>
      </c>
      <c r="BF282" s="10">
        <f t="shared" si="72"/>
        <v>-33.555800000000005</v>
      </c>
      <c r="BG282" s="10">
        <v>-8.0000000000000071</v>
      </c>
      <c r="BH282" s="10">
        <f t="shared" si="73"/>
        <v>-41.555800000000012</v>
      </c>
      <c r="BI282" s="10">
        <f t="shared" ref="BI282:BI314" si="91">R282-9.297</f>
        <v>-9.2070000000000007</v>
      </c>
      <c r="BJ282" s="10">
        <f t="shared" si="74"/>
        <v>25.502968046249208</v>
      </c>
    </row>
    <row r="283" spans="2:62" ht="15">
      <c r="B283" s="3">
        <v>2001.08</v>
      </c>
      <c r="C283" s="4">
        <v>0.126</v>
      </c>
      <c r="D283" s="4">
        <f t="shared" si="75"/>
        <v>0.15079000000000001</v>
      </c>
      <c r="E283" s="10">
        <f t="shared" si="78"/>
        <v>0.49705525149290875</v>
      </c>
      <c r="F283" s="10">
        <f t="shared" si="79"/>
        <v>-3.4659392587228135</v>
      </c>
      <c r="G283" s="10">
        <f t="shared" si="80"/>
        <v>2.0245278944336418</v>
      </c>
      <c r="H283" s="3">
        <f t="shared" si="81"/>
        <v>-1.4414113642891717</v>
      </c>
      <c r="I283" s="3">
        <v>3.1789514866979656</v>
      </c>
      <c r="J283" s="3">
        <f t="shared" si="82"/>
        <v>61.804701356285833</v>
      </c>
      <c r="K283" s="3">
        <f t="shared" si="83"/>
        <v>370.38615188992901</v>
      </c>
      <c r="L283" s="3">
        <f t="shared" si="76"/>
        <v>34.360151889929</v>
      </c>
      <c r="M283" s="3"/>
      <c r="N283" s="1">
        <v>2001.12</v>
      </c>
      <c r="O283">
        <v>370.548</v>
      </c>
      <c r="P283">
        <f t="shared" si="77"/>
        <v>34.521999999999991</v>
      </c>
      <c r="R283" s="4">
        <f t="shared" si="86"/>
        <v>2.4000000000000007E-2</v>
      </c>
      <c r="S283" s="3">
        <f t="shared" si="87"/>
        <v>-1.497882326511224E-2</v>
      </c>
      <c r="T283" s="3">
        <f t="shared" si="88"/>
        <v>-1.7952805800502958E-4</v>
      </c>
      <c r="U283" s="3">
        <f t="shared" si="84"/>
        <v>-5.1583513231172693E-3</v>
      </c>
      <c r="V283" s="3">
        <f t="shared" si="89"/>
        <v>0.13718384367979297</v>
      </c>
      <c r="W283" s="3">
        <f t="shared" si="85"/>
        <v>0.13512050315054605</v>
      </c>
      <c r="X283" s="3">
        <f t="shared" si="90"/>
        <v>0.26491262389149739</v>
      </c>
      <c r="Y283" s="3"/>
      <c r="Z283" s="3">
        <v>2001.71</v>
      </c>
      <c r="AA283" s="4">
        <v>0.13750000000000001</v>
      </c>
    </row>
    <row r="284" spans="2:62" ht="15">
      <c r="B284" s="3">
        <v>2001.17</v>
      </c>
      <c r="C284" s="4">
        <v>0.18</v>
      </c>
      <c r="D284" s="4">
        <f t="shared" si="75"/>
        <v>0.15970000000000001</v>
      </c>
      <c r="E284" s="10">
        <f t="shared" si="78"/>
        <v>0.51488092936511154</v>
      </c>
      <c r="F284" s="10">
        <f t="shared" si="79"/>
        <v>-3.4638000349655358</v>
      </c>
      <c r="G284" s="10">
        <f t="shared" si="80"/>
        <v>2.0421658631823911</v>
      </c>
      <c r="H284" s="3">
        <f t="shared" si="81"/>
        <v>-1.4216341717831447</v>
      </c>
      <c r="I284" s="3">
        <v>3.1856025039123632</v>
      </c>
      <c r="J284" s="3">
        <f t="shared" si="82"/>
        <v>62.070168231611859</v>
      </c>
      <c r="K284" s="3">
        <f t="shared" si="83"/>
        <v>370.52369454143087</v>
      </c>
      <c r="L284" s="3">
        <f t="shared" si="76"/>
        <v>34.49769454143086</v>
      </c>
      <c r="M284" s="3"/>
      <c r="N284" s="1">
        <v>2001.21</v>
      </c>
      <c r="O284">
        <v>370.66699999999997</v>
      </c>
      <c r="P284">
        <f t="shared" si="77"/>
        <v>34.640999999999963</v>
      </c>
      <c r="R284" s="4">
        <f t="shared" si="86"/>
        <v>5.3999999999999992E-2</v>
      </c>
      <c r="S284" s="3">
        <f t="shared" si="87"/>
        <v>2.1392237572777084E-3</v>
      </c>
      <c r="T284" s="3">
        <f t="shared" si="88"/>
        <v>1.7637968748749344E-2</v>
      </c>
      <c r="U284" s="3">
        <f t="shared" si="84"/>
        <v>2.9777192506027055E-2</v>
      </c>
      <c r="V284" s="3">
        <f t="shared" si="89"/>
        <v>0.13754265150186029</v>
      </c>
      <c r="W284" s="3">
        <f t="shared" si="85"/>
        <v>0.14945352850427113</v>
      </c>
      <c r="X284" s="3">
        <f t="shared" si="90"/>
        <v>0.26546687532602675</v>
      </c>
      <c r="Y284" s="3"/>
      <c r="Z284" s="3">
        <v>2001.79</v>
      </c>
      <c r="AA284" s="4">
        <v>0.11666700000000001</v>
      </c>
    </row>
    <row r="285" spans="2:62" ht="15">
      <c r="B285" s="3">
        <v>2001.25</v>
      </c>
      <c r="C285" s="4">
        <v>0.35899999999999999</v>
      </c>
      <c r="D285" s="4">
        <f t="shared" si="75"/>
        <v>0.18923500000000001</v>
      </c>
      <c r="E285" s="10">
        <f t="shared" si="78"/>
        <v>0.58852954385381773</v>
      </c>
      <c r="F285" s="10">
        <f t="shared" si="79"/>
        <v>-3.4057836549706044</v>
      </c>
      <c r="G285" s="10">
        <f t="shared" si="80"/>
        <v>2.1184896081571218</v>
      </c>
      <c r="H285" s="3">
        <f t="shared" si="81"/>
        <v>-1.2872940468134826</v>
      </c>
      <c r="I285" s="3">
        <v>3.1922535211267609</v>
      </c>
      <c r="J285" s="3">
        <f t="shared" si="82"/>
        <v>62.336189358372422</v>
      </c>
      <c r="K285" s="3">
        <f t="shared" si="83"/>
        <v>370.66169091850185</v>
      </c>
      <c r="L285" s="3">
        <f t="shared" si="76"/>
        <v>34.635690918501837</v>
      </c>
      <c r="M285" s="3"/>
      <c r="N285" s="1">
        <v>2001.29</v>
      </c>
      <c r="O285">
        <v>370.77199999999999</v>
      </c>
      <c r="P285">
        <f t="shared" si="77"/>
        <v>34.745999999999981</v>
      </c>
      <c r="R285" s="4">
        <f t="shared" si="86"/>
        <v>0.17899999999999999</v>
      </c>
      <c r="S285" s="3">
        <f t="shared" si="87"/>
        <v>5.8016379994931366E-2</v>
      </c>
      <c r="T285" s="3">
        <f t="shared" si="88"/>
        <v>7.6323744974730712E-2</v>
      </c>
      <c r="U285" s="3">
        <f t="shared" si="84"/>
        <v>0.14434012496966209</v>
      </c>
      <c r="V285" s="3">
        <f t="shared" si="89"/>
        <v>0.13799637707097645</v>
      </c>
      <c r="W285" s="3">
        <f t="shared" si="85"/>
        <v>0.19573242705884128</v>
      </c>
      <c r="X285" s="3">
        <f t="shared" si="90"/>
        <v>0.26602112676056322</v>
      </c>
      <c r="Y285" s="3"/>
      <c r="Z285" s="3">
        <v>2001.87</v>
      </c>
      <c r="AA285" s="4">
        <v>0.13583300000000001</v>
      </c>
    </row>
    <row r="286" spans="2:62" ht="15">
      <c r="B286" s="3">
        <v>2001.33</v>
      </c>
      <c r="C286" s="4">
        <v>0.30399999999999999</v>
      </c>
      <c r="D286" s="4">
        <f t="shared" ref="D286:D349" si="92">C286*RSS_fact+RSS_offset</f>
        <v>0.18016000000000001</v>
      </c>
      <c r="E286" s="10">
        <f t="shared" si="78"/>
        <v>0.63869931147779124</v>
      </c>
      <c r="F286" s="10">
        <f t="shared" si="79"/>
        <v>-3.3711962373808029</v>
      </c>
      <c r="G286" s="10">
        <f t="shared" si="80"/>
        <v>2.1750960435693343</v>
      </c>
      <c r="H286" s="3">
        <f t="shared" si="81"/>
        <v>-1.1961001938114686</v>
      </c>
      <c r="I286" s="3">
        <v>3.1989045383411581</v>
      </c>
      <c r="J286" s="3">
        <f t="shared" si="82"/>
        <v>62.602764736567522</v>
      </c>
      <c r="K286" s="3">
        <f t="shared" si="83"/>
        <v>370.80010819603098</v>
      </c>
      <c r="L286" s="3">
        <f t="shared" si="76"/>
        <v>34.774108196030966</v>
      </c>
      <c r="M286" s="3"/>
      <c r="N286" s="1">
        <v>2001.37</v>
      </c>
      <c r="O286">
        <v>370.89100000000002</v>
      </c>
      <c r="P286">
        <f t="shared" si="77"/>
        <v>34.865000000000009</v>
      </c>
      <c r="R286" s="4">
        <f t="shared" si="86"/>
        <v>-5.4999999999999993E-2</v>
      </c>
      <c r="S286" s="3">
        <f t="shared" si="87"/>
        <v>3.458741758980155E-2</v>
      </c>
      <c r="T286" s="3">
        <f t="shared" si="88"/>
        <v>5.6606435412212441E-2</v>
      </c>
      <c r="U286" s="3">
        <f t="shared" si="84"/>
        <v>0.10119385300201399</v>
      </c>
      <c r="V286" s="3">
        <f t="shared" si="89"/>
        <v>0.13841727752912902</v>
      </c>
      <c r="W286" s="3">
        <f t="shared" si="85"/>
        <v>0.17889481872993462</v>
      </c>
      <c r="X286" s="3">
        <f t="shared" si="90"/>
        <v>0.26657537819509969</v>
      </c>
      <c r="Y286" s="3"/>
      <c r="Z286" s="3">
        <v>2001.96</v>
      </c>
      <c r="AA286" s="4">
        <v>0.1525</v>
      </c>
    </row>
    <row r="287" spans="2:62" ht="15">
      <c r="B287" s="3">
        <v>2001.42</v>
      </c>
      <c r="C287" s="4">
        <v>0.12</v>
      </c>
      <c r="D287" s="4">
        <f t="shared" si="92"/>
        <v>0.14980000000000002</v>
      </c>
      <c r="E287" s="10">
        <f t="shared" si="78"/>
        <v>0.62601041513066114</v>
      </c>
      <c r="F287" s="10">
        <f t="shared" si="79"/>
        <v>-3.3995715878436741</v>
      </c>
      <c r="G287" s="10">
        <f t="shared" si="80"/>
        <v>2.1698365195999036</v>
      </c>
      <c r="H287" s="3">
        <f t="shared" si="81"/>
        <v>-1.2297350682437704</v>
      </c>
      <c r="I287" s="3">
        <v>3.2055555555555557</v>
      </c>
      <c r="J287" s="3">
        <f t="shared" si="82"/>
        <v>62.869894366197151</v>
      </c>
      <c r="K287" s="3">
        <f t="shared" si="83"/>
        <v>370.93884501218571</v>
      </c>
      <c r="L287" s="3">
        <f t="shared" si="76"/>
        <v>34.912845012185699</v>
      </c>
      <c r="M287" s="3"/>
      <c r="N287" s="1">
        <v>2001.46</v>
      </c>
      <c r="O287">
        <v>371.00400000000002</v>
      </c>
      <c r="P287">
        <f t="shared" si="77"/>
        <v>34.978000000000009</v>
      </c>
      <c r="R287" s="4">
        <f t="shared" si="86"/>
        <v>-0.184</v>
      </c>
      <c r="S287" s="3">
        <f t="shared" si="87"/>
        <v>-2.8375350462871207E-2</v>
      </c>
      <c r="T287" s="3">
        <f t="shared" si="88"/>
        <v>-5.259523969430635E-3</v>
      </c>
      <c r="U287" s="3">
        <f t="shared" si="84"/>
        <v>-2.363487443230184E-2</v>
      </c>
      <c r="V287" s="3">
        <f t="shared" si="89"/>
        <v>0.13873681615473288</v>
      </c>
      <c r="W287" s="3">
        <f t="shared" si="85"/>
        <v>0.12928286638181213</v>
      </c>
      <c r="X287" s="3">
        <f t="shared" si="90"/>
        <v>0.26712962962962905</v>
      </c>
      <c r="Y287" s="3"/>
      <c r="Z287" s="3">
        <v>2002.04</v>
      </c>
      <c r="AA287" s="4">
        <v>0.193333</v>
      </c>
    </row>
    <row r="288" spans="2:62" ht="15">
      <c r="B288" s="3">
        <v>2001.5</v>
      </c>
      <c r="C288" s="4">
        <v>0.18099999999999999</v>
      </c>
      <c r="D288" s="4">
        <f t="shared" si="92"/>
        <v>0.15986500000000001</v>
      </c>
      <c r="E288" s="10">
        <f t="shared" si="78"/>
        <v>0.63384522974911872</v>
      </c>
      <c r="F288" s="10">
        <f t="shared" si="79"/>
        <v>-3.4073690077197423</v>
      </c>
      <c r="G288" s="10">
        <f t="shared" si="80"/>
        <v>2.1848084265626686</v>
      </c>
      <c r="H288" s="3">
        <f t="shared" si="81"/>
        <v>-1.2225605811570737</v>
      </c>
      <c r="I288" s="3">
        <v>3.2122065727699529</v>
      </c>
      <c r="J288" s="3">
        <f t="shared" si="82"/>
        <v>63.137578247261317</v>
      </c>
      <c r="K288" s="3">
        <f t="shared" si="83"/>
        <v>371.07793377036381</v>
      </c>
      <c r="L288" s="3">
        <f t="shared" si="76"/>
        <v>35.051933770363803</v>
      </c>
      <c r="M288" s="3"/>
      <c r="N288" s="1">
        <v>2001.54</v>
      </c>
      <c r="O288">
        <v>371.13</v>
      </c>
      <c r="P288">
        <f t="shared" si="77"/>
        <v>35.103999999999985</v>
      </c>
      <c r="R288" s="4">
        <f t="shared" si="86"/>
        <v>6.0999999999999999E-2</v>
      </c>
      <c r="S288" s="3">
        <f t="shared" si="87"/>
        <v>-7.7974198760681901E-3</v>
      </c>
      <c r="T288" s="3">
        <f t="shared" si="88"/>
        <v>1.4971906962764958E-2</v>
      </c>
      <c r="U288" s="3">
        <f t="shared" si="84"/>
        <v>1.717448708669677E-2</v>
      </c>
      <c r="V288" s="3">
        <f t="shared" si="89"/>
        <v>0.1390887581781044</v>
      </c>
      <c r="W288" s="3">
        <f t="shared" si="85"/>
        <v>0.1459585530127831</v>
      </c>
      <c r="X288" s="3">
        <f t="shared" si="90"/>
        <v>0.26768388106416552</v>
      </c>
      <c r="Y288" s="3"/>
      <c r="Z288" s="3">
        <v>2002.12</v>
      </c>
      <c r="AA288" s="4">
        <v>0.20250000000000001</v>
      </c>
    </row>
    <row r="289" spans="2:27" ht="15">
      <c r="B289" s="3">
        <v>2001.58</v>
      </c>
      <c r="C289" s="4">
        <v>0.436</v>
      </c>
      <c r="D289" s="4">
        <f t="shared" si="92"/>
        <v>0.20194000000000001</v>
      </c>
      <c r="E289" s="10">
        <f t="shared" si="78"/>
        <v>0.72260830425657707</v>
      </c>
      <c r="F289" s="10">
        <f t="shared" si="79"/>
        <v>-3.3341882832471472</v>
      </c>
      <c r="G289" s="10">
        <f t="shared" si="80"/>
        <v>2.28359234563109</v>
      </c>
      <c r="H289" s="3">
        <f t="shared" si="81"/>
        <v>-1.0505959376160572</v>
      </c>
      <c r="I289" s="3">
        <v>3.217797695262484</v>
      </c>
      <c r="J289" s="3">
        <f t="shared" si="82"/>
        <v>63.405728055199859</v>
      </c>
      <c r="K289" s="3">
        <f t="shared" si="83"/>
        <v>371.21742210756111</v>
      </c>
      <c r="L289" s="3">
        <f t="shared" si="76"/>
        <v>35.191422107561095</v>
      </c>
      <c r="M289" s="3"/>
      <c r="N289" s="1">
        <v>2001.62</v>
      </c>
      <c r="O289">
        <v>371.291</v>
      </c>
      <c r="P289">
        <f t="shared" si="77"/>
        <v>35.264999999999986</v>
      </c>
      <c r="R289" s="4">
        <f t="shared" si="86"/>
        <v>0.255</v>
      </c>
      <c r="S289" s="3">
        <f t="shared" si="87"/>
        <v>7.3180724472595049E-2</v>
      </c>
      <c r="T289" s="3">
        <f t="shared" si="88"/>
        <v>9.8783919068421433E-2</v>
      </c>
      <c r="U289" s="3">
        <f t="shared" si="84"/>
        <v>0.18196464354101649</v>
      </c>
      <c r="V289" s="3">
        <f t="shared" si="89"/>
        <v>0.13948833719729237</v>
      </c>
      <c r="W289" s="3">
        <f t="shared" si="85"/>
        <v>0.21227419461369895</v>
      </c>
      <c r="X289" s="3">
        <f t="shared" si="90"/>
        <v>0.26814980793854204</v>
      </c>
      <c r="Y289" s="3"/>
      <c r="Z289" s="3">
        <v>2002.21</v>
      </c>
      <c r="AA289" s="4">
        <v>0.183333</v>
      </c>
    </row>
    <row r="290" spans="2:27" ht="15">
      <c r="B290" s="3">
        <v>2001.67</v>
      </c>
      <c r="C290" s="4">
        <v>0.20899999999999999</v>
      </c>
      <c r="D290" s="4">
        <f t="shared" si="92"/>
        <v>0.16448499999999999</v>
      </c>
      <c r="E290" s="10">
        <f t="shared" si="78"/>
        <v>0.73167460366591608</v>
      </c>
      <c r="F290" s="10">
        <f t="shared" si="79"/>
        <v>-3.3408084379541854</v>
      </c>
      <c r="G290" s="10">
        <f t="shared" si="80"/>
        <v>2.3054556383638332</v>
      </c>
      <c r="H290" s="3">
        <f t="shared" si="81"/>
        <v>-1.0353527995903522</v>
      </c>
      <c r="I290" s="3">
        <v>3.2233888177550152</v>
      </c>
      <c r="J290" s="3">
        <f t="shared" si="82"/>
        <v>63.674343790012777</v>
      </c>
      <c r="K290" s="3">
        <f t="shared" si="83"/>
        <v>371.35718419759655</v>
      </c>
      <c r="L290" s="3">
        <f t="shared" si="76"/>
        <v>35.331184197596542</v>
      </c>
      <c r="M290" s="3"/>
      <c r="N290" s="1">
        <v>2001.71</v>
      </c>
      <c r="O290">
        <v>371.428</v>
      </c>
      <c r="P290">
        <f t="shared" si="77"/>
        <v>35.401999999999987</v>
      </c>
      <c r="R290" s="4">
        <f t="shared" si="86"/>
        <v>-0.22700000000000001</v>
      </c>
      <c r="S290" s="3">
        <f t="shared" si="87"/>
        <v>-6.6201547070381395E-3</v>
      </c>
      <c r="T290" s="3">
        <f t="shared" si="88"/>
        <v>2.1863292732743123E-2</v>
      </c>
      <c r="U290" s="3">
        <f t="shared" si="84"/>
        <v>2.5243138025704985E-2</v>
      </c>
      <c r="V290" s="3">
        <f t="shared" si="89"/>
        <v>0.13976209003544682</v>
      </c>
      <c r="W290" s="3">
        <f t="shared" si="85"/>
        <v>0.1498593452457288</v>
      </c>
      <c r="X290" s="3">
        <f t="shared" si="90"/>
        <v>0.26861573481291856</v>
      </c>
      <c r="Y290" s="3"/>
      <c r="Z290" s="3">
        <v>2002.29</v>
      </c>
      <c r="AA290" s="4">
        <v>0.20833299999999999</v>
      </c>
    </row>
    <row r="291" spans="2:27" ht="15">
      <c r="B291" s="3">
        <v>2001.75</v>
      </c>
      <c r="C291" s="4">
        <v>0.32900000000000001</v>
      </c>
      <c r="D291" s="4">
        <f t="shared" si="92"/>
        <v>0.184285</v>
      </c>
      <c r="E291" s="10">
        <f t="shared" si="78"/>
        <v>0.77839468277676038</v>
      </c>
      <c r="F291" s="10">
        <f t="shared" si="79"/>
        <v>-3.3097205933384517</v>
      </c>
      <c r="G291" s="10">
        <f t="shared" si="80"/>
        <v>2.3664543695355298</v>
      </c>
      <c r="H291" s="3">
        <f t="shared" si="81"/>
        <v>-0.94326622380292191</v>
      </c>
      <c r="I291" s="3">
        <v>3.2289799402475459</v>
      </c>
      <c r="J291" s="3">
        <f t="shared" si="82"/>
        <v>63.943425451700072</v>
      </c>
      <c r="K291" s="3">
        <f t="shared" si="83"/>
        <v>371.4972832816045</v>
      </c>
      <c r="L291" s="3">
        <f t="shared" si="76"/>
        <v>35.471283281604485</v>
      </c>
      <c r="M291" s="3"/>
      <c r="N291" s="1">
        <v>2001.79</v>
      </c>
      <c r="O291">
        <v>371.54500000000002</v>
      </c>
      <c r="P291">
        <f t="shared" si="77"/>
        <v>35.519000000000005</v>
      </c>
      <c r="R291" s="4">
        <f t="shared" si="86"/>
        <v>0.12000000000000002</v>
      </c>
      <c r="S291" s="3">
        <f t="shared" si="87"/>
        <v>3.1087844615733662E-2</v>
      </c>
      <c r="T291" s="3">
        <f t="shared" si="88"/>
        <v>6.099873117169663E-2</v>
      </c>
      <c r="U291" s="3">
        <f t="shared" si="84"/>
        <v>0.10208657578743029</v>
      </c>
      <c r="V291" s="3">
        <f t="shared" si="89"/>
        <v>0.14009908400794302</v>
      </c>
      <c r="W291" s="3">
        <f t="shared" si="85"/>
        <v>0.18093371432291513</v>
      </c>
      <c r="X291" s="3">
        <f t="shared" si="90"/>
        <v>0.26908166168729508</v>
      </c>
      <c r="Y291" s="3"/>
      <c r="Z291" s="3">
        <v>2002.37</v>
      </c>
      <c r="AA291" s="4">
        <v>0.17416699999999999</v>
      </c>
    </row>
    <row r="292" spans="2:27" ht="15">
      <c r="B292" s="3">
        <v>2001.83</v>
      </c>
      <c r="C292" s="4">
        <v>0.32800000000000001</v>
      </c>
      <c r="D292" s="4">
        <f t="shared" si="92"/>
        <v>0.18412000000000001</v>
      </c>
      <c r="E292" s="10">
        <f t="shared" si="78"/>
        <v>0.8210594082722501</v>
      </c>
      <c r="F292" s="10">
        <f t="shared" si="79"/>
        <v>-3.2826382178783633</v>
      </c>
      <c r="G292" s="10">
        <f t="shared" si="80"/>
        <v>2.4258655548302035</v>
      </c>
      <c r="H292" s="3">
        <f t="shared" si="81"/>
        <v>-0.8567726630481598</v>
      </c>
      <c r="I292" s="3">
        <v>3.2345710627400766</v>
      </c>
      <c r="J292" s="3">
        <f t="shared" si="82"/>
        <v>64.212973040261744</v>
      </c>
      <c r="K292" s="3">
        <f t="shared" si="83"/>
        <v>371.63771622770622</v>
      </c>
      <c r="L292" s="3">
        <f t="shared" si="76"/>
        <v>35.611716227706211</v>
      </c>
      <c r="M292" s="3"/>
      <c r="N292" s="1">
        <v>2001.87</v>
      </c>
      <c r="O292">
        <v>371.68099999999998</v>
      </c>
      <c r="P292">
        <f t="shared" si="77"/>
        <v>35.654999999999973</v>
      </c>
      <c r="R292" s="4">
        <f t="shared" si="86"/>
        <v>-1.0000000000000009E-3</v>
      </c>
      <c r="S292" s="3">
        <f t="shared" si="87"/>
        <v>2.7082375460088404E-2</v>
      </c>
      <c r="T292" s="3">
        <f t="shared" si="88"/>
        <v>5.9411185294673707E-2</v>
      </c>
      <c r="U292" s="3">
        <f t="shared" si="84"/>
        <v>9.6493560754762106E-2</v>
      </c>
      <c r="V292" s="3">
        <f t="shared" si="89"/>
        <v>0.14043294610172552</v>
      </c>
      <c r="W292" s="3">
        <f t="shared" si="85"/>
        <v>0.17903037040363037</v>
      </c>
      <c r="X292" s="3">
        <f t="shared" si="90"/>
        <v>0.2695475885616716</v>
      </c>
      <c r="Y292" s="3"/>
      <c r="Z292" s="3">
        <v>2002.46</v>
      </c>
      <c r="AA292" s="4">
        <v>0.20916699999999999</v>
      </c>
    </row>
    <row r="293" spans="2:27" ht="15">
      <c r="B293" s="3">
        <v>2001.92</v>
      </c>
      <c r="C293" s="4">
        <v>0.28699999999999998</v>
      </c>
      <c r="D293" s="4">
        <f t="shared" si="92"/>
        <v>0.17735500000000001</v>
      </c>
      <c r="E293" s="10">
        <f t="shared" si="78"/>
        <v>0.84720013466527777</v>
      </c>
      <c r="F293" s="10">
        <f t="shared" si="79"/>
        <v>-3.2721839456022082</v>
      </c>
      <c r="G293" s="10">
        <f t="shared" si="80"/>
        <v>2.4705265220328694</v>
      </c>
      <c r="H293" s="3">
        <f t="shared" si="81"/>
        <v>-0.80165742356933878</v>
      </c>
      <c r="I293" s="3">
        <v>3.2401621852326077</v>
      </c>
      <c r="J293" s="3">
        <f t="shared" si="82"/>
        <v>64.482986555697792</v>
      </c>
      <c r="K293" s="3">
        <f t="shared" si="83"/>
        <v>371.77845848899068</v>
      </c>
      <c r="L293" s="3">
        <f t="shared" si="76"/>
        <v>35.752458488990669</v>
      </c>
      <c r="M293" s="3"/>
      <c r="N293" s="1">
        <v>2001.96</v>
      </c>
      <c r="O293">
        <v>371.83300000000003</v>
      </c>
      <c r="P293">
        <f t="shared" si="77"/>
        <v>35.807000000000016</v>
      </c>
      <c r="R293" s="4">
        <f t="shared" si="86"/>
        <v>-4.1000000000000036E-2</v>
      </c>
      <c r="S293" s="3">
        <f t="shared" si="87"/>
        <v>1.0454272276155141E-2</v>
      </c>
      <c r="T293" s="3">
        <f t="shared" si="88"/>
        <v>4.466096720266588E-2</v>
      </c>
      <c r="U293" s="3">
        <f t="shared" si="84"/>
        <v>6.5115239478821016E-2</v>
      </c>
      <c r="V293" s="3">
        <f t="shared" si="89"/>
        <v>0.14074226128445844</v>
      </c>
      <c r="W293" s="3">
        <f t="shared" si="85"/>
        <v>0.16678835707598685</v>
      </c>
      <c r="X293" s="3">
        <f t="shared" si="90"/>
        <v>0.27001351543604812</v>
      </c>
      <c r="Y293" s="3"/>
      <c r="Z293" s="3">
        <v>2002.54</v>
      </c>
      <c r="AA293" s="4">
        <v>0.21083299999999999</v>
      </c>
    </row>
    <row r="294" spans="2:27" ht="15">
      <c r="B294" s="3">
        <v>2002</v>
      </c>
      <c r="C294" s="4">
        <v>0.36</v>
      </c>
      <c r="D294" s="4">
        <f t="shared" si="92"/>
        <v>0.18940000000000001</v>
      </c>
      <c r="E294" s="10">
        <f t="shared" si="78"/>
        <v>0.89459779490577385</v>
      </c>
      <c r="F294" s="10">
        <f t="shared" si="79"/>
        <v>-3.240418519857279</v>
      </c>
      <c r="G294" s="10">
        <f t="shared" si="80"/>
        <v>2.5383482897172907</v>
      </c>
      <c r="H294" s="3">
        <f t="shared" si="81"/>
        <v>-0.70207023013998837</v>
      </c>
      <c r="I294" s="3">
        <v>3.2457533077251388</v>
      </c>
      <c r="J294" s="3">
        <f t="shared" si="82"/>
        <v>64.753465998008224</v>
      </c>
      <c r="K294" s="3">
        <f t="shared" si="83"/>
        <v>371.91954725256977</v>
      </c>
      <c r="L294" s="3">
        <f t="shared" si="76"/>
        <v>35.893547252569761</v>
      </c>
      <c r="M294" s="3"/>
      <c r="N294" s="1">
        <v>2002.04</v>
      </c>
      <c r="O294">
        <v>372.02699999999999</v>
      </c>
      <c r="P294">
        <f t="shared" si="77"/>
        <v>36.000999999999976</v>
      </c>
      <c r="R294" s="4">
        <f t="shared" si="86"/>
        <v>7.3000000000000009E-2</v>
      </c>
      <c r="S294" s="3">
        <f t="shared" si="87"/>
        <v>3.1765425744929132E-2</v>
      </c>
      <c r="T294" s="3">
        <f t="shared" si="88"/>
        <v>6.7821767684421275E-2</v>
      </c>
      <c r="U294" s="3">
        <f t="shared" si="84"/>
        <v>0.1095871934293504</v>
      </c>
      <c r="V294" s="3">
        <f t="shared" si="89"/>
        <v>0.14108876357909139</v>
      </c>
      <c r="W294" s="3">
        <f t="shared" si="85"/>
        <v>0.18492364095083155</v>
      </c>
      <c r="X294" s="3">
        <f t="shared" si="90"/>
        <v>0.27047944231043175</v>
      </c>
      <c r="Y294" s="3"/>
      <c r="Z294" s="3">
        <v>2002.62</v>
      </c>
      <c r="AA294" s="4">
        <v>0.20166700000000001</v>
      </c>
    </row>
    <row r="295" spans="2:27" ht="15">
      <c r="B295" s="3">
        <v>2002.08</v>
      </c>
      <c r="C295" s="4">
        <v>0.45200000000000001</v>
      </c>
      <c r="D295" s="4">
        <f t="shared" si="92"/>
        <v>0.20458000000000001</v>
      </c>
      <c r="E295" s="10">
        <f t="shared" si="78"/>
        <v>0.96762940289294963</v>
      </c>
      <c r="F295" s="10">
        <f t="shared" si="79"/>
        <v>-3.1829692619059236</v>
      </c>
      <c r="G295" s="10">
        <f t="shared" si="80"/>
        <v>2.6351211495742142</v>
      </c>
      <c r="H295" s="3">
        <f t="shared" si="81"/>
        <v>-0.54784811233170938</v>
      </c>
      <c r="I295" s="3">
        <v>3.2513444302176699</v>
      </c>
      <c r="J295" s="3">
        <f t="shared" si="82"/>
        <v>65.024411367193025</v>
      </c>
      <c r="K295" s="3">
        <f t="shared" si="83"/>
        <v>372.06102906780643</v>
      </c>
      <c r="L295" s="3">
        <f t="shared" si="76"/>
        <v>36.03502906780642</v>
      </c>
      <c r="M295" s="3"/>
      <c r="N295" s="1">
        <v>2002.12</v>
      </c>
      <c r="O295">
        <v>372.22899999999998</v>
      </c>
      <c r="P295">
        <f t="shared" si="77"/>
        <v>36.202999999999975</v>
      </c>
      <c r="R295" s="4">
        <f t="shared" si="86"/>
        <v>9.2000000000000026E-2</v>
      </c>
      <c r="S295" s="3">
        <f t="shared" si="87"/>
        <v>5.744925795135547E-2</v>
      </c>
      <c r="T295" s="3">
        <f t="shared" si="88"/>
        <v>9.6772859856923521E-2</v>
      </c>
      <c r="U295" s="3">
        <f t="shared" si="84"/>
        <v>0.164222117808279</v>
      </c>
      <c r="V295" s="3">
        <f t="shared" si="89"/>
        <v>0.14148181523665926</v>
      </c>
      <c r="W295" s="3">
        <f t="shared" si="85"/>
        <v>0.20717066235997086</v>
      </c>
      <c r="X295" s="3">
        <f t="shared" si="90"/>
        <v>0.27094536918480117</v>
      </c>
      <c r="Y295" s="3"/>
      <c r="Z295" s="3">
        <v>2002.71</v>
      </c>
      <c r="AA295" s="4">
        <v>0.20666699999999999</v>
      </c>
    </row>
    <row r="296" spans="2:27" ht="15">
      <c r="B296" s="3">
        <v>2002.17</v>
      </c>
      <c r="C296" s="4">
        <v>0.34</v>
      </c>
      <c r="D296" s="4">
        <f t="shared" si="92"/>
        <v>0.18610000000000002</v>
      </c>
      <c r="E296" s="10">
        <f t="shared" si="78"/>
        <v>0.99900162366688583</v>
      </c>
      <c r="F296" s="10">
        <f t="shared" si="79"/>
        <v>-3.1672834952492455</v>
      </c>
      <c r="G296" s="10">
        <f t="shared" si="80"/>
        <v>2.6929516331001326</v>
      </c>
      <c r="H296" s="3">
        <f t="shared" si="81"/>
        <v>-0.47433186214911283</v>
      </c>
      <c r="I296" s="3">
        <v>3.2569355527102006</v>
      </c>
      <c r="J296" s="3">
        <f t="shared" si="82"/>
        <v>65.29582266325221</v>
      </c>
      <c r="K296" s="3">
        <f t="shared" si="83"/>
        <v>372.20283992262699</v>
      </c>
      <c r="L296" s="3">
        <f t="shared" si="76"/>
        <v>36.176839922626982</v>
      </c>
      <c r="M296" s="3"/>
      <c r="N296" s="1">
        <v>2002.21</v>
      </c>
      <c r="O296">
        <v>372.41199999999998</v>
      </c>
      <c r="P296">
        <f t="shared" si="77"/>
        <v>36.385999999999967</v>
      </c>
      <c r="R296" s="4">
        <f t="shared" si="86"/>
        <v>-0.11199999999999999</v>
      </c>
      <c r="S296" s="3">
        <f t="shared" si="87"/>
        <v>1.5685766656678091E-2</v>
      </c>
      <c r="T296" s="3">
        <f t="shared" si="88"/>
        <v>5.7830483525918464E-2</v>
      </c>
      <c r="U296" s="3">
        <f t="shared" si="84"/>
        <v>8.3516250182596549E-2</v>
      </c>
      <c r="V296" s="3">
        <f t="shared" si="89"/>
        <v>0.14181085482056233</v>
      </c>
      <c r="W296" s="3">
        <f t="shared" si="85"/>
        <v>0.17521735489360096</v>
      </c>
      <c r="X296" s="3">
        <f t="shared" si="90"/>
        <v>0.27141129605918479</v>
      </c>
      <c r="Y296" s="3"/>
      <c r="Z296" s="3">
        <v>2002.79</v>
      </c>
      <c r="AA296" s="4">
        <v>0.21249999999999999</v>
      </c>
    </row>
    <row r="297" spans="2:27" ht="15">
      <c r="B297" s="3">
        <v>2002.25</v>
      </c>
      <c r="C297" s="4">
        <v>0.372</v>
      </c>
      <c r="D297" s="4">
        <f t="shared" si="92"/>
        <v>0.19137999999999999</v>
      </c>
      <c r="E297" s="10">
        <f t="shared" si="78"/>
        <v>1.0380997750919105</v>
      </c>
      <c r="F297" s="10">
        <f t="shared" si="79"/>
        <v>-3.1438175783201423</v>
      </c>
      <c r="G297" s="10">
        <f t="shared" si="80"/>
        <v>2.7601461013615922</v>
      </c>
      <c r="H297" s="3">
        <f t="shared" si="81"/>
        <v>-0.38367147695855008</v>
      </c>
      <c r="I297" s="3">
        <v>3.2625266752027313</v>
      </c>
      <c r="J297" s="3">
        <f t="shared" si="82"/>
        <v>65.567699886185764</v>
      </c>
      <c r="K297" s="3">
        <f t="shared" si="83"/>
        <v>372.34499451994952</v>
      </c>
      <c r="L297" s="3">
        <f t="shared" si="76"/>
        <v>36.318994519949513</v>
      </c>
      <c r="M297" s="3"/>
      <c r="N297" s="1">
        <v>2002.29</v>
      </c>
      <c r="O297">
        <v>372.62099999999998</v>
      </c>
      <c r="P297">
        <f t="shared" si="77"/>
        <v>36.59499999999997</v>
      </c>
      <c r="R297" s="4">
        <f t="shared" si="86"/>
        <v>3.1999999999999973E-2</v>
      </c>
      <c r="S297" s="3">
        <f t="shared" si="87"/>
        <v>2.3465916929103159E-2</v>
      </c>
      <c r="T297" s="3">
        <f t="shared" si="88"/>
        <v>6.7194468261459583E-2</v>
      </c>
      <c r="U297" s="3">
        <f t="shared" si="84"/>
        <v>0.10066038519056274</v>
      </c>
      <c r="V297" s="3">
        <f t="shared" si="89"/>
        <v>0.14215459732253066</v>
      </c>
      <c r="W297" s="3">
        <f t="shared" si="85"/>
        <v>0.18241875139875577</v>
      </c>
      <c r="X297" s="3">
        <f t="shared" si="90"/>
        <v>0.27187722293355421</v>
      </c>
      <c r="Y297" s="3"/>
      <c r="Z297" s="3">
        <v>2002.87</v>
      </c>
      <c r="AA297" s="4">
        <v>0.22833300000000001</v>
      </c>
    </row>
    <row r="298" spans="2:27" ht="15">
      <c r="B298" s="3">
        <v>2002.33</v>
      </c>
      <c r="C298" s="4">
        <v>0.32500000000000001</v>
      </c>
      <c r="D298" s="4">
        <f t="shared" si="92"/>
        <v>0.18362500000000001</v>
      </c>
      <c r="E298" s="10">
        <f t="shared" si="78"/>
        <v>1.0590401608831488</v>
      </c>
      <c r="F298" s="10">
        <f t="shared" si="79"/>
        <v>-3.1384595425650512</v>
      </c>
      <c r="G298" s="10">
        <f t="shared" si="80"/>
        <v>2.8104505666219857</v>
      </c>
      <c r="H298" s="3">
        <f t="shared" si="81"/>
        <v>-0.32800897594306555</v>
      </c>
      <c r="I298" s="3">
        <v>3.2681177976952624</v>
      </c>
      <c r="J298" s="3">
        <f t="shared" si="82"/>
        <v>65.840043035993702</v>
      </c>
      <c r="K298" s="3">
        <f t="shared" si="83"/>
        <v>372.48746481462888</v>
      </c>
      <c r="L298" s="3">
        <f t="shared" si="76"/>
        <v>36.461464814628869</v>
      </c>
      <c r="M298" s="3"/>
      <c r="N298" s="1">
        <v>2002.37</v>
      </c>
      <c r="O298">
        <v>372.79500000000002</v>
      </c>
      <c r="P298">
        <f t="shared" si="77"/>
        <v>36.769000000000005</v>
      </c>
      <c r="R298" s="4">
        <f t="shared" si="86"/>
        <v>-4.6999999999999986E-2</v>
      </c>
      <c r="S298" s="3">
        <f t="shared" si="87"/>
        <v>5.358035755091084E-3</v>
      </c>
      <c r="T298" s="3">
        <f t="shared" si="88"/>
        <v>5.0304465260393449E-2</v>
      </c>
      <c r="U298" s="3">
        <f t="shared" si="84"/>
        <v>6.5662501015484528E-2</v>
      </c>
      <c r="V298" s="3">
        <f t="shared" si="89"/>
        <v>0.1424702946793559</v>
      </c>
      <c r="W298" s="3">
        <f t="shared" si="85"/>
        <v>0.16873529508554971</v>
      </c>
      <c r="X298" s="3">
        <f t="shared" si="90"/>
        <v>0.27234314980793783</v>
      </c>
      <c r="Y298" s="3"/>
      <c r="Z298" s="3">
        <v>2002.96</v>
      </c>
      <c r="AA298" s="4">
        <v>0.23749999999999999</v>
      </c>
    </row>
    <row r="299" spans="2:27" ht="15">
      <c r="B299" s="3">
        <v>2002.42</v>
      </c>
      <c r="C299" s="4">
        <v>0.39900000000000002</v>
      </c>
      <c r="D299" s="4">
        <f t="shared" si="92"/>
        <v>0.19583500000000001</v>
      </c>
      <c r="E299" s="10">
        <f t="shared" si="78"/>
        <v>1.101973099140281</v>
      </c>
      <c r="F299" s="10">
        <f t="shared" si="79"/>
        <v>-3.1112130584254771</v>
      </c>
      <c r="G299" s="10">
        <f t="shared" si="80"/>
        <v>2.884129360843223</v>
      </c>
      <c r="H299" s="3">
        <f t="shared" si="81"/>
        <v>-0.22708369758225411</v>
      </c>
      <c r="I299" s="3">
        <v>3.2737089201877936</v>
      </c>
      <c r="J299" s="3">
        <f t="shared" si="82"/>
        <v>66.112852112676023</v>
      </c>
      <c r="K299" s="3">
        <f t="shared" si="83"/>
        <v>372.63028833087418</v>
      </c>
      <c r="L299" s="3">
        <f t="shared" si="76"/>
        <v>36.604288330874169</v>
      </c>
      <c r="M299" s="3"/>
      <c r="N299" s="1">
        <v>2002.46</v>
      </c>
      <c r="O299">
        <v>373.00400000000002</v>
      </c>
      <c r="P299">
        <f t="shared" si="77"/>
        <v>36.978000000000009</v>
      </c>
      <c r="R299" s="4">
        <f t="shared" si="86"/>
        <v>7.400000000000001E-2</v>
      </c>
      <c r="S299" s="3">
        <f t="shared" si="87"/>
        <v>2.724648413957409E-2</v>
      </c>
      <c r="T299" s="3">
        <f t="shared" si="88"/>
        <v>7.3678794221237354E-2</v>
      </c>
      <c r="U299" s="3">
        <f t="shared" si="84"/>
        <v>0.11092527836081144</v>
      </c>
      <c r="V299" s="3">
        <f t="shared" si="89"/>
        <v>0.14282351624530065</v>
      </c>
      <c r="W299" s="3">
        <f t="shared" si="85"/>
        <v>0.18719362758962524</v>
      </c>
      <c r="X299" s="3">
        <f t="shared" si="90"/>
        <v>0.27280907668232146</v>
      </c>
      <c r="Y299" s="3"/>
      <c r="Z299" s="3">
        <v>2003.04</v>
      </c>
      <c r="AA299" s="4">
        <v>0.223333</v>
      </c>
    </row>
    <row r="300" spans="2:27" ht="15">
      <c r="B300" s="3">
        <v>2002.5</v>
      </c>
      <c r="C300" s="4">
        <v>0.372</v>
      </c>
      <c r="D300" s="4">
        <f t="shared" si="92"/>
        <v>0.19137999999999999</v>
      </c>
      <c r="E300" s="10">
        <f t="shared" si="78"/>
        <v>1.132838105967348</v>
      </c>
      <c r="F300" s="10">
        <f t="shared" si="79"/>
        <v>-3.095980286094608</v>
      </c>
      <c r="G300" s="10">
        <f t="shared" si="80"/>
        <v>2.94738216138057</v>
      </c>
      <c r="H300" s="3">
        <f t="shared" si="81"/>
        <v>-0.14859812471403799</v>
      </c>
      <c r="I300" s="3">
        <v>3.2856265799927771</v>
      </c>
      <c r="J300" s="3">
        <f t="shared" si="82"/>
        <v>66.386654327675416</v>
      </c>
      <c r="K300" s="3">
        <f t="shared" si="83"/>
        <v>372.77397388073967</v>
      </c>
      <c r="L300" s="3">
        <f t="shared" si="76"/>
        <v>36.747973880739664</v>
      </c>
      <c r="M300" s="3"/>
      <c r="N300" s="1">
        <v>2002.54</v>
      </c>
      <c r="O300">
        <v>373.21499999999997</v>
      </c>
      <c r="P300">
        <f t="shared" si="77"/>
        <v>37.188999999999965</v>
      </c>
      <c r="R300" s="4">
        <f t="shared" si="86"/>
        <v>-2.7000000000000024E-2</v>
      </c>
      <c r="S300" s="3">
        <f t="shared" si="87"/>
        <v>1.5232772330869171E-2</v>
      </c>
      <c r="T300" s="3">
        <f t="shared" si="88"/>
        <v>6.3252800537346943E-2</v>
      </c>
      <c r="U300" s="3">
        <f t="shared" si="84"/>
        <v>8.8485572868216109E-2</v>
      </c>
      <c r="V300" s="3">
        <f t="shared" si="89"/>
        <v>0.14368554986549498</v>
      </c>
      <c r="W300" s="3">
        <f t="shared" si="85"/>
        <v>0.17907977901278144</v>
      </c>
      <c r="X300" s="3">
        <f t="shared" si="90"/>
        <v>0.27380221499939239</v>
      </c>
      <c r="Y300" s="3"/>
      <c r="Z300" s="3">
        <v>2003.12</v>
      </c>
      <c r="AA300" s="4">
        <v>0.22666700000000001</v>
      </c>
    </row>
    <row r="301" spans="2:27" ht="15">
      <c r="B301" s="3">
        <v>2002.58</v>
      </c>
      <c r="C301" s="4">
        <v>0.29499999999999998</v>
      </c>
      <c r="D301" s="4">
        <f t="shared" si="92"/>
        <v>0.178675</v>
      </c>
      <c r="E301" s="10">
        <f t="shared" si="78"/>
        <v>1.1366089628119185</v>
      </c>
      <c r="F301" s="10">
        <f t="shared" si="79"/>
        <v>-3.1077917792864387</v>
      </c>
      <c r="G301" s="10">
        <f t="shared" si="80"/>
        <v>2.9839296745462343</v>
      </c>
      <c r="H301" s="3">
        <f t="shared" si="81"/>
        <v>-0.12386210474020443</v>
      </c>
      <c r="I301" s="3">
        <v>3.297544239797761</v>
      </c>
      <c r="J301" s="3">
        <f t="shared" si="82"/>
        <v>66.661449680991893</v>
      </c>
      <c r="K301" s="3">
        <f t="shared" si="83"/>
        <v>372.91847660285043</v>
      </c>
      <c r="L301" s="3">
        <f t="shared" si="76"/>
        <v>36.892476602850422</v>
      </c>
      <c r="M301" s="3"/>
      <c r="N301" s="1">
        <v>2002.62</v>
      </c>
      <c r="O301">
        <v>373.41699999999997</v>
      </c>
      <c r="P301">
        <f t="shared" si="77"/>
        <v>37.390999999999963</v>
      </c>
      <c r="R301" s="4">
        <f t="shared" si="86"/>
        <v>-7.7000000000000013E-2</v>
      </c>
      <c r="S301" s="3">
        <f t="shared" si="87"/>
        <v>-1.1811493191830724E-2</v>
      </c>
      <c r="T301" s="3">
        <f t="shared" si="88"/>
        <v>3.6547513165664292E-2</v>
      </c>
      <c r="U301" s="3">
        <f t="shared" si="84"/>
        <v>3.4736019973833569E-2</v>
      </c>
      <c r="V301" s="3">
        <f t="shared" si="89"/>
        <v>0.14450272211075799</v>
      </c>
      <c r="W301" s="3">
        <f t="shared" si="85"/>
        <v>0.15839713010029141</v>
      </c>
      <c r="X301" s="3">
        <f t="shared" si="90"/>
        <v>0.27479535331647753</v>
      </c>
      <c r="Y301" s="3"/>
      <c r="Z301" s="3">
        <v>2003.21</v>
      </c>
      <c r="AA301" s="4">
        <v>0.20666699999999999</v>
      </c>
    </row>
    <row r="302" spans="2:27" ht="15">
      <c r="B302" s="3">
        <v>2002.67</v>
      </c>
      <c r="C302" s="4">
        <v>0.28499999999999998</v>
      </c>
      <c r="D302" s="4">
        <f t="shared" si="92"/>
        <v>0.17702499999999999</v>
      </c>
      <c r="E302" s="10">
        <f t="shared" si="78"/>
        <v>1.1368800951753053</v>
      </c>
      <c r="F302" s="10">
        <f t="shared" si="79"/>
        <v>-3.1232071010408444</v>
      </c>
      <c r="G302" s="10">
        <f t="shared" si="80"/>
        <v>3.0164248067256532</v>
      </c>
      <c r="H302" s="3">
        <f t="shared" si="81"/>
        <v>-0.10678229431519126</v>
      </c>
      <c r="I302" s="3">
        <v>3.3094618996027449</v>
      </c>
      <c r="J302" s="3">
        <f t="shared" si="82"/>
        <v>66.937238172625456</v>
      </c>
      <c r="K302" s="3">
        <f t="shared" si="83"/>
        <v>373.06378857279282</v>
      </c>
      <c r="L302" s="3">
        <f t="shared" si="76"/>
        <v>37.037788572792806</v>
      </c>
      <c r="M302" s="3"/>
      <c r="N302" s="1">
        <v>2002.71</v>
      </c>
      <c r="O302">
        <v>373.62299999999999</v>
      </c>
      <c r="P302">
        <f t="shared" si="77"/>
        <v>37.59699999999998</v>
      </c>
      <c r="R302" s="4">
        <f t="shared" si="86"/>
        <v>-1.0000000000000009E-2</v>
      </c>
      <c r="S302" s="3">
        <f t="shared" si="87"/>
        <v>-1.5415321754405742E-2</v>
      </c>
      <c r="T302" s="3">
        <f t="shared" si="88"/>
        <v>3.2495132179418906E-2</v>
      </c>
      <c r="U302" s="3">
        <f t="shared" si="84"/>
        <v>2.7079810425013166E-2</v>
      </c>
      <c r="V302" s="3">
        <f t="shared" si="89"/>
        <v>0.14531196994238371</v>
      </c>
      <c r="W302" s="3">
        <f t="shared" si="85"/>
        <v>0.15614389411238899</v>
      </c>
      <c r="X302" s="3">
        <f t="shared" si="90"/>
        <v>0.27578849163356267</v>
      </c>
      <c r="Y302" s="3"/>
      <c r="Z302" s="3">
        <v>2003.29</v>
      </c>
      <c r="AA302" s="4">
        <v>0.21166699999999999</v>
      </c>
    </row>
    <row r="303" spans="2:27" ht="15">
      <c r="B303" s="3">
        <v>2002.75</v>
      </c>
      <c r="C303" s="4">
        <v>0.114</v>
      </c>
      <c r="D303" s="4">
        <f t="shared" si="92"/>
        <v>0.14881</v>
      </c>
      <c r="E303" s="10">
        <f t="shared" si="78"/>
        <v>1.0824399285983217</v>
      </c>
      <c r="F303" s="10">
        <f t="shared" si="79"/>
        <v>-3.1932795021142413</v>
      </c>
      <c r="G303" s="10">
        <f t="shared" si="80"/>
        <v>2.9918396082844527</v>
      </c>
      <c r="H303" s="3">
        <f t="shared" si="81"/>
        <v>-0.20143989382978855</v>
      </c>
      <c r="I303" s="3">
        <v>3.3213795594077284</v>
      </c>
      <c r="J303" s="3">
        <f t="shared" si="82"/>
        <v>67.214019802576104</v>
      </c>
      <c r="K303" s="3">
        <f t="shared" si="83"/>
        <v>373.20981558460159</v>
      </c>
      <c r="L303" s="3">
        <f t="shared" si="76"/>
        <v>37.183815584601575</v>
      </c>
      <c r="M303" s="3"/>
      <c r="N303" s="1">
        <v>2002.79</v>
      </c>
      <c r="O303">
        <v>373.83600000000001</v>
      </c>
      <c r="P303">
        <f t="shared" si="77"/>
        <v>37.81</v>
      </c>
      <c r="R303" s="4">
        <f t="shared" si="86"/>
        <v>-0.17099999999999999</v>
      </c>
      <c r="S303" s="3">
        <f t="shared" si="87"/>
        <v>-7.0072401073396851E-2</v>
      </c>
      <c r="T303" s="3">
        <f t="shared" si="88"/>
        <v>-2.458519844120044E-2</v>
      </c>
      <c r="U303" s="3">
        <f t="shared" si="84"/>
        <v>-8.4657599514597295E-2</v>
      </c>
      <c r="V303" s="3">
        <f t="shared" si="89"/>
        <v>0.1460270118087692</v>
      </c>
      <c r="W303" s="3">
        <f t="shared" si="85"/>
        <v>0.11216397200293028</v>
      </c>
      <c r="X303" s="3">
        <f t="shared" si="90"/>
        <v>0.27678162995064781</v>
      </c>
      <c r="Y303" s="3"/>
      <c r="Z303" s="3">
        <v>2003.37</v>
      </c>
      <c r="AA303" s="4">
        <v>0.215833</v>
      </c>
    </row>
    <row r="304" spans="2:27" ht="15">
      <c r="B304" s="3">
        <v>2002.83</v>
      </c>
      <c r="C304" s="4">
        <v>0.26400000000000001</v>
      </c>
      <c r="D304" s="4">
        <f t="shared" si="92"/>
        <v>0.17355999999999999</v>
      </c>
      <c r="E304" s="10">
        <f t="shared" si="78"/>
        <v>1.080325908630084</v>
      </c>
      <c r="F304" s="10">
        <f t="shared" si="79"/>
        <v>-3.2109758721190782</v>
      </c>
      <c r="G304" s="10">
        <f t="shared" si="80"/>
        <v>3.0172440678116721</v>
      </c>
      <c r="H304" s="3">
        <f t="shared" si="81"/>
        <v>-0.19373180430740611</v>
      </c>
      <c r="I304" s="3">
        <v>3.3332972192127124</v>
      </c>
      <c r="J304" s="3">
        <f t="shared" si="82"/>
        <v>67.491794570843837</v>
      </c>
      <c r="K304" s="3">
        <f t="shared" si="83"/>
        <v>373.35663782477832</v>
      </c>
      <c r="L304" s="3">
        <f t="shared" si="76"/>
        <v>37.330637824778307</v>
      </c>
      <c r="M304" s="3"/>
      <c r="N304" s="1">
        <v>2002.87</v>
      </c>
      <c r="O304">
        <v>374.06400000000002</v>
      </c>
      <c r="P304">
        <f t="shared" si="77"/>
        <v>38.038000000000011</v>
      </c>
      <c r="R304" s="4">
        <f t="shared" si="86"/>
        <v>0.15000000000000002</v>
      </c>
      <c r="S304" s="3">
        <f t="shared" si="87"/>
        <v>-1.7696370004836925E-2</v>
      </c>
      <c r="T304" s="3">
        <f t="shared" si="88"/>
        <v>2.540445952721937E-2</v>
      </c>
      <c r="U304" s="3">
        <f t="shared" si="84"/>
        <v>1.7708089522382446E-2</v>
      </c>
      <c r="V304" s="3">
        <f t="shared" si="89"/>
        <v>0.14682224017673207</v>
      </c>
      <c r="W304" s="3">
        <f t="shared" si="85"/>
        <v>0.15390547598568505</v>
      </c>
      <c r="X304" s="3">
        <f t="shared" si="90"/>
        <v>0.27777476826773295</v>
      </c>
      <c r="Y304" s="3"/>
      <c r="Z304" s="3">
        <v>2003.46</v>
      </c>
      <c r="AA304" s="4">
        <v>0.20333300000000001</v>
      </c>
    </row>
    <row r="305" spans="2:27" ht="15">
      <c r="B305" s="3">
        <v>2002.92</v>
      </c>
      <c r="C305" s="4">
        <v>0.20300000000000001</v>
      </c>
      <c r="D305" s="4">
        <f t="shared" si="92"/>
        <v>0.163495</v>
      </c>
      <c r="E305" s="10">
        <f t="shared" si="78"/>
        <v>1.058871753535447</v>
      </c>
      <c r="F305" s="10">
        <f t="shared" si="79"/>
        <v>-3.2481164813316896</v>
      </c>
      <c r="G305" s="10">
        <f t="shared" si="80"/>
        <v>3.0220017517782716</v>
      </c>
      <c r="H305" s="3">
        <f t="shared" si="81"/>
        <v>-0.22611472955341805</v>
      </c>
      <c r="I305" s="3">
        <v>3.3452148790176963</v>
      </c>
      <c r="J305" s="3">
        <f t="shared" si="82"/>
        <v>67.770562477428641</v>
      </c>
      <c r="K305" s="3">
        <f t="shared" si="83"/>
        <v>373.50422039991503</v>
      </c>
      <c r="L305" s="3">
        <f t="shared" si="76"/>
        <v>37.478220399915017</v>
      </c>
      <c r="M305" s="3"/>
      <c r="N305" s="1">
        <v>2002.96</v>
      </c>
      <c r="O305">
        <v>374.30200000000002</v>
      </c>
      <c r="P305">
        <f t="shared" si="77"/>
        <v>38.27600000000001</v>
      </c>
      <c r="R305" s="4">
        <f t="shared" si="86"/>
        <v>-6.0999999999999999E-2</v>
      </c>
      <c r="S305" s="3">
        <f t="shared" si="87"/>
        <v>-3.714060921261142E-2</v>
      </c>
      <c r="T305" s="3">
        <f t="shared" si="88"/>
        <v>4.7576839665994797E-3</v>
      </c>
      <c r="U305" s="3">
        <f t="shared" si="84"/>
        <v>-2.2382925246011938E-2</v>
      </c>
      <c r="V305" s="3">
        <f t="shared" si="89"/>
        <v>0.14758257513670969</v>
      </c>
      <c r="W305" s="3">
        <f t="shared" si="85"/>
        <v>0.13862940503830493</v>
      </c>
      <c r="X305" s="3">
        <f t="shared" si="90"/>
        <v>0.27876790658480388</v>
      </c>
      <c r="Y305" s="3"/>
      <c r="Z305" s="3">
        <v>2003.54</v>
      </c>
      <c r="AA305" s="4">
        <v>0.185</v>
      </c>
    </row>
    <row r="306" spans="2:27" ht="15">
      <c r="B306" s="3">
        <v>2003</v>
      </c>
      <c r="C306" s="4">
        <v>0.439</v>
      </c>
      <c r="D306" s="4">
        <f t="shared" si="92"/>
        <v>0.202435</v>
      </c>
      <c r="E306" s="10">
        <f t="shared" si="78"/>
        <v>1.1146110505599538</v>
      </c>
      <c r="F306" s="10">
        <f t="shared" si="79"/>
        <v>-3.2080094188037633</v>
      </c>
      <c r="G306" s="10">
        <f t="shared" si="80"/>
        <v>3.1045142259728018</v>
      </c>
      <c r="H306" s="3">
        <f t="shared" si="81"/>
        <v>-0.10349519283096154</v>
      </c>
      <c r="I306" s="3">
        <v>3.3571325388226798</v>
      </c>
      <c r="J306" s="3">
        <f t="shared" si="82"/>
        <v>68.05032352233053</v>
      </c>
      <c r="K306" s="3">
        <f t="shared" si="83"/>
        <v>373.652688606087</v>
      </c>
      <c r="L306" s="3">
        <f t="shared" si="76"/>
        <v>37.626688606086987</v>
      </c>
      <c r="M306" s="3"/>
      <c r="N306" s="1">
        <v>2003.04</v>
      </c>
      <c r="O306">
        <v>374.52499999999998</v>
      </c>
      <c r="P306">
        <f t="shared" si="77"/>
        <v>38.498999999999967</v>
      </c>
      <c r="R306" s="4">
        <f t="shared" si="86"/>
        <v>0.23599999999999999</v>
      </c>
      <c r="S306" s="3">
        <f t="shared" si="87"/>
        <v>4.0107062527926285E-2</v>
      </c>
      <c r="T306" s="3">
        <f t="shared" si="88"/>
        <v>8.2512474194530228E-2</v>
      </c>
      <c r="U306" s="3">
        <f t="shared" si="84"/>
        <v>0.13261953672245652</v>
      </c>
      <c r="V306" s="3">
        <f t="shared" si="89"/>
        <v>0.14846820617196954</v>
      </c>
      <c r="W306" s="3">
        <f t="shared" si="85"/>
        <v>0.20151602086095216</v>
      </c>
      <c r="X306" s="3">
        <f t="shared" si="90"/>
        <v>0.27976104490188902</v>
      </c>
      <c r="Y306" s="3"/>
      <c r="Z306" s="3">
        <v>2003.62</v>
      </c>
      <c r="AA306" s="4">
        <v>0.17749999999999999</v>
      </c>
    </row>
    <row r="307" spans="2:27" ht="15">
      <c r="B307" s="3">
        <v>2003.08</v>
      </c>
      <c r="C307" s="4">
        <v>0.315</v>
      </c>
      <c r="D307" s="4">
        <f t="shared" si="92"/>
        <v>0.181975</v>
      </c>
      <c r="E307" s="10">
        <f t="shared" si="78"/>
        <v>1.1262357091188604</v>
      </c>
      <c r="F307" s="10">
        <f t="shared" si="79"/>
        <v>-3.2119671102816101</v>
      </c>
      <c r="G307" s="10">
        <f t="shared" si="80"/>
        <v>3.144419720697659</v>
      </c>
      <c r="H307" s="3">
        <f t="shared" si="81"/>
        <v>-6.7547389583951123E-2</v>
      </c>
      <c r="I307" s="3">
        <v>3.3690501986276638</v>
      </c>
      <c r="J307" s="3">
        <f t="shared" si="82"/>
        <v>68.331077705549504</v>
      </c>
      <c r="K307" s="3">
        <f t="shared" si="83"/>
        <v>373.80197166607559</v>
      </c>
      <c r="L307" s="3">
        <f t="shared" si="76"/>
        <v>37.775971666075577</v>
      </c>
      <c r="M307" s="3"/>
      <c r="N307" s="1">
        <v>2003.12</v>
      </c>
      <c r="O307">
        <v>374.75200000000001</v>
      </c>
      <c r="P307">
        <f t="shared" si="77"/>
        <v>38.725999999999999</v>
      </c>
      <c r="R307" s="4">
        <f t="shared" si="86"/>
        <v>-0.124</v>
      </c>
      <c r="S307" s="3">
        <f t="shared" si="87"/>
        <v>-3.9576914778467476E-3</v>
      </c>
      <c r="T307" s="3">
        <f t="shared" si="88"/>
        <v>3.990549472485716E-2</v>
      </c>
      <c r="U307" s="3">
        <f t="shared" si="84"/>
        <v>4.5947803247010414E-2</v>
      </c>
      <c r="V307" s="3">
        <f t="shared" si="89"/>
        <v>0.14928305998859059</v>
      </c>
      <c r="W307" s="3">
        <f t="shared" si="85"/>
        <v>0.16766218128739477</v>
      </c>
      <c r="X307" s="3">
        <f t="shared" si="90"/>
        <v>0.28075418321897416</v>
      </c>
      <c r="Y307" s="3"/>
      <c r="Z307" s="3">
        <v>2003.71</v>
      </c>
      <c r="AA307" s="4">
        <v>0.1875</v>
      </c>
    </row>
    <row r="308" spans="2:27" ht="15">
      <c r="B308" s="3">
        <v>2003.17</v>
      </c>
      <c r="C308" s="4">
        <v>0.22700000000000001</v>
      </c>
      <c r="D308" s="4">
        <f t="shared" si="92"/>
        <v>0.16745500000000002</v>
      </c>
      <c r="E308" s="10">
        <f t="shared" si="78"/>
        <v>1.1087865452474772</v>
      </c>
      <c r="F308" s="10">
        <f t="shared" si="79"/>
        <v>-3.2451027282711098</v>
      </c>
      <c r="G308" s="10">
        <f t="shared" si="80"/>
        <v>3.1544725624827779</v>
      </c>
      <c r="H308" s="3">
        <f t="shared" si="81"/>
        <v>-9.063016578833194E-2</v>
      </c>
      <c r="I308" s="3">
        <v>3.3809678584326472</v>
      </c>
      <c r="J308" s="3">
        <f t="shared" si="82"/>
        <v>68.612825027085563</v>
      </c>
      <c r="K308" s="3">
        <f t="shared" si="83"/>
        <v>373.95201967345275</v>
      </c>
      <c r="L308" s="3">
        <f t="shared" si="76"/>
        <v>37.926019673452743</v>
      </c>
      <c r="M308" s="3"/>
      <c r="N308" s="1">
        <v>2003.21</v>
      </c>
      <c r="O308">
        <v>374.95800000000003</v>
      </c>
      <c r="P308">
        <f t="shared" si="77"/>
        <v>38.932000000000016</v>
      </c>
      <c r="R308" s="4">
        <f t="shared" si="86"/>
        <v>-8.7999999999999995E-2</v>
      </c>
      <c r="S308" s="3">
        <f t="shared" si="87"/>
        <v>-3.313561798949971E-2</v>
      </c>
      <c r="T308" s="3">
        <f t="shared" si="88"/>
        <v>1.0052841785118893E-2</v>
      </c>
      <c r="U308" s="3">
        <f t="shared" si="84"/>
        <v>-1.3082776204380817E-2</v>
      </c>
      <c r="V308" s="3">
        <f t="shared" si="89"/>
        <v>0.1500480073771655</v>
      </c>
      <c r="W308" s="3">
        <f t="shared" si="85"/>
        <v>0.14481489689541319</v>
      </c>
      <c r="X308" s="3">
        <f t="shared" si="90"/>
        <v>0.2817473215360593</v>
      </c>
      <c r="Y308" s="3"/>
      <c r="Z308" s="3">
        <v>2003.79</v>
      </c>
      <c r="AA308" s="4">
        <v>0.1875</v>
      </c>
    </row>
    <row r="309" spans="2:27" ht="15">
      <c r="B309" s="3">
        <v>2003.25</v>
      </c>
      <c r="C309" s="4">
        <v>0.28899999999999998</v>
      </c>
      <c r="D309" s="4">
        <f t="shared" si="92"/>
        <v>0.17768500000000001</v>
      </c>
      <c r="E309" s="10">
        <f t="shared" si="78"/>
        <v>1.112561524659587</v>
      </c>
      <c r="F309" s="10">
        <f t="shared" si="79"/>
        <v>-3.2569599833557108</v>
      </c>
      <c r="G309" s="10">
        <f t="shared" si="80"/>
        <v>3.1847710127182753</v>
      </c>
      <c r="H309" s="3">
        <f t="shared" si="81"/>
        <v>-7.2188970637435457E-2</v>
      </c>
      <c r="I309" s="3">
        <v>3.3928855182376312</v>
      </c>
      <c r="J309" s="3">
        <f t="shared" si="82"/>
        <v>68.895565486938693</v>
      </c>
      <c r="K309" s="3">
        <f t="shared" si="83"/>
        <v>374.10286432985686</v>
      </c>
      <c r="L309" s="3">
        <f t="shared" si="76"/>
        <v>38.076864329856846</v>
      </c>
      <c r="M309" s="3"/>
      <c r="N309" s="1">
        <v>2003.29</v>
      </c>
      <c r="O309">
        <v>375.17</v>
      </c>
      <c r="P309">
        <f t="shared" si="77"/>
        <v>39.144000000000005</v>
      </c>
      <c r="R309" s="4">
        <f t="shared" si="86"/>
        <v>6.1999999999999972E-2</v>
      </c>
      <c r="S309" s="3">
        <f t="shared" si="87"/>
        <v>-1.1857255084601004E-2</v>
      </c>
      <c r="T309" s="3">
        <f t="shared" si="88"/>
        <v>3.0298450235497487E-2</v>
      </c>
      <c r="U309" s="3">
        <f t="shared" si="84"/>
        <v>2.8441195150896485E-2</v>
      </c>
      <c r="V309" s="3">
        <f t="shared" si="89"/>
        <v>0.15084465640410372</v>
      </c>
      <c r="W309" s="3">
        <f t="shared" si="85"/>
        <v>0.16222113446446232</v>
      </c>
      <c r="X309" s="3">
        <f t="shared" si="90"/>
        <v>0.28274045985313023</v>
      </c>
      <c r="Y309" s="3"/>
      <c r="Z309" s="3">
        <v>2003.87</v>
      </c>
      <c r="AA309" s="4">
        <v>0.2225</v>
      </c>
    </row>
    <row r="310" spans="2:27" ht="15">
      <c r="B310" s="3">
        <v>2003.33</v>
      </c>
      <c r="C310" s="4">
        <v>0.34100000000000003</v>
      </c>
      <c r="D310" s="4">
        <f t="shared" si="92"/>
        <v>0.18626500000000001</v>
      </c>
      <c r="E310" s="10">
        <f t="shared" si="78"/>
        <v>1.1326654351401402</v>
      </c>
      <c r="F310" s="10">
        <f t="shared" si="79"/>
        <v>-3.2524384229120313</v>
      </c>
      <c r="G310" s="10">
        <f t="shared" si="80"/>
        <v>3.2315988001332809</v>
      </c>
      <c r="H310" s="3">
        <f t="shared" si="81"/>
        <v>-2.08396227787504E-2</v>
      </c>
      <c r="I310" s="3">
        <v>3.4048031780426147</v>
      </c>
      <c r="J310" s="3">
        <f t="shared" si="82"/>
        <v>69.179299085108909</v>
      </c>
      <c r="K310" s="3">
        <f t="shared" si="83"/>
        <v>374.25453123770399</v>
      </c>
      <c r="L310" s="3">
        <f t="shared" si="76"/>
        <v>38.228531237703976</v>
      </c>
      <c r="M310" s="3"/>
      <c r="N310" s="1">
        <v>2003.37</v>
      </c>
      <c r="O310">
        <v>375.38600000000002</v>
      </c>
      <c r="P310">
        <f t="shared" si="77"/>
        <v>39.360000000000014</v>
      </c>
      <c r="R310" s="4">
        <f t="shared" si="86"/>
        <v>5.2000000000000046E-2</v>
      </c>
      <c r="S310" s="3">
        <f t="shared" si="87"/>
        <v>4.5215604436794621E-3</v>
      </c>
      <c r="T310" s="3">
        <f t="shared" si="88"/>
        <v>4.6827787415005595E-2</v>
      </c>
      <c r="U310" s="3">
        <f t="shared" si="84"/>
        <v>6.1349347858685059E-2</v>
      </c>
      <c r="V310" s="3">
        <f t="shared" si="89"/>
        <v>0.15166690784712955</v>
      </c>
      <c r="W310" s="3">
        <f t="shared" si="85"/>
        <v>0.17620664699060357</v>
      </c>
      <c r="X310" s="3">
        <f t="shared" si="90"/>
        <v>0.28373359817021537</v>
      </c>
      <c r="Y310" s="3"/>
      <c r="Z310" s="3">
        <v>2003.96</v>
      </c>
      <c r="AA310" s="4">
        <v>0.17749999999999999</v>
      </c>
    </row>
    <row r="311" spans="2:27" ht="15">
      <c r="B311" s="3">
        <v>2003.42</v>
      </c>
      <c r="C311" s="4">
        <v>0.13700000000000001</v>
      </c>
      <c r="D311" s="4">
        <f t="shared" si="92"/>
        <v>0.15260500000000002</v>
      </c>
      <c r="E311" s="10">
        <f t="shared" si="78"/>
        <v>1.085918168027509</v>
      </c>
      <c r="F311" s="10">
        <f t="shared" si="79"/>
        <v>-3.3148721441428894</v>
      </c>
      <c r="G311" s="10">
        <f t="shared" si="80"/>
        <v>3.2101645405838726</v>
      </c>
      <c r="H311" s="3">
        <f t="shared" si="81"/>
        <v>-0.10470760355901687</v>
      </c>
      <c r="I311" s="3">
        <v>3.4167208378475986</v>
      </c>
      <c r="J311" s="3">
        <f t="shared" si="82"/>
        <v>69.464025821596209</v>
      </c>
      <c r="K311" s="3">
        <f t="shared" si="83"/>
        <v>374.40690797342512</v>
      </c>
      <c r="L311" s="3">
        <f t="shared" si="76"/>
        <v>38.38090797342511</v>
      </c>
      <c r="M311" s="3"/>
      <c r="N311" s="1">
        <v>2003.46</v>
      </c>
      <c r="O311">
        <v>375.589</v>
      </c>
      <c r="P311">
        <f t="shared" si="77"/>
        <v>39.562999999999988</v>
      </c>
      <c r="R311" s="4">
        <f t="shared" si="86"/>
        <v>-0.20400000000000001</v>
      </c>
      <c r="S311" s="3">
        <f t="shared" si="87"/>
        <v>-6.2433721230858108E-2</v>
      </c>
      <c r="T311" s="3">
        <f t="shared" si="88"/>
        <v>-2.1434259549408363E-2</v>
      </c>
      <c r="U311" s="3">
        <f t="shared" si="84"/>
        <v>-7.3867980780266476E-2</v>
      </c>
      <c r="V311" s="3">
        <f t="shared" si="89"/>
        <v>0.15237673572113408</v>
      </c>
      <c r="W311" s="3">
        <f t="shared" si="85"/>
        <v>0.12282954340902749</v>
      </c>
      <c r="X311" s="3">
        <f t="shared" si="90"/>
        <v>0.28472673648730051</v>
      </c>
      <c r="Y311" s="3"/>
      <c r="Z311" s="3">
        <v>2004.04</v>
      </c>
      <c r="AA311" s="4">
        <v>0.115</v>
      </c>
    </row>
    <row r="312" spans="2:27" ht="15">
      <c r="B312" s="3">
        <v>2003.5</v>
      </c>
      <c r="C312" s="4">
        <v>0.27600000000000002</v>
      </c>
      <c r="D312" s="4">
        <f t="shared" si="92"/>
        <v>0.17554</v>
      </c>
      <c r="E312" s="10">
        <f t="shared" si="78"/>
        <v>1.0873639114874436</v>
      </c>
      <c r="F312" s="10">
        <f t="shared" si="79"/>
        <v>-3.3290586351797677</v>
      </c>
      <c r="G312" s="10">
        <f t="shared" si="80"/>
        <v>3.2350262374304752</v>
      </c>
      <c r="H312" s="3">
        <f t="shared" si="81"/>
        <v>-9.4032397749292507E-2</v>
      </c>
      <c r="I312" s="3">
        <v>3.4286384976525821</v>
      </c>
      <c r="J312" s="3">
        <f t="shared" si="82"/>
        <v>69.749745696400595</v>
      </c>
      <c r="K312" s="3">
        <f t="shared" si="83"/>
        <v>374.56006872110243</v>
      </c>
      <c r="L312" s="3">
        <f t="shared" si="76"/>
        <v>38.534068721102415</v>
      </c>
      <c r="M312" s="3"/>
      <c r="N312" s="1">
        <v>2003.54</v>
      </c>
      <c r="O312">
        <v>375.774</v>
      </c>
      <c r="P312">
        <f t="shared" si="77"/>
        <v>39.74799999999999</v>
      </c>
      <c r="R312" s="4">
        <f t="shared" si="86"/>
        <v>0.13900000000000001</v>
      </c>
      <c r="S312" s="3">
        <f t="shared" si="87"/>
        <v>-1.4186491036878301E-2</v>
      </c>
      <c r="T312" s="3">
        <f t="shared" si="88"/>
        <v>2.4861696846602666E-2</v>
      </c>
      <c r="U312" s="3">
        <f t="shared" si="84"/>
        <v>2.0675205809724366E-2</v>
      </c>
      <c r="V312" s="3">
        <f t="shared" si="89"/>
        <v>0.1531607476773047</v>
      </c>
      <c r="W312" s="3">
        <f t="shared" si="85"/>
        <v>0.16143083000119446</v>
      </c>
      <c r="X312" s="3">
        <f t="shared" si="90"/>
        <v>0.28571987480438565</v>
      </c>
      <c r="Y312" s="3"/>
      <c r="Z312" s="3">
        <v>2004.12</v>
      </c>
      <c r="AA312" s="4">
        <v>7.4166700000000002E-2</v>
      </c>
    </row>
    <row r="313" spans="2:27" ht="15">
      <c r="B313" s="3">
        <v>2003.58</v>
      </c>
      <c r="C313" s="4">
        <v>0.27100000000000002</v>
      </c>
      <c r="D313" s="4">
        <f t="shared" si="92"/>
        <v>0.17471500000000001</v>
      </c>
      <c r="E313" s="10">
        <f t="shared" si="78"/>
        <v>1.08709494797533</v>
      </c>
      <c r="F313" s="10">
        <f t="shared" si="79"/>
        <v>-3.3449099487288487</v>
      </c>
      <c r="G313" s="10">
        <f t="shared" si="80"/>
        <v>3.2577259148261959</v>
      </c>
      <c r="H313" s="3">
        <f t="shared" si="81"/>
        <v>-8.7184033902652835E-2</v>
      </c>
      <c r="I313" s="3">
        <v>3.4329812206572772</v>
      </c>
      <c r="J313" s="3">
        <f t="shared" si="82"/>
        <v>70.035827464788696</v>
      </c>
      <c r="K313" s="3">
        <f t="shared" si="83"/>
        <v>374.71337846905999</v>
      </c>
      <c r="L313" s="3">
        <f t="shared" si="76"/>
        <v>38.687378469059979</v>
      </c>
      <c r="M313" s="3"/>
      <c r="N313" s="1">
        <v>2003.62</v>
      </c>
      <c r="O313">
        <v>375.952</v>
      </c>
      <c r="P313">
        <f t="shared" si="77"/>
        <v>39.925999999999988</v>
      </c>
      <c r="R313" s="4">
        <f t="shared" si="86"/>
        <v>-5.0000000000000044E-3</v>
      </c>
      <c r="S313" s="3">
        <f t="shared" si="87"/>
        <v>-1.5851313549080981E-2</v>
      </c>
      <c r="T313" s="3">
        <f t="shared" si="88"/>
        <v>2.2699677395720652E-2</v>
      </c>
      <c r="U313" s="3">
        <f t="shared" si="84"/>
        <v>1.6848363846639673E-2</v>
      </c>
      <c r="V313" s="3">
        <f t="shared" si="89"/>
        <v>0.15330974795756447</v>
      </c>
      <c r="W313" s="3">
        <f t="shared" si="85"/>
        <v>0.16004909349622035</v>
      </c>
      <c r="X313" s="3">
        <f t="shared" si="90"/>
        <v>0.28608176838810095</v>
      </c>
      <c r="Y313" s="3"/>
      <c r="Z313" s="3">
        <v>2004.21</v>
      </c>
      <c r="AA313" s="4">
        <v>0.153333</v>
      </c>
    </row>
    <row r="314" spans="2:27" ht="15">
      <c r="B314" s="3">
        <v>2003.67</v>
      </c>
      <c r="C314" s="4">
        <v>0.318</v>
      </c>
      <c r="D314" s="4">
        <f t="shared" si="92"/>
        <v>0.18247000000000002</v>
      </c>
      <c r="E314" s="10">
        <f t="shared" si="78"/>
        <v>1.1018791396479579</v>
      </c>
      <c r="F314" s="10">
        <f t="shared" si="79"/>
        <v>-3.3458122111745334</v>
      </c>
      <c r="G314" s="10">
        <f t="shared" si="80"/>
        <v>3.2954621740284398</v>
      </c>
      <c r="H314" s="3">
        <f t="shared" si="81"/>
        <v>-5.0350037146093651E-2</v>
      </c>
      <c r="I314" s="3">
        <v>3.4373239436619722</v>
      </c>
      <c r="J314" s="3">
        <f t="shared" si="82"/>
        <v>70.322271126760526</v>
      </c>
      <c r="K314" s="3">
        <f t="shared" si="83"/>
        <v>374.86686144443894</v>
      </c>
      <c r="L314" s="3">
        <f t="shared" si="76"/>
        <v>38.840861444438929</v>
      </c>
      <c r="M314" s="3"/>
      <c r="N314" s="1">
        <v>2003.71</v>
      </c>
      <c r="O314">
        <v>376.13900000000001</v>
      </c>
      <c r="P314">
        <f t="shared" si="77"/>
        <v>40.113</v>
      </c>
      <c r="R314" s="4">
        <f t="shared" si="86"/>
        <v>4.6999999999999986E-2</v>
      </c>
      <c r="S314" s="3">
        <f t="shared" si="87"/>
        <v>-9.0226244568469838E-4</v>
      </c>
      <c r="T314" s="3">
        <f t="shared" si="88"/>
        <v>3.7736259202243883E-2</v>
      </c>
      <c r="U314" s="3">
        <f t="shared" si="84"/>
        <v>4.6833996756559186E-2</v>
      </c>
      <c r="V314" s="3">
        <f t="shared" si="89"/>
        <v>0.1534829753789495</v>
      </c>
      <c r="W314" s="3">
        <f t="shared" si="85"/>
        <v>0.17221657408157318</v>
      </c>
      <c r="X314" s="3">
        <f t="shared" si="90"/>
        <v>0.28644366197183047</v>
      </c>
      <c r="Y314" s="3"/>
      <c r="Z314" s="3">
        <v>2004.29</v>
      </c>
      <c r="AA314" s="4">
        <v>7.5833300000000006E-2</v>
      </c>
    </row>
    <row r="315" spans="2:27" ht="15">
      <c r="B315" s="3">
        <v>2003.75</v>
      </c>
      <c r="C315" s="4">
        <v>0.42899999999999999</v>
      </c>
      <c r="D315" s="4">
        <f t="shared" si="92"/>
        <v>0.20078499999999999</v>
      </c>
      <c r="E315" s="10">
        <f t="shared" si="78"/>
        <v>1.1509815325257491</v>
      </c>
      <c r="F315" s="10">
        <f t="shared" si="79"/>
        <v>-3.312342052793634</v>
      </c>
      <c r="G315" s="10">
        <f t="shared" si="80"/>
        <v>3.3690376398369319</v>
      </c>
      <c r="H315" s="3">
        <f t="shared" si="81"/>
        <v>5.6695587043297913E-2</v>
      </c>
      <c r="I315" s="3">
        <v>3.4416666666666669</v>
      </c>
      <c r="J315" s="3">
        <f t="shared" si="82"/>
        <v>70.609076682316086</v>
      </c>
      <c r="K315" s="3">
        <f t="shared" si="83"/>
        <v>375.02057568787609</v>
      </c>
      <c r="L315" s="3">
        <f t="shared" si="76"/>
        <v>38.994575687876079</v>
      </c>
      <c r="M315" s="3"/>
      <c r="N315" s="1">
        <v>2003.79</v>
      </c>
      <c r="O315">
        <v>376.327</v>
      </c>
      <c r="P315">
        <f t="shared" si="77"/>
        <v>40.300999999999988</v>
      </c>
      <c r="R315" s="4">
        <f t="shared" si="86"/>
        <v>0.11099999999999999</v>
      </c>
      <c r="S315" s="3">
        <f t="shared" si="87"/>
        <v>3.3470158380899395E-2</v>
      </c>
      <c r="T315" s="3">
        <f t="shared" si="88"/>
        <v>7.3575465808492169E-2</v>
      </c>
      <c r="U315" s="3">
        <f t="shared" si="84"/>
        <v>0.11704562418939156</v>
      </c>
      <c r="V315" s="3">
        <f t="shared" si="89"/>
        <v>0.15371424343715034</v>
      </c>
      <c r="W315" s="3">
        <f t="shared" si="85"/>
        <v>0.20053249311290697</v>
      </c>
      <c r="X315" s="3">
        <f t="shared" si="90"/>
        <v>0.28680555555555998</v>
      </c>
      <c r="Y315" s="3"/>
      <c r="Z315" s="3">
        <v>2004.37</v>
      </c>
      <c r="AA315" s="4">
        <v>0.111667</v>
      </c>
    </row>
    <row r="316" spans="2:27" ht="15">
      <c r="B316" s="3">
        <v>2003.83</v>
      </c>
      <c r="C316" s="4">
        <v>0.35199999999999998</v>
      </c>
      <c r="D316" s="4">
        <f t="shared" si="92"/>
        <v>0.18808</v>
      </c>
      <c r="E316" s="10">
        <f t="shared" si="78"/>
        <v>1.171531594543727</v>
      </c>
      <c r="F316" s="10">
        <f t="shared" si="79"/>
        <v>-3.3073743408126961</v>
      </c>
      <c r="G316" s="10">
        <f t="shared" si="80"/>
        <v>3.4156949874330031</v>
      </c>
      <c r="H316" s="3">
        <f t="shared" si="81"/>
        <v>0.10832064662030705</v>
      </c>
      <c r="I316" s="3">
        <v>3.4460093896713615</v>
      </c>
      <c r="J316" s="3">
        <f t="shared" si="82"/>
        <v>70.896244131455362</v>
      </c>
      <c r="K316" s="3">
        <f t="shared" si="83"/>
        <v>375.17447701811801</v>
      </c>
      <c r="L316" s="3">
        <f t="shared" si="76"/>
        <v>39.148477018118001</v>
      </c>
      <c r="M316" s="3"/>
      <c r="N316" s="1">
        <v>2003.87</v>
      </c>
      <c r="O316">
        <v>376.54899999999998</v>
      </c>
      <c r="P316">
        <f t="shared" si="77"/>
        <v>40.522999999999968</v>
      </c>
      <c r="R316" s="4">
        <f t="shared" si="86"/>
        <v>-7.7000000000000013E-2</v>
      </c>
      <c r="S316" s="3">
        <f t="shared" si="87"/>
        <v>4.9677119809379278E-3</v>
      </c>
      <c r="T316" s="3">
        <f t="shared" si="88"/>
        <v>4.6657347596071208E-2</v>
      </c>
      <c r="U316" s="3">
        <f t="shared" si="84"/>
        <v>6.1625059577009138E-2</v>
      </c>
      <c r="V316" s="3">
        <f t="shared" si="89"/>
        <v>0.1539013302419221</v>
      </c>
      <c r="W316" s="3">
        <f t="shared" si="85"/>
        <v>0.17855135407272577</v>
      </c>
      <c r="X316" s="3">
        <f t="shared" si="90"/>
        <v>0.28716744913927528</v>
      </c>
      <c r="Y316" s="3"/>
      <c r="Z316" s="3">
        <v>2004.46</v>
      </c>
      <c r="AA316" s="4">
        <v>0.1075</v>
      </c>
    </row>
    <row r="317" spans="2:27" ht="15">
      <c r="B317" s="3">
        <v>2003.92</v>
      </c>
      <c r="C317" s="4">
        <v>0.442</v>
      </c>
      <c r="D317" s="4">
        <f t="shared" si="92"/>
        <v>0.20293</v>
      </c>
      <c r="E317" s="10">
        <f t="shared" si="78"/>
        <v>1.2192225750570975</v>
      </c>
      <c r="F317" s="10">
        <f t="shared" si="79"/>
        <v>-3.2753698144177057</v>
      </c>
      <c r="G317" s="10">
        <f t="shared" si="80"/>
        <v>3.4910800211797874</v>
      </c>
      <c r="H317" s="3">
        <f t="shared" si="81"/>
        <v>0.21571020676208175</v>
      </c>
      <c r="I317" s="3">
        <v>3.4503521126760561</v>
      </c>
      <c r="J317" s="3">
        <f t="shared" si="82"/>
        <v>71.183773474178366</v>
      </c>
      <c r="K317" s="3">
        <f t="shared" si="83"/>
        <v>375.32861188039334</v>
      </c>
      <c r="L317" s="3">
        <f t="shared" si="76"/>
        <v>39.302611880393329</v>
      </c>
      <c r="M317" s="3"/>
      <c r="N317" s="1">
        <v>2003.96</v>
      </c>
      <c r="O317">
        <v>376.72699999999998</v>
      </c>
      <c r="P317">
        <f t="shared" si="77"/>
        <v>40.700999999999965</v>
      </c>
      <c r="R317" s="4">
        <f t="shared" si="86"/>
        <v>9.0000000000000024E-2</v>
      </c>
      <c r="S317" s="3">
        <f t="shared" si="87"/>
        <v>3.2004526394990407E-2</v>
      </c>
      <c r="T317" s="3">
        <f t="shared" si="88"/>
        <v>7.5385033746784291E-2</v>
      </c>
      <c r="U317" s="3">
        <f t="shared" si="84"/>
        <v>0.11738956014177469</v>
      </c>
      <c r="V317" s="3">
        <f t="shared" si="89"/>
        <v>0.15413486227532758</v>
      </c>
      <c r="W317" s="3">
        <f t="shared" si="85"/>
        <v>0.20109068633203747</v>
      </c>
      <c r="X317" s="3">
        <f t="shared" si="90"/>
        <v>0.28752934272300479</v>
      </c>
      <c r="Y317" s="3"/>
      <c r="Z317" s="3">
        <v>2004.54</v>
      </c>
      <c r="AA317" s="4">
        <v>0.126667</v>
      </c>
    </row>
    <row r="318" spans="2:27" ht="15">
      <c r="B318" s="3">
        <v>2004</v>
      </c>
      <c r="C318" s="4">
        <v>0.31</v>
      </c>
      <c r="D318" s="4">
        <f t="shared" si="92"/>
        <v>0.18115000000000001</v>
      </c>
      <c r="E318" s="10">
        <f t="shared" si="78"/>
        <v>1.2208838462309026</v>
      </c>
      <c r="F318" s="10">
        <f t="shared" si="79"/>
        <v>-3.2893407777408541</v>
      </c>
      <c r="G318" s="10">
        <f t="shared" si="80"/>
        <v>3.5213659469420211</v>
      </c>
      <c r="H318" s="3">
        <f t="shared" si="81"/>
        <v>0.232025169201167</v>
      </c>
      <c r="I318" s="3">
        <v>3.4546948356807512</v>
      </c>
      <c r="J318" s="3">
        <f t="shared" si="82"/>
        <v>71.471664710485101</v>
      </c>
      <c r="K318" s="3">
        <f t="shared" si="83"/>
        <v>375.48290650313174</v>
      </c>
      <c r="L318" s="3">
        <f t="shared" si="76"/>
        <v>39.456906503131734</v>
      </c>
      <c r="M318" s="3"/>
      <c r="N318" s="1">
        <v>2004.04</v>
      </c>
      <c r="O318">
        <v>376.84199999999998</v>
      </c>
      <c r="P318">
        <f t="shared" si="77"/>
        <v>40.815999999999974</v>
      </c>
      <c r="R318" s="4">
        <f t="shared" si="86"/>
        <v>-0.13200000000000001</v>
      </c>
      <c r="S318" s="3">
        <f t="shared" si="87"/>
        <v>-1.39709633231484E-2</v>
      </c>
      <c r="T318" s="3">
        <f t="shared" si="88"/>
        <v>3.0285925762233656E-2</v>
      </c>
      <c r="U318" s="3">
        <f t="shared" si="84"/>
        <v>2.6314962439085259E-2</v>
      </c>
      <c r="V318" s="3">
        <f t="shared" si="89"/>
        <v>0.154294622738405</v>
      </c>
      <c r="W318" s="3">
        <f t="shared" si="85"/>
        <v>0.16482060771403911</v>
      </c>
      <c r="X318" s="3">
        <f t="shared" si="90"/>
        <v>0.2878912363067343</v>
      </c>
      <c r="Y318" s="3"/>
      <c r="Z318" s="3">
        <v>2004.62</v>
      </c>
      <c r="AA318" s="4">
        <v>0.1225</v>
      </c>
    </row>
    <row r="319" spans="2:27" ht="15">
      <c r="B319" s="3">
        <v>2004.08</v>
      </c>
      <c r="C319" s="4">
        <v>0.318</v>
      </c>
      <c r="D319" s="4">
        <f t="shared" si="92"/>
        <v>0.18247000000000002</v>
      </c>
      <c r="E319" s="10">
        <f t="shared" si="78"/>
        <v>1.2249708682274083</v>
      </c>
      <c r="F319" s="10">
        <f t="shared" si="79"/>
        <v>-3.3008361057814453</v>
      </c>
      <c r="G319" s="10">
        <f t="shared" si="80"/>
        <v>3.5536665237682747</v>
      </c>
      <c r="H319" s="3">
        <f t="shared" si="81"/>
        <v>0.25283041798682948</v>
      </c>
      <c r="I319" s="3">
        <v>3.4590375586854463</v>
      </c>
      <c r="J319" s="3">
        <f t="shared" si="82"/>
        <v>71.75991784037555</v>
      </c>
      <c r="K319" s="3">
        <f t="shared" si="83"/>
        <v>375.63736390486883</v>
      </c>
      <c r="L319" s="3">
        <f t="shared" si="76"/>
        <v>39.611363904868824</v>
      </c>
      <c r="M319" s="3"/>
      <c r="N319" s="1">
        <v>2004.12</v>
      </c>
      <c r="O319">
        <v>376.916</v>
      </c>
      <c r="P319">
        <f t="shared" si="77"/>
        <v>40.889999999999986</v>
      </c>
      <c r="R319" s="4">
        <f t="shared" si="86"/>
        <v>8.0000000000000071E-3</v>
      </c>
      <c r="S319" s="3">
        <f t="shared" si="87"/>
        <v>-1.1495328040591168E-2</v>
      </c>
      <c r="T319" s="3">
        <f t="shared" si="88"/>
        <v>3.2300576826253646E-2</v>
      </c>
      <c r="U319" s="3">
        <f t="shared" si="84"/>
        <v>3.080524878566248E-2</v>
      </c>
      <c r="V319" s="3">
        <f t="shared" si="89"/>
        <v>0.15445740173709055</v>
      </c>
      <c r="W319" s="3">
        <f t="shared" si="85"/>
        <v>0.16677950125135554</v>
      </c>
      <c r="X319" s="3">
        <f t="shared" si="90"/>
        <v>0.2882531298904496</v>
      </c>
      <c r="Y319" s="3"/>
      <c r="Z319" s="3">
        <v>2004.71</v>
      </c>
      <c r="AA319" s="4">
        <v>0.1575</v>
      </c>
    </row>
    <row r="320" spans="2:27" ht="15">
      <c r="B320" s="3">
        <v>2004.17</v>
      </c>
      <c r="C320" s="4">
        <v>0.432</v>
      </c>
      <c r="D320" s="4">
        <f t="shared" si="92"/>
        <v>0.20128000000000001</v>
      </c>
      <c r="E320" s="10">
        <f t="shared" si="78"/>
        <v>1.2651908569167891</v>
      </c>
      <c r="F320" s="10">
        <f t="shared" si="79"/>
        <v>-3.2763025712104965</v>
      </c>
      <c r="G320" s="10">
        <f t="shared" si="80"/>
        <v>3.6229080344104467</v>
      </c>
      <c r="H320" s="3">
        <f t="shared" si="81"/>
        <v>0.34660546319995023</v>
      </c>
      <c r="I320" s="3">
        <v>3.4633802816901409</v>
      </c>
      <c r="J320" s="3">
        <f t="shared" si="82"/>
        <v>72.048532863849729</v>
      </c>
      <c r="K320" s="3">
        <f t="shared" si="83"/>
        <v>375.79204393612821</v>
      </c>
      <c r="L320" s="3">
        <f t="shared" si="76"/>
        <v>39.766043936128199</v>
      </c>
      <c r="M320" s="3"/>
      <c r="N320" s="1">
        <v>2004.21</v>
      </c>
      <c r="O320">
        <v>377.06900000000002</v>
      </c>
      <c r="P320">
        <f t="shared" si="77"/>
        <v>41.043000000000006</v>
      </c>
      <c r="R320" s="4">
        <f t="shared" si="86"/>
        <v>0.11399999999999999</v>
      </c>
      <c r="S320" s="3">
        <f t="shared" si="87"/>
        <v>2.4533534570948756E-2</v>
      </c>
      <c r="T320" s="3">
        <f t="shared" si="88"/>
        <v>6.9241510642171988E-2</v>
      </c>
      <c r="U320" s="3">
        <f t="shared" si="84"/>
        <v>0.10377504521312074</v>
      </c>
      <c r="V320" s="3">
        <f t="shared" si="89"/>
        <v>0.15468003125937457</v>
      </c>
      <c r="W320" s="3">
        <f t="shared" si="85"/>
        <v>0.19619004934462286</v>
      </c>
      <c r="X320" s="3">
        <f t="shared" si="90"/>
        <v>0.28861502347417911</v>
      </c>
      <c r="Y320" s="3"/>
      <c r="Z320" s="3">
        <v>2004.79</v>
      </c>
      <c r="AA320" s="4">
        <v>0.20083300000000001</v>
      </c>
    </row>
    <row r="321" spans="2:27" ht="15">
      <c r="B321" s="3">
        <v>2004.25</v>
      </c>
      <c r="C321" s="4">
        <v>0.26200000000000001</v>
      </c>
      <c r="D321" s="4">
        <f t="shared" si="92"/>
        <v>0.17323</v>
      </c>
      <c r="E321" s="10">
        <f t="shared" si="78"/>
        <v>1.2478252348148484</v>
      </c>
      <c r="F321" s="10">
        <f t="shared" si="79"/>
        <v>-3.3093004278094389</v>
      </c>
      <c r="G321" s="10">
        <f t="shared" si="80"/>
        <v>3.6346414693628204</v>
      </c>
      <c r="H321" s="3">
        <f t="shared" si="81"/>
        <v>0.3253410415533815</v>
      </c>
      <c r="I321" s="3">
        <v>3.4677230046948355</v>
      </c>
      <c r="J321" s="3">
        <f t="shared" si="82"/>
        <v>72.337509780907638</v>
      </c>
      <c r="K321" s="3">
        <f t="shared" si="83"/>
        <v>375.94685264948515</v>
      </c>
      <c r="L321" s="3">
        <f t="shared" si="76"/>
        <v>39.920852649485141</v>
      </c>
      <c r="M321" s="3"/>
      <c r="N321" s="1">
        <v>2004.29</v>
      </c>
      <c r="O321">
        <v>377.14499999999998</v>
      </c>
      <c r="P321">
        <f t="shared" si="77"/>
        <v>41.118999999999971</v>
      </c>
      <c r="R321" s="4">
        <f t="shared" si="86"/>
        <v>-0.16999999999999998</v>
      </c>
      <c r="S321" s="3">
        <f t="shared" si="87"/>
        <v>-3.2997856598942388E-2</v>
      </c>
      <c r="T321" s="3">
        <f t="shared" si="88"/>
        <v>1.1733434952373667E-2</v>
      </c>
      <c r="U321" s="3">
        <f t="shared" si="84"/>
        <v>-1.1264421646568721E-2</v>
      </c>
      <c r="V321" s="3">
        <f t="shared" si="89"/>
        <v>0.15480871335694246</v>
      </c>
      <c r="W321" s="3">
        <f t="shared" si="85"/>
        <v>0.15030294469831498</v>
      </c>
      <c r="X321" s="3">
        <f t="shared" si="90"/>
        <v>0.28897691705790862</v>
      </c>
      <c r="Y321" s="3"/>
      <c r="Z321" s="3">
        <v>2004.87</v>
      </c>
      <c r="AA321" s="4">
        <v>0.14916699999999999</v>
      </c>
    </row>
    <row r="322" spans="2:27" ht="15">
      <c r="B322" s="3">
        <v>2004.33</v>
      </c>
      <c r="C322" s="4">
        <v>0.14599999999999999</v>
      </c>
      <c r="D322" s="4">
        <f t="shared" si="92"/>
        <v>0.15409</v>
      </c>
      <c r="E322" s="10">
        <f t="shared" si="78"/>
        <v>1.1947486995814003</v>
      </c>
      <c r="F322" s="10">
        <f t="shared" si="79"/>
        <v>-3.3779593130800283</v>
      </c>
      <c r="G322" s="10">
        <f t="shared" si="80"/>
        <v>3.607866315031766</v>
      </c>
      <c r="H322" s="3">
        <f t="shared" si="81"/>
        <v>0.22990700195173774</v>
      </c>
      <c r="I322" s="3">
        <v>3.4720657276995306</v>
      </c>
      <c r="J322" s="3">
        <f t="shared" si="82"/>
        <v>72.626848591549262</v>
      </c>
      <c r="K322" s="3">
        <f t="shared" si="83"/>
        <v>376.10172716900342</v>
      </c>
      <c r="L322" s="3">
        <f t="shared" si="76"/>
        <v>40.075727169003414</v>
      </c>
      <c r="M322" s="3"/>
      <c r="N322" s="1">
        <v>2004.37</v>
      </c>
      <c r="O322">
        <v>377.25700000000001</v>
      </c>
      <c r="P322">
        <f t="shared" si="77"/>
        <v>41.230999999999995</v>
      </c>
      <c r="R322" s="4">
        <f t="shared" si="86"/>
        <v>-0.11600000000000002</v>
      </c>
      <c r="S322" s="3">
        <f t="shared" si="87"/>
        <v>-6.8658885270589387E-2</v>
      </c>
      <c r="T322" s="3">
        <f t="shared" si="88"/>
        <v>-2.6775154331054374E-2</v>
      </c>
      <c r="U322" s="3">
        <f t="shared" si="84"/>
        <v>-8.5434039601643766E-2</v>
      </c>
      <c r="V322" s="3">
        <f t="shared" si="89"/>
        <v>0.15487451951827325</v>
      </c>
      <c r="W322" s="3">
        <f t="shared" si="85"/>
        <v>0.12070090367761574</v>
      </c>
      <c r="X322" s="3">
        <f t="shared" si="90"/>
        <v>0.28933881064162392</v>
      </c>
      <c r="Y322" s="3"/>
      <c r="Z322" s="3">
        <v>2004.96</v>
      </c>
      <c r="AA322" s="4">
        <v>0.153333</v>
      </c>
    </row>
    <row r="323" spans="2:27" ht="15">
      <c r="B323" s="3">
        <v>2004.42</v>
      </c>
      <c r="C323" s="4">
        <v>0.09</v>
      </c>
      <c r="D323" s="4">
        <f t="shared" si="92"/>
        <v>0.14485000000000001</v>
      </c>
      <c r="E323" s="10">
        <f t="shared" si="78"/>
        <v>1.1280058786689582</v>
      </c>
      <c r="F323" s="10">
        <f t="shared" si="79"/>
        <v>-3.4603885881109431</v>
      </c>
      <c r="G323" s="10">
        <f t="shared" si="80"/>
        <v>3.5631696404503286</v>
      </c>
      <c r="H323" s="3">
        <f t="shared" si="81"/>
        <v>0.1027810523393855</v>
      </c>
      <c r="I323" s="3">
        <v>3.4764084507042257</v>
      </c>
      <c r="J323" s="3">
        <f t="shared" si="82"/>
        <v>72.916549295774615</v>
      </c>
      <c r="K323" s="3">
        <f t="shared" si="83"/>
        <v>376.25663822320627</v>
      </c>
      <c r="L323" s="3">
        <f t="shared" si="76"/>
        <v>40.230638223206256</v>
      </c>
      <c r="M323" s="3"/>
      <c r="N323" s="1">
        <v>2004.46</v>
      </c>
      <c r="O323">
        <v>377.36399999999998</v>
      </c>
      <c r="P323">
        <f t="shared" si="77"/>
        <v>41.337999999999965</v>
      </c>
      <c r="R323" s="4">
        <f t="shared" si="86"/>
        <v>-5.5999999999999994E-2</v>
      </c>
      <c r="S323" s="3">
        <f t="shared" si="87"/>
        <v>-8.2429275030914795E-2</v>
      </c>
      <c r="T323" s="3">
        <f t="shared" si="88"/>
        <v>-4.4696674581437446E-2</v>
      </c>
      <c r="U323" s="3">
        <f t="shared" si="84"/>
        <v>-0.11712594961235225</v>
      </c>
      <c r="V323" s="3">
        <f t="shared" si="89"/>
        <v>0.15491105420284157</v>
      </c>
      <c r="W323" s="3">
        <f t="shared" si="85"/>
        <v>0.10806067435790068</v>
      </c>
      <c r="X323" s="3">
        <f t="shared" si="90"/>
        <v>0.28970070422535343</v>
      </c>
      <c r="Y323" s="3"/>
      <c r="Z323" s="3">
        <v>2005.04</v>
      </c>
      <c r="AA323" s="4">
        <v>0.22</v>
      </c>
    </row>
    <row r="324" spans="2:27" ht="15">
      <c r="B324" s="3">
        <v>2004.5</v>
      </c>
      <c r="C324" s="4">
        <v>-8.9999999999999993E-3</v>
      </c>
      <c r="D324" s="4">
        <f t="shared" si="92"/>
        <v>0.12851500000000002</v>
      </c>
      <c r="E324" s="10">
        <f t="shared" si="78"/>
        <v>1.0349371072650728</v>
      </c>
      <c r="F324" s="10">
        <f t="shared" si="79"/>
        <v>-3.5690895940118672</v>
      </c>
      <c r="G324" s="10">
        <f t="shared" si="80"/>
        <v>3.486735889029192</v>
      </c>
      <c r="H324" s="3">
        <f t="shared" si="81"/>
        <v>-8.2353704982675247E-2</v>
      </c>
      <c r="I324" s="3">
        <v>3.4807511737089203</v>
      </c>
      <c r="J324" s="3">
        <f t="shared" si="82"/>
        <v>73.206611893583698</v>
      </c>
      <c r="K324" s="3">
        <f t="shared" si="83"/>
        <v>376.41153410565835</v>
      </c>
      <c r="L324" s="3">
        <f t="shared" si="76"/>
        <v>40.385534105658337</v>
      </c>
      <c r="M324" s="3"/>
      <c r="N324" s="1">
        <v>2004.54</v>
      </c>
      <c r="O324">
        <v>377.49099999999999</v>
      </c>
      <c r="P324">
        <f t="shared" si="77"/>
        <v>41.464999999999975</v>
      </c>
      <c r="R324" s="4">
        <f t="shared" si="86"/>
        <v>-9.8999999999999991E-2</v>
      </c>
      <c r="S324" s="3">
        <f t="shared" si="87"/>
        <v>-0.10870100590092413</v>
      </c>
      <c r="T324" s="3">
        <f t="shared" si="88"/>
        <v>-7.643375142113662E-2</v>
      </c>
      <c r="U324" s="3">
        <f t="shared" si="84"/>
        <v>-0.17513475732206074</v>
      </c>
      <c r="V324" s="3">
        <f t="shared" si="89"/>
        <v>0.15489588245208097</v>
      </c>
      <c r="W324" s="3">
        <f t="shared" si="85"/>
        <v>8.4841979523256672E-2</v>
      </c>
      <c r="X324" s="3">
        <f t="shared" si="90"/>
        <v>0.29006259780908294</v>
      </c>
      <c r="Y324" s="3"/>
      <c r="Z324" s="3">
        <v>2005.12</v>
      </c>
      <c r="AA324" s="4">
        <v>0.26416699999999999</v>
      </c>
    </row>
    <row r="325" spans="2:27" ht="15">
      <c r="B325" s="3">
        <v>2004.58</v>
      </c>
      <c r="C325" s="4">
        <v>7.3999999999999996E-2</v>
      </c>
      <c r="D325" s="4">
        <f t="shared" si="92"/>
        <v>0.14221</v>
      </c>
      <c r="E325" s="10">
        <f t="shared" si="78"/>
        <v>0.97585495830157942</v>
      </c>
      <c r="F325" s="10">
        <f t="shared" si="79"/>
        <v>-3.6437540930125358</v>
      </c>
      <c r="G325" s="10">
        <f t="shared" si="80"/>
        <v>3.4392584980271423</v>
      </c>
      <c r="H325" s="3">
        <f t="shared" si="81"/>
        <v>-0.20449559498539349</v>
      </c>
      <c r="I325" s="3">
        <v>3.4915101721439754</v>
      </c>
      <c r="J325" s="3">
        <f t="shared" si="82"/>
        <v>73.497571074595697</v>
      </c>
      <c r="K325" s="3">
        <f t="shared" si="83"/>
        <v>376.5669957823601</v>
      </c>
      <c r="L325" s="3">
        <f t="shared" si="76"/>
        <v>40.540995782360085</v>
      </c>
      <c r="M325" s="3"/>
      <c r="N325" s="1">
        <v>2004.62</v>
      </c>
      <c r="O325">
        <v>377.613</v>
      </c>
      <c r="P325">
        <f t="shared" si="77"/>
        <v>41.586999999999989</v>
      </c>
      <c r="R325" s="4">
        <f t="shared" si="86"/>
        <v>8.299999999999999E-2</v>
      </c>
      <c r="S325" s="3">
        <f t="shared" si="87"/>
        <v>-7.4664499000668627E-2</v>
      </c>
      <c r="T325" s="3">
        <f t="shared" si="88"/>
        <v>-4.7477391002049618E-2</v>
      </c>
      <c r="U325" s="3">
        <f t="shared" si="84"/>
        <v>-0.11214189000271825</v>
      </c>
      <c r="V325" s="3">
        <f t="shared" si="89"/>
        <v>0.15546167670174782</v>
      </c>
      <c r="W325" s="3">
        <f t="shared" si="85"/>
        <v>0.11060492070066053</v>
      </c>
      <c r="X325" s="3">
        <f t="shared" si="90"/>
        <v>0.29095918101199914</v>
      </c>
      <c r="Y325" s="3"/>
      <c r="Z325" s="3">
        <v>2005.21</v>
      </c>
      <c r="AA325" s="4">
        <v>0.215</v>
      </c>
    </row>
    <row r="326" spans="2:27" ht="15">
      <c r="B326" s="3">
        <v>2004.67</v>
      </c>
      <c r="C326" s="4">
        <v>0.19800000000000001</v>
      </c>
      <c r="D326" s="4">
        <f t="shared" si="92"/>
        <v>0.16267000000000001</v>
      </c>
      <c r="E326" s="10">
        <f t="shared" si="78"/>
        <v>0.96115472748727526</v>
      </c>
      <c r="F326" s="10">
        <f t="shared" si="79"/>
        <v>-3.6741407779453445</v>
      </c>
      <c r="G326" s="10">
        <f t="shared" si="80"/>
        <v>3.4336657395024583</v>
      </c>
      <c r="H326" s="3">
        <f t="shared" si="81"/>
        <v>-0.2404750384428862</v>
      </c>
      <c r="I326" s="3">
        <v>3.5022691705790296</v>
      </c>
      <c r="J326" s="3">
        <f t="shared" si="82"/>
        <v>73.789426838810613</v>
      </c>
      <c r="K326" s="3">
        <f t="shared" si="83"/>
        <v>376.72309049306597</v>
      </c>
      <c r="L326" s="3">
        <f t="shared" si="76"/>
        <v>40.697090493065957</v>
      </c>
      <c r="M326" s="3"/>
      <c r="N326" s="1">
        <v>2004.71</v>
      </c>
      <c r="O326">
        <v>377.77100000000002</v>
      </c>
      <c r="P326">
        <f t="shared" si="77"/>
        <v>41.745000000000005</v>
      </c>
      <c r="R326" s="4">
        <f t="shared" si="86"/>
        <v>0.12400000000000001</v>
      </c>
      <c r="S326" s="3">
        <f t="shared" si="87"/>
        <v>-3.0386684932808716E-2</v>
      </c>
      <c r="T326" s="3">
        <f t="shared" si="88"/>
        <v>-5.5927585246839939E-3</v>
      </c>
      <c r="U326" s="3">
        <f t="shared" si="84"/>
        <v>-2.5979443457492708E-2</v>
      </c>
      <c r="V326" s="3">
        <f t="shared" si="89"/>
        <v>0.15609471070587233</v>
      </c>
      <c r="W326" s="3">
        <f t="shared" si="85"/>
        <v>0.14570293332287526</v>
      </c>
      <c r="X326" s="3">
        <f t="shared" si="90"/>
        <v>0.29185576421491533</v>
      </c>
      <c r="Y326" s="3"/>
      <c r="Z326" s="3">
        <v>2005.29</v>
      </c>
      <c r="AA326" s="4">
        <v>0.21249999999999999</v>
      </c>
    </row>
    <row r="327" spans="2:27" ht="15">
      <c r="B327" s="3">
        <v>2004.75</v>
      </c>
      <c r="C327" s="4">
        <v>0.27200000000000002</v>
      </c>
      <c r="D327" s="4">
        <f t="shared" si="92"/>
        <v>0.17488000000000001</v>
      </c>
      <c r="E327" s="10">
        <f t="shared" si="78"/>
        <v>0.97129671550253316</v>
      </c>
      <c r="F327" s="10">
        <f t="shared" si="79"/>
        <v>-3.6796310244271546</v>
      </c>
      <c r="G327" s="10">
        <f t="shared" si="80"/>
        <v>3.4525997887627065</v>
      </c>
      <c r="H327" s="3">
        <f t="shared" si="81"/>
        <v>-0.22703123566444816</v>
      </c>
      <c r="I327" s="3">
        <v>3.5130281690140848</v>
      </c>
      <c r="J327" s="3">
        <f t="shared" si="82"/>
        <v>74.082179186228458</v>
      </c>
      <c r="K327" s="3">
        <f t="shared" si="83"/>
        <v>376.87985712104449</v>
      </c>
      <c r="L327" s="3">
        <f t="shared" si="76"/>
        <v>40.853857121044484</v>
      </c>
      <c r="M327" s="3"/>
      <c r="N327" s="1">
        <v>2004.79</v>
      </c>
      <c r="O327">
        <v>377.97199999999998</v>
      </c>
      <c r="P327">
        <f t="shared" si="77"/>
        <v>41.94599999999997</v>
      </c>
      <c r="R327" s="4">
        <f t="shared" si="86"/>
        <v>7.400000000000001E-2</v>
      </c>
      <c r="S327" s="3">
        <f t="shared" si="87"/>
        <v>-5.4902464818100682E-3</v>
      </c>
      <c r="T327" s="3">
        <f t="shared" si="88"/>
        <v>1.8934049260248109E-2</v>
      </c>
      <c r="U327" s="3">
        <f t="shared" si="84"/>
        <v>2.3443802778438043E-2</v>
      </c>
      <c r="V327" s="3">
        <f t="shared" si="89"/>
        <v>0.15676662797852714</v>
      </c>
      <c r="W327" s="3">
        <f t="shared" si="85"/>
        <v>0.16614414908990235</v>
      </c>
      <c r="X327" s="3">
        <f t="shared" si="90"/>
        <v>0.29275234741784573</v>
      </c>
      <c r="Y327" s="3"/>
      <c r="Z327" s="3">
        <v>2005.37</v>
      </c>
      <c r="AA327" s="4">
        <v>0.21166699999999999</v>
      </c>
    </row>
    <row r="328" spans="2:27" ht="15">
      <c r="B328" s="3">
        <v>2004.83</v>
      </c>
      <c r="C328" s="4">
        <v>0.20699999999999999</v>
      </c>
      <c r="D328" s="4">
        <f t="shared" si="92"/>
        <v>0.164155</v>
      </c>
      <c r="E328" s="10">
        <f t="shared" si="78"/>
        <v>0.95983934273283278</v>
      </c>
      <c r="F328" s="10">
        <f t="shared" si="79"/>
        <v>-3.7066707472340572</v>
      </c>
      <c r="G328" s="10">
        <f t="shared" si="80"/>
        <v>3.4497009278131312</v>
      </c>
      <c r="H328" s="3">
        <f t="shared" si="81"/>
        <v>-0.256969819420926</v>
      </c>
      <c r="I328" s="3">
        <v>3.5237871674491394</v>
      </c>
      <c r="J328" s="3">
        <f t="shared" si="82"/>
        <v>74.37582811684922</v>
      </c>
      <c r="K328" s="3">
        <f t="shared" si="83"/>
        <v>377.0372590433135</v>
      </c>
      <c r="L328" s="3">
        <f t="shared" si="76"/>
        <v>41.011259043313487</v>
      </c>
      <c r="M328" s="3"/>
      <c r="N328" s="1">
        <v>2004.87</v>
      </c>
      <c r="O328">
        <v>378.12099999999998</v>
      </c>
      <c r="P328">
        <f t="shared" si="77"/>
        <v>42.09499999999997</v>
      </c>
      <c r="R328" s="4">
        <f t="shared" si="86"/>
        <v>-6.500000000000003E-2</v>
      </c>
      <c r="S328" s="3">
        <f t="shared" si="87"/>
        <v>-2.7039722806902589E-2</v>
      </c>
      <c r="T328" s="3">
        <f t="shared" si="88"/>
        <v>-2.8988609495752549E-3</v>
      </c>
      <c r="U328" s="3">
        <f t="shared" si="84"/>
        <v>-1.9938583756477841E-2</v>
      </c>
      <c r="V328" s="3">
        <f t="shared" si="89"/>
        <v>0.15740192226900263</v>
      </c>
      <c r="W328" s="3">
        <f t="shared" si="85"/>
        <v>0.14942648876641149</v>
      </c>
      <c r="X328" s="3">
        <f t="shared" si="90"/>
        <v>0.29364893062076192</v>
      </c>
      <c r="Y328" s="3"/>
      <c r="Z328" s="3">
        <v>2005.46</v>
      </c>
      <c r="AA328" s="4">
        <v>0.19666700000000001</v>
      </c>
    </row>
    <row r="329" spans="2:27" ht="15">
      <c r="B329" s="3">
        <v>2004.92</v>
      </c>
      <c r="C329" s="4">
        <v>0.11600000000000001</v>
      </c>
      <c r="D329" s="4">
        <f t="shared" si="92"/>
        <v>0.14913999999999999</v>
      </c>
      <c r="E329" s="10">
        <f t="shared" si="78"/>
        <v>0.92019421783481758</v>
      </c>
      <c r="F329" s="10">
        <f t="shared" si="79"/>
        <v>-3.7620023262506015</v>
      </c>
      <c r="G329" s="10">
        <f t="shared" si="80"/>
        <v>3.4168422910712457</v>
      </c>
      <c r="H329" s="3">
        <f t="shared" si="81"/>
        <v>-0.34516003517935578</v>
      </c>
      <c r="I329" s="3">
        <v>3.5345461658841946</v>
      </c>
      <c r="J329" s="3">
        <f t="shared" si="82"/>
        <v>74.670373630672898</v>
      </c>
      <c r="K329" s="3">
        <f t="shared" si="83"/>
        <v>377.19524647132408</v>
      </c>
      <c r="L329" s="3">
        <f t="shared" si="76"/>
        <v>41.169246471324072</v>
      </c>
      <c r="M329" s="3"/>
      <c r="N329" s="1">
        <v>2004.96</v>
      </c>
      <c r="O329">
        <v>378.274</v>
      </c>
      <c r="P329">
        <f t="shared" si="77"/>
        <v>42.24799999999999</v>
      </c>
      <c r="R329" s="4">
        <f t="shared" si="86"/>
        <v>-9.0999999999999984E-2</v>
      </c>
      <c r="S329" s="3">
        <f t="shared" si="87"/>
        <v>-5.5331579016544286E-2</v>
      </c>
      <c r="T329" s="3">
        <f t="shared" si="88"/>
        <v>-3.2858636741885494E-2</v>
      </c>
      <c r="U329" s="3">
        <f t="shared" si="84"/>
        <v>-7.8190215758429785E-2</v>
      </c>
      <c r="V329" s="3">
        <f t="shared" si="89"/>
        <v>0.15798742801058552</v>
      </c>
      <c r="W329" s="3">
        <f t="shared" si="85"/>
        <v>0.1267113417072136</v>
      </c>
      <c r="X329" s="3">
        <f t="shared" si="90"/>
        <v>0.29454551382367811</v>
      </c>
      <c r="Y329" s="3"/>
      <c r="Z329" s="3">
        <v>2005.54</v>
      </c>
      <c r="AA329" s="4">
        <v>0.20583299999999999</v>
      </c>
    </row>
    <row r="330" spans="2:27" ht="15">
      <c r="B330" s="3">
        <v>2005</v>
      </c>
      <c r="C330" s="4">
        <v>0.42799999999999999</v>
      </c>
      <c r="D330" s="4">
        <f t="shared" si="92"/>
        <v>0.20062000000000002</v>
      </c>
      <c r="E330" s="10">
        <f t="shared" si="78"/>
        <v>0.98350351264772129</v>
      </c>
      <c r="F330" s="10">
        <f t="shared" si="79"/>
        <v>-3.714325265934789</v>
      </c>
      <c r="G330" s="10">
        <f t="shared" si="80"/>
        <v>3.4875852785378565</v>
      </c>
      <c r="H330" s="3">
        <f t="shared" si="81"/>
        <v>-0.22673998739693246</v>
      </c>
      <c r="I330" s="3">
        <v>3.5453051643192488</v>
      </c>
      <c r="J330" s="3">
        <f t="shared" si="82"/>
        <v>74.965815727699507</v>
      </c>
      <c r="K330" s="3">
        <f t="shared" si="83"/>
        <v>377.3539870472174</v>
      </c>
      <c r="L330" s="3">
        <f t="shared" si="76"/>
        <v>41.327987047217391</v>
      </c>
      <c r="M330" s="3"/>
      <c r="N330" s="1">
        <v>2005.04</v>
      </c>
      <c r="O330">
        <v>378.49400000000003</v>
      </c>
      <c r="P330">
        <f t="shared" si="77"/>
        <v>42.468000000000018</v>
      </c>
      <c r="R330" s="4">
        <f t="shared" si="86"/>
        <v>0.312</v>
      </c>
      <c r="S330" s="3">
        <f t="shared" si="87"/>
        <v>4.7677060315812536E-2</v>
      </c>
      <c r="T330" s="3">
        <f t="shared" si="88"/>
        <v>7.0742987466610785E-2</v>
      </c>
      <c r="U330" s="3">
        <f t="shared" si="84"/>
        <v>0.12842004778242333</v>
      </c>
      <c r="V330" s="3">
        <f t="shared" si="89"/>
        <v>0.15874057589331869</v>
      </c>
      <c r="W330" s="3">
        <f t="shared" si="85"/>
        <v>0.21010859500628803</v>
      </c>
      <c r="X330" s="3">
        <f t="shared" si="90"/>
        <v>0.29544209702660851</v>
      </c>
      <c r="Y330" s="3"/>
      <c r="Z330" s="3">
        <v>2005.62</v>
      </c>
      <c r="AA330" s="4">
        <v>0.24</v>
      </c>
    </row>
    <row r="331" spans="2:27" ht="15">
      <c r="B331" s="3">
        <v>2005.08</v>
      </c>
      <c r="C331" s="4">
        <v>0.33700000000000002</v>
      </c>
      <c r="D331" s="4">
        <f t="shared" si="92"/>
        <v>0.18560500000000002</v>
      </c>
      <c r="E331" s="10">
        <f t="shared" si="78"/>
        <v>1.0126470426595282</v>
      </c>
      <c r="F331" s="10">
        <f t="shared" si="79"/>
        <v>-3.7007640859602047</v>
      </c>
      <c r="G331" s="10">
        <f t="shared" si="80"/>
        <v>3.52685015593508</v>
      </c>
      <c r="H331" s="3">
        <f t="shared" si="81"/>
        <v>-0.17391393002512467</v>
      </c>
      <c r="I331" s="3">
        <v>3.5560641627543039</v>
      </c>
      <c r="J331" s="3">
        <f t="shared" si="82"/>
        <v>75.262154407929032</v>
      </c>
      <c r="K331" s="3">
        <f t="shared" si="83"/>
        <v>377.51342831981225</v>
      </c>
      <c r="L331" s="3">
        <f t="shared" si="76"/>
        <v>41.487428319812238</v>
      </c>
      <c r="M331" s="3"/>
      <c r="N331" s="1">
        <v>2005.12</v>
      </c>
      <c r="O331">
        <v>378.75799999999998</v>
      </c>
      <c r="P331">
        <f t="shared" si="77"/>
        <v>42.731999999999971</v>
      </c>
      <c r="R331" s="4">
        <f t="shared" si="86"/>
        <v>-9.099999999999997E-2</v>
      </c>
      <c r="S331" s="3">
        <f t="shared" si="87"/>
        <v>1.3561179974584281E-2</v>
      </c>
      <c r="T331" s="3">
        <f t="shared" si="88"/>
        <v>3.9264877397223508E-2</v>
      </c>
      <c r="U331" s="3">
        <f t="shared" si="84"/>
        <v>6.2826057371807784E-2</v>
      </c>
      <c r="V331" s="3">
        <f t="shared" si="89"/>
        <v>0.15944127259484731</v>
      </c>
      <c r="W331" s="3">
        <f t="shared" si="85"/>
        <v>0.18457169554357042</v>
      </c>
      <c r="X331" s="3">
        <f t="shared" si="90"/>
        <v>0.2963386802295247</v>
      </c>
      <c r="Y331" s="3"/>
      <c r="Z331" s="3">
        <v>2005.71</v>
      </c>
      <c r="AA331" s="4">
        <v>0.2</v>
      </c>
    </row>
    <row r="332" spans="2:27" ht="15">
      <c r="B332" s="3">
        <v>2005.17</v>
      </c>
      <c r="C332" s="4">
        <v>0.313</v>
      </c>
      <c r="D332" s="4">
        <f t="shared" si="92"/>
        <v>0.181645</v>
      </c>
      <c r="E332" s="10">
        <f t="shared" si="78"/>
        <v>1.0317846484738882</v>
      </c>
      <c r="F332" s="10">
        <f t="shared" si="79"/>
        <v>-3.6973129342643931</v>
      </c>
      <c r="G332" s="10">
        <f t="shared" si="80"/>
        <v>3.5573882348412726</v>
      </c>
      <c r="H332" s="3">
        <f t="shared" si="81"/>
        <v>-0.13992469942312047</v>
      </c>
      <c r="I332" s="3">
        <v>3.5668231611893586</v>
      </c>
      <c r="J332" s="3">
        <f t="shared" si="82"/>
        <v>75.559389671361473</v>
      </c>
      <c r="K332" s="3">
        <f t="shared" si="83"/>
        <v>377.67355494737859</v>
      </c>
      <c r="L332" s="3">
        <f t="shared" si="76"/>
        <v>41.64755494737858</v>
      </c>
      <c r="M332" s="3"/>
      <c r="N332" s="1">
        <v>2005.21</v>
      </c>
      <c r="O332">
        <v>378.97300000000001</v>
      </c>
      <c r="P332">
        <f t="shared" si="77"/>
        <v>42.947000000000003</v>
      </c>
      <c r="R332" s="4">
        <f t="shared" si="86"/>
        <v>-2.4000000000000021E-2</v>
      </c>
      <c r="S332" s="3">
        <f t="shared" si="87"/>
        <v>3.4511516958115607E-3</v>
      </c>
      <c r="T332" s="3">
        <f t="shared" si="88"/>
        <v>3.0538078906192645E-2</v>
      </c>
      <c r="U332" s="3">
        <f t="shared" si="84"/>
        <v>4.3989230602004208E-2</v>
      </c>
      <c r="V332" s="3">
        <f t="shared" si="89"/>
        <v>0.16012662756634199</v>
      </c>
      <c r="W332" s="3">
        <f t="shared" si="85"/>
        <v>0.17772231980714367</v>
      </c>
      <c r="X332" s="3">
        <f t="shared" si="90"/>
        <v>0.29723526343244089</v>
      </c>
      <c r="Y332" s="3"/>
      <c r="Z332" s="3">
        <v>2005.79</v>
      </c>
      <c r="AA332" s="4">
        <v>0.126667</v>
      </c>
    </row>
    <row r="333" spans="2:27" ht="15">
      <c r="B333" s="3">
        <v>2005.25</v>
      </c>
      <c r="C333" s="4">
        <v>0.47299999999999998</v>
      </c>
      <c r="D333" s="4">
        <f t="shared" si="92"/>
        <v>0.20804500000000001</v>
      </c>
      <c r="E333" s="10">
        <f t="shared" si="78"/>
        <v>1.1005636704500008</v>
      </c>
      <c r="F333" s="10">
        <f t="shared" si="79"/>
        <v>-3.6441661467853885</v>
      </c>
      <c r="G333" s="10">
        <f t="shared" si="80"/>
        <v>3.6400783009661102</v>
      </c>
      <c r="H333" s="3">
        <f t="shared" si="81"/>
        <v>-4.0878458192783462E-3</v>
      </c>
      <c r="I333" s="3">
        <v>3.5775821596244137</v>
      </c>
      <c r="J333" s="3">
        <f t="shared" si="82"/>
        <v>75.857521517996844</v>
      </c>
      <c r="K333" s="3">
        <f t="shared" si="83"/>
        <v>377.83445068357122</v>
      </c>
      <c r="L333" s="3">
        <f t="shared" si="76"/>
        <v>41.808450683571209</v>
      </c>
      <c r="M333" s="3"/>
      <c r="N333" s="1">
        <v>2005.29</v>
      </c>
      <c r="O333">
        <v>379.18599999999998</v>
      </c>
      <c r="P333">
        <f t="shared" si="77"/>
        <v>43.159999999999968</v>
      </c>
      <c r="R333" s="4">
        <f t="shared" si="86"/>
        <v>0.15999999999999998</v>
      </c>
      <c r="S333" s="3">
        <f t="shared" si="87"/>
        <v>5.3146787479004587E-2</v>
      </c>
      <c r="T333" s="3">
        <f t="shared" si="88"/>
        <v>8.2690066124837536E-2</v>
      </c>
      <c r="U333" s="3">
        <f t="shared" si="84"/>
        <v>0.14583685360384213</v>
      </c>
      <c r="V333" s="3">
        <f t="shared" si="89"/>
        <v>0.16089573619262865</v>
      </c>
      <c r="W333" s="3">
        <f t="shared" si="85"/>
        <v>0.2192304776341655</v>
      </c>
      <c r="X333" s="3">
        <f t="shared" si="90"/>
        <v>0.29813184663537129</v>
      </c>
      <c r="Y333" s="3"/>
      <c r="Z333" s="3">
        <v>2005.87</v>
      </c>
      <c r="AA333" s="4">
        <v>0.21083299999999999</v>
      </c>
    </row>
    <row r="334" spans="2:27" ht="15">
      <c r="B334" s="3">
        <v>2005.33</v>
      </c>
      <c r="C334" s="4">
        <v>0.27900000000000003</v>
      </c>
      <c r="D334" s="4">
        <f t="shared" si="92"/>
        <v>0.176035</v>
      </c>
      <c r="E334" s="10">
        <f t="shared" si="78"/>
        <v>1.1017978912151456</v>
      </c>
      <c r="F334" s="10">
        <f t="shared" si="79"/>
        <v>-3.6585142760574829</v>
      </c>
      <c r="G334" s="10">
        <f t="shared" si="80"/>
        <v>3.6570657691540474</v>
      </c>
      <c r="H334" s="3">
        <f t="shared" si="81"/>
        <v>-1.4485069034355647E-3</v>
      </c>
      <c r="I334" s="3">
        <v>3.588341158059468</v>
      </c>
      <c r="J334" s="3">
        <f t="shared" si="82"/>
        <v>76.156549947835131</v>
      </c>
      <c r="K334" s="3">
        <f t="shared" si="83"/>
        <v>377.99600735639353</v>
      </c>
      <c r="L334" s="3">
        <f t="shared" si="76"/>
        <v>41.970007356393523</v>
      </c>
      <c r="M334" s="3"/>
      <c r="N334" s="1">
        <v>2005.37</v>
      </c>
      <c r="O334">
        <v>379.39800000000002</v>
      </c>
      <c r="P334">
        <f t="shared" si="77"/>
        <v>43.372000000000014</v>
      </c>
      <c r="R334" s="4">
        <f t="shared" si="86"/>
        <v>-0.19399999999999995</v>
      </c>
      <c r="S334" s="3">
        <f t="shared" si="87"/>
        <v>-1.434812927209439E-2</v>
      </c>
      <c r="T334" s="3">
        <f t="shared" si="88"/>
        <v>1.6987468187937171E-2</v>
      </c>
      <c r="U334" s="3">
        <f t="shared" si="84"/>
        <v>1.2639338915842782E-2</v>
      </c>
      <c r="V334" s="3">
        <f t="shared" si="89"/>
        <v>0.16155667282231434</v>
      </c>
      <c r="W334" s="3">
        <f t="shared" si="85"/>
        <v>0.16661240838865146</v>
      </c>
      <c r="X334" s="3">
        <f t="shared" si="90"/>
        <v>0.29902842983828748</v>
      </c>
      <c r="Y334" s="3"/>
      <c r="Z334" s="3">
        <v>2005.96</v>
      </c>
      <c r="AA334" s="4">
        <v>0.20916699999999999</v>
      </c>
    </row>
    <row r="335" spans="2:27" ht="15">
      <c r="B335" s="3">
        <v>2005.42</v>
      </c>
      <c r="C335" s="4">
        <v>0.252</v>
      </c>
      <c r="D335" s="4">
        <f t="shared" si="92"/>
        <v>0.17158000000000001</v>
      </c>
      <c r="E335" s="10">
        <f t="shared" si="78"/>
        <v>1.0942982259165035</v>
      </c>
      <c r="F335" s="10">
        <f t="shared" si="79"/>
        <v>-3.6817003954746883</v>
      </c>
      <c r="G335" s="10">
        <f t="shared" si="80"/>
        <v>3.6647960951383403</v>
      </c>
      <c r="H335" s="3">
        <f t="shared" si="81"/>
        <v>-1.6904300336348044E-2</v>
      </c>
      <c r="I335" s="3">
        <v>3.5991001564945231</v>
      </c>
      <c r="J335" s="3">
        <f t="shared" si="82"/>
        <v>76.456474960876335</v>
      </c>
      <c r="K335" s="3">
        <f t="shared" si="83"/>
        <v>378.15820882576969</v>
      </c>
      <c r="L335" s="3">
        <f t="shared" si="76"/>
        <v>42.132208825769681</v>
      </c>
      <c r="M335" s="3"/>
      <c r="N335" s="1">
        <v>2005.46</v>
      </c>
      <c r="O335">
        <v>379.59399999999999</v>
      </c>
      <c r="P335">
        <f t="shared" si="77"/>
        <v>43.567999999999984</v>
      </c>
      <c r="R335" s="4">
        <f t="shared" si="86"/>
        <v>-2.7000000000000024E-2</v>
      </c>
      <c r="S335" s="3">
        <f t="shared" si="87"/>
        <v>-2.3186119417205386E-2</v>
      </c>
      <c r="T335" s="3">
        <f t="shared" si="88"/>
        <v>7.7303259842929073E-3</v>
      </c>
      <c r="U335" s="3">
        <f t="shared" si="84"/>
        <v>-5.4557934329124789E-3</v>
      </c>
      <c r="V335" s="3">
        <f t="shared" si="89"/>
        <v>0.16220146937615709</v>
      </c>
      <c r="W335" s="3">
        <f t="shared" si="85"/>
        <v>0.1600191520029921</v>
      </c>
      <c r="X335" s="3">
        <f t="shared" si="90"/>
        <v>0.29992501304120367</v>
      </c>
      <c r="Y335" s="3"/>
      <c r="Z335" s="3">
        <v>2006.04</v>
      </c>
      <c r="AA335" s="4">
        <v>0.1575</v>
      </c>
    </row>
    <row r="336" spans="2:27" ht="15">
      <c r="B336" s="3">
        <v>2005.5</v>
      </c>
      <c r="C336" s="4">
        <v>0.35699999999999998</v>
      </c>
      <c r="D336" s="4">
        <f t="shared" si="92"/>
        <v>0.18890499999999999</v>
      </c>
      <c r="E336" s="10">
        <f t="shared" si="78"/>
        <v>1.1209795466025827</v>
      </c>
      <c r="F336" s="10">
        <f t="shared" si="79"/>
        <v>-3.6706513092857316</v>
      </c>
      <c r="G336" s="10">
        <f t="shared" si="80"/>
        <v>3.7070049740267552</v>
      </c>
      <c r="H336" s="3">
        <f t="shared" si="81"/>
        <v>3.6353664741023639E-2</v>
      </c>
      <c r="I336" s="3">
        <v>3.6098591549295778</v>
      </c>
      <c r="J336" s="3">
        <f t="shared" si="82"/>
        <v>76.757296557120469</v>
      </c>
      <c r="K336" s="3">
        <f t="shared" si="83"/>
        <v>378.32111015068892</v>
      </c>
      <c r="L336" s="3">
        <f t="shared" si="76"/>
        <v>42.295110150688913</v>
      </c>
      <c r="M336" s="3"/>
      <c r="N336" s="1">
        <v>2005.54</v>
      </c>
      <c r="O336">
        <v>379.8</v>
      </c>
      <c r="P336">
        <f t="shared" si="77"/>
        <v>43.774000000000001</v>
      </c>
      <c r="R336" s="4">
        <f t="shared" si="86"/>
        <v>0.10499999999999998</v>
      </c>
      <c r="S336" s="3">
        <f t="shared" si="87"/>
        <v>1.1049086188956725E-2</v>
      </c>
      <c r="T336" s="3">
        <f t="shared" si="88"/>
        <v>4.2208878888414958E-2</v>
      </c>
      <c r="U336" s="3">
        <f t="shared" si="84"/>
        <v>6.3257965077371678E-2</v>
      </c>
      <c r="V336" s="3">
        <f t="shared" si="89"/>
        <v>0.16290132491923259</v>
      </c>
      <c r="W336" s="3">
        <f t="shared" si="85"/>
        <v>0.18820451095018126</v>
      </c>
      <c r="X336" s="3">
        <f t="shared" si="90"/>
        <v>0.30082159624413407</v>
      </c>
      <c r="Y336" s="3"/>
      <c r="Z336" s="3">
        <v>2006.12</v>
      </c>
      <c r="AA336" s="4">
        <v>0.13333300000000001</v>
      </c>
    </row>
    <row r="337" spans="2:27" ht="15">
      <c r="B337" s="3">
        <v>2005.58</v>
      </c>
      <c r="C337" s="4">
        <v>0.26</v>
      </c>
      <c r="D337" s="4">
        <f t="shared" si="92"/>
        <v>0.1729</v>
      </c>
      <c r="E337" s="10">
        <f t="shared" si="78"/>
        <v>1.1145047795509213</v>
      </c>
      <c r="F337" s="10">
        <f t="shared" si="79"/>
        <v>-3.692708426374645</v>
      </c>
      <c r="G337" s="10">
        <f t="shared" si="80"/>
        <v>3.7163447433301218</v>
      </c>
      <c r="H337" s="3">
        <f t="shared" si="81"/>
        <v>2.3636316955476744E-2</v>
      </c>
      <c r="I337" s="3">
        <v>3.6205399061032866</v>
      </c>
      <c r="J337" s="3">
        <f t="shared" si="82"/>
        <v>77.059008215962407</v>
      </c>
      <c r="K337" s="3">
        <f t="shared" si="83"/>
        <v>378.48465019307315</v>
      </c>
      <c r="L337" s="3">
        <f t="shared" si="76"/>
        <v>42.45865019307314</v>
      </c>
      <c r="M337" s="3"/>
      <c r="N337" s="1">
        <v>2005.62</v>
      </c>
      <c r="O337">
        <v>380.04</v>
      </c>
      <c r="P337">
        <f t="shared" si="77"/>
        <v>44.01400000000001</v>
      </c>
      <c r="R337" s="4">
        <f t="shared" si="86"/>
        <v>-9.6999999999999975E-2</v>
      </c>
      <c r="S337" s="3">
        <f t="shared" si="87"/>
        <v>-2.2057117088913447E-2</v>
      </c>
      <c r="T337" s="3">
        <f t="shared" si="88"/>
        <v>9.3397693033665519E-3</v>
      </c>
      <c r="U337" s="3">
        <f t="shared" si="84"/>
        <v>-2.7173477855468951E-3</v>
      </c>
      <c r="V337" s="3">
        <f t="shared" si="89"/>
        <v>0.16354004238422704</v>
      </c>
      <c r="W337" s="3">
        <f t="shared" si="85"/>
        <v>0.16245310327000828</v>
      </c>
      <c r="X337" s="3">
        <f t="shared" si="90"/>
        <v>0.3017116588419384</v>
      </c>
      <c r="Y337" s="3"/>
      <c r="Z337" s="3">
        <v>2006.21</v>
      </c>
      <c r="AA337" s="4">
        <v>0.14333299999999999</v>
      </c>
    </row>
    <row r="338" spans="2:27" ht="15">
      <c r="B338" s="3">
        <v>2005.67</v>
      </c>
      <c r="C338" s="4">
        <v>0.40100000000000002</v>
      </c>
      <c r="D338" s="4">
        <f t="shared" si="92"/>
        <v>0.19616500000000001</v>
      </c>
      <c r="E338" s="10">
        <f t="shared" si="78"/>
        <v>1.153642656438076</v>
      </c>
      <c r="F338" s="10">
        <f t="shared" si="79"/>
        <v>-3.6692570036060657</v>
      </c>
      <c r="G338" s="10">
        <f t="shared" si="80"/>
        <v>3.7720057458803056</v>
      </c>
      <c r="H338" s="3">
        <f t="shared" si="81"/>
        <v>0.10274874227423991</v>
      </c>
      <c r="I338" s="3">
        <v>3.6312206572769954</v>
      </c>
      <c r="J338" s="3">
        <f t="shared" si="82"/>
        <v>77.36160993740215</v>
      </c>
      <c r="K338" s="3">
        <f t="shared" si="83"/>
        <v>378.64890329385923</v>
      </c>
      <c r="L338" s="3">
        <f t="shared" ref="L338:L401" si="93">K338-CO2_start</f>
        <v>42.622903293859224</v>
      </c>
      <c r="M338" s="3"/>
      <c r="N338" s="1">
        <v>2005.71</v>
      </c>
      <c r="O338">
        <v>380.24</v>
      </c>
      <c r="P338">
        <f t="shared" ref="P338:P401" si="94">O338-CO2_start</f>
        <v>44.213999999999999</v>
      </c>
      <c r="R338" s="4">
        <f t="shared" si="86"/>
        <v>0.14100000000000001</v>
      </c>
      <c r="S338" s="3">
        <f t="shared" si="87"/>
        <v>2.3451422768579366E-2</v>
      </c>
      <c r="T338" s="3">
        <f t="shared" si="88"/>
        <v>5.5661002550183802E-2</v>
      </c>
      <c r="U338" s="3">
        <f t="shared" si="84"/>
        <v>8.9112425318763164E-2</v>
      </c>
      <c r="V338" s="3">
        <f t="shared" si="89"/>
        <v>0.16425310078608391</v>
      </c>
      <c r="W338" s="3">
        <f t="shared" si="85"/>
        <v>0.19989807091358919</v>
      </c>
      <c r="X338" s="3">
        <f t="shared" si="90"/>
        <v>0.30260172143974273</v>
      </c>
      <c r="Y338" s="3"/>
      <c r="Z338" s="3">
        <v>2006.29</v>
      </c>
      <c r="AA338" s="4">
        <v>0.188333</v>
      </c>
    </row>
    <row r="339" spans="2:27" ht="15">
      <c r="B339" s="3">
        <v>2005.75</v>
      </c>
      <c r="C339" s="4">
        <v>0.38500000000000001</v>
      </c>
      <c r="D339" s="4">
        <f t="shared" si="92"/>
        <v>0.193525</v>
      </c>
      <c r="E339" s="10">
        <f t="shared" ref="E339:E402" si="95">Bio_alpha*(C339*Bio_factor-E338)+E338</f>
        <v>1.1845340840048293</v>
      </c>
      <c r="F339" s="10">
        <f t="shared" ref="F339:F402" si="96">Bio_alpha*(C339*Bio_factor-F338)+F338+Bio_slope*(B339-1979)</f>
        <v>-3.6539978105364455</v>
      </c>
      <c r="G339" s="10">
        <f t="shared" ref="G339:G402" si="97">Ocean_alpha*(C339*Ocean_factor-G338)+G338</f>
        <v>3.821240978393786</v>
      </c>
      <c r="H339" s="3">
        <f t="shared" ref="H339:H402" si="98">G339+F339</f>
        <v>0.1672431678573405</v>
      </c>
      <c r="I339" s="3">
        <v>3.6419014084507042</v>
      </c>
      <c r="J339" s="3">
        <f t="shared" ref="J339:J402" si="99">J338+I339/12</f>
        <v>77.665101721439711</v>
      </c>
      <c r="K339" s="3">
        <f t="shared" ref="K339:K402" si="100">(K338+I339/12)-Emiss_alpha*((K338+I339/12)-(CO2_base+G339))</f>
        <v>378.81385783575365</v>
      </c>
      <c r="L339" s="3">
        <f t="shared" si="93"/>
        <v>42.787857835753641</v>
      </c>
      <c r="M339" s="3"/>
      <c r="N339" s="1">
        <v>2005.79</v>
      </c>
      <c r="O339">
        <v>380.36700000000002</v>
      </c>
      <c r="P339">
        <f t="shared" si="94"/>
        <v>44.341000000000008</v>
      </c>
      <c r="R339" s="4">
        <f t="shared" si="86"/>
        <v>-1.6000000000000014E-2</v>
      </c>
      <c r="S339" s="3">
        <f t="shared" si="87"/>
        <v>1.5259193069620203E-2</v>
      </c>
      <c r="T339" s="3">
        <f t="shared" si="88"/>
        <v>4.9235232513480387E-2</v>
      </c>
      <c r="U339" s="3">
        <f t="shared" ref="U339:U402" si="101">S339+T339+Nat_offset</f>
        <v>7.4494425583100585E-2</v>
      </c>
      <c r="V339" s="3">
        <f t="shared" si="89"/>
        <v>0.16495454189441716</v>
      </c>
      <c r="W339" s="3">
        <f t="shared" ref="W339:W402" si="102">V339+U339*Nat_ampl</f>
        <v>0.1947523121276574</v>
      </c>
      <c r="X339" s="3">
        <f t="shared" si="90"/>
        <v>0.30349178403756127</v>
      </c>
      <c r="Y339" s="3"/>
      <c r="Z339" s="3">
        <v>2006.37</v>
      </c>
      <c r="AA339" s="4">
        <v>0.181667</v>
      </c>
    </row>
    <row r="340" spans="2:27" ht="15">
      <c r="B340" s="3">
        <v>2005.83</v>
      </c>
      <c r="C340" s="4">
        <v>0.32200000000000001</v>
      </c>
      <c r="D340" s="4">
        <f t="shared" si="92"/>
        <v>0.18313000000000001</v>
      </c>
      <c r="E340" s="10">
        <f t="shared" si="95"/>
        <v>1.1928067618841365</v>
      </c>
      <c r="F340" s="10">
        <f t="shared" si="96"/>
        <v>-3.6613074826944003</v>
      </c>
      <c r="G340" s="10">
        <f t="shared" si="97"/>
        <v>3.8486783265930793</v>
      </c>
      <c r="H340" s="3">
        <f t="shared" si="98"/>
        <v>0.18737084389867897</v>
      </c>
      <c r="I340" s="3">
        <v>3.6525821596244135</v>
      </c>
      <c r="J340" s="3">
        <f t="shared" si="99"/>
        <v>77.969483568075077</v>
      </c>
      <c r="K340" s="3">
        <f t="shared" si="100"/>
        <v>378.97947720472803</v>
      </c>
      <c r="L340" s="3">
        <f t="shared" si="93"/>
        <v>42.953477204728017</v>
      </c>
      <c r="M340" s="3"/>
      <c r="N340" s="1">
        <v>2005.87</v>
      </c>
      <c r="O340">
        <v>380.57799999999997</v>
      </c>
      <c r="P340">
        <f t="shared" si="94"/>
        <v>44.551999999999964</v>
      </c>
      <c r="R340" s="4">
        <f t="shared" ref="R340:R403" si="103">C340-C339</f>
        <v>-6.3E-2</v>
      </c>
      <c r="S340" s="3">
        <f t="shared" ref="S340:S403" si="104">F340-F339</f>
        <v>-7.3096721579548607E-3</v>
      </c>
      <c r="T340" s="3">
        <f t="shared" ref="T340:T403" si="105">G340-G339</f>
        <v>2.7437348199293332E-2</v>
      </c>
      <c r="U340" s="3">
        <f t="shared" si="101"/>
        <v>3.0127676041338473E-2</v>
      </c>
      <c r="V340" s="3">
        <f t="shared" ref="V340:V403" si="106">L340-L339</f>
        <v>0.1656193689743759</v>
      </c>
      <c r="W340" s="3">
        <f t="shared" si="102"/>
        <v>0.17767043939091129</v>
      </c>
      <c r="X340" s="3">
        <f t="shared" ref="X340:X403" si="107">J340-J339</f>
        <v>0.3043818466353656</v>
      </c>
      <c r="Y340" s="3"/>
      <c r="Z340" s="3">
        <v>2006.46</v>
      </c>
      <c r="AA340" s="4">
        <v>0.1575</v>
      </c>
    </row>
    <row r="341" spans="2:27" ht="15">
      <c r="B341" s="3">
        <v>2005.92</v>
      </c>
      <c r="C341" s="4">
        <v>0.156</v>
      </c>
      <c r="D341" s="4">
        <f t="shared" si="92"/>
        <v>0.15574000000000002</v>
      </c>
      <c r="E341" s="10">
        <f t="shared" si="95"/>
        <v>1.1473274842748913</v>
      </c>
      <c r="F341" s="10">
        <f t="shared" si="96"/>
        <v>-3.7224732144222297</v>
      </c>
      <c r="G341" s="10">
        <f t="shared" si="97"/>
        <v>3.8207890501382216</v>
      </c>
      <c r="H341" s="3">
        <f t="shared" si="98"/>
        <v>9.8315835715991895E-2</v>
      </c>
      <c r="I341" s="3">
        <v>3.6632629107981223</v>
      </c>
      <c r="J341" s="3">
        <f t="shared" si="99"/>
        <v>78.274755477308247</v>
      </c>
      <c r="K341" s="3">
        <f t="shared" si="100"/>
        <v>379.1456702837126</v>
      </c>
      <c r="L341" s="3">
        <f t="shared" si="93"/>
        <v>43.119670283712594</v>
      </c>
      <c r="M341" s="3"/>
      <c r="N341" s="1">
        <v>2005.96</v>
      </c>
      <c r="O341">
        <v>380.78699999999998</v>
      </c>
      <c r="P341">
        <f t="shared" si="94"/>
        <v>44.760999999999967</v>
      </c>
      <c r="R341" s="4">
        <f t="shared" si="103"/>
        <v>-0.16600000000000001</v>
      </c>
      <c r="S341" s="3">
        <f t="shared" si="104"/>
        <v>-6.1165731727829353E-2</v>
      </c>
      <c r="T341" s="3">
        <f t="shared" si="105"/>
        <v>-2.7889276454857725E-2</v>
      </c>
      <c r="U341" s="3">
        <f t="shared" si="101"/>
        <v>-7.9055008182687084E-2</v>
      </c>
      <c r="V341" s="3">
        <f t="shared" si="106"/>
        <v>0.16619307898457691</v>
      </c>
      <c r="W341" s="3">
        <f t="shared" si="102"/>
        <v>0.13457107571150206</v>
      </c>
      <c r="X341" s="3">
        <f t="shared" si="107"/>
        <v>0.30527190923316994</v>
      </c>
      <c r="Y341" s="3"/>
      <c r="Z341" s="3">
        <v>2006.54</v>
      </c>
      <c r="AA341" s="4">
        <v>0.155833</v>
      </c>
    </row>
    <row r="342" spans="2:27" ht="15">
      <c r="B342" s="3">
        <v>2006</v>
      </c>
      <c r="C342" s="4">
        <v>0.23200000000000001</v>
      </c>
      <c r="D342" s="4">
        <f t="shared" si="92"/>
        <v>0.16828000000000001</v>
      </c>
      <c r="E342" s="10">
        <f t="shared" si="95"/>
        <v>1.1297910268818145</v>
      </c>
      <c r="F342" s="10">
        <f t="shared" si="96"/>
        <v>-3.7556419063124475</v>
      </c>
      <c r="G342" s="10">
        <f t="shared" si="97"/>
        <v>3.8185460572293253</v>
      </c>
      <c r="H342" s="3">
        <f t="shared" si="98"/>
        <v>6.2904150916877732E-2</v>
      </c>
      <c r="I342" s="3">
        <v>3.6739436619718311</v>
      </c>
      <c r="J342" s="3">
        <f t="shared" si="99"/>
        <v>78.580917449139235</v>
      </c>
      <c r="K342" s="3">
        <f t="shared" si="100"/>
        <v>379.31247787428265</v>
      </c>
      <c r="L342" s="3">
        <f t="shared" si="93"/>
        <v>43.286477874282639</v>
      </c>
      <c r="M342" s="3"/>
      <c r="N342" s="1">
        <v>2006.04</v>
      </c>
      <c r="O342">
        <v>380.94400000000002</v>
      </c>
      <c r="P342">
        <f t="shared" si="94"/>
        <v>44.918000000000006</v>
      </c>
      <c r="R342" s="4">
        <f t="shared" si="103"/>
        <v>7.6000000000000012E-2</v>
      </c>
      <c r="S342" s="3">
        <f t="shared" si="104"/>
        <v>-3.3168691890217872E-2</v>
      </c>
      <c r="T342" s="3">
        <f t="shared" si="105"/>
        <v>-2.2429929088962908E-3</v>
      </c>
      <c r="U342" s="3">
        <f t="shared" si="101"/>
        <v>-2.5411684799114161E-2</v>
      </c>
      <c r="V342" s="3">
        <f t="shared" si="106"/>
        <v>0.16680759057004479</v>
      </c>
      <c r="W342" s="3">
        <f t="shared" si="102"/>
        <v>0.15664291665039914</v>
      </c>
      <c r="X342" s="3">
        <f t="shared" si="107"/>
        <v>0.30616197183098848</v>
      </c>
      <c r="Y342" s="3"/>
      <c r="Z342" s="3">
        <v>2006.62</v>
      </c>
      <c r="AA342" s="4">
        <v>0.13166700000000001</v>
      </c>
    </row>
    <row r="343" spans="2:27" ht="15">
      <c r="B343" s="3">
        <v>2006.08</v>
      </c>
      <c r="C343" s="4">
        <v>0.247</v>
      </c>
      <c r="D343" s="4">
        <f t="shared" si="92"/>
        <v>0.17075499999999999</v>
      </c>
      <c r="E343" s="10">
        <f t="shared" si="95"/>
        <v>1.1184540423271696</v>
      </c>
      <c r="F343" s="10">
        <f t="shared" si="96"/>
        <v>-3.7825612409043621</v>
      </c>
      <c r="G343" s="10">
        <f t="shared" si="97"/>
        <v>3.821297586422002</v>
      </c>
      <c r="H343" s="3">
        <f t="shared" si="98"/>
        <v>3.8736345517639936E-2</v>
      </c>
      <c r="I343" s="3">
        <v>3.6846244131455403</v>
      </c>
      <c r="J343" s="3">
        <f t="shared" si="99"/>
        <v>78.887969483568028</v>
      </c>
      <c r="K343" s="3">
        <f t="shared" si="100"/>
        <v>379.47990710419981</v>
      </c>
      <c r="L343" s="3">
        <f t="shared" si="93"/>
        <v>43.4539071041998</v>
      </c>
      <c r="M343" s="3"/>
      <c r="N343" s="1">
        <v>2006.12</v>
      </c>
      <c r="O343">
        <v>381.07799999999997</v>
      </c>
      <c r="P343">
        <f t="shared" si="94"/>
        <v>45.051999999999964</v>
      </c>
      <c r="R343" s="4">
        <f t="shared" si="103"/>
        <v>1.4999999999999986E-2</v>
      </c>
      <c r="S343" s="3">
        <f t="shared" si="104"/>
        <v>-2.6919334591914534E-2</v>
      </c>
      <c r="T343" s="3">
        <f t="shared" si="105"/>
        <v>2.7515291926767382E-3</v>
      </c>
      <c r="U343" s="3">
        <f t="shared" si="101"/>
        <v>-1.4167805399237796E-2</v>
      </c>
      <c r="V343" s="3">
        <f t="shared" si="106"/>
        <v>0.16742922991716114</v>
      </c>
      <c r="W343" s="3">
        <f t="shared" si="102"/>
        <v>0.16176210775746602</v>
      </c>
      <c r="X343" s="3">
        <f t="shared" si="107"/>
        <v>0.30705203442879281</v>
      </c>
      <c r="Y343" s="3"/>
      <c r="Z343" s="3">
        <v>2006.71</v>
      </c>
      <c r="AA343" s="4">
        <v>0.13750000000000001</v>
      </c>
    </row>
    <row r="344" spans="2:27" ht="15">
      <c r="B344" s="3">
        <v>2006.17</v>
      </c>
      <c r="C344" s="4">
        <v>0.255</v>
      </c>
      <c r="D344" s="4">
        <f t="shared" si="92"/>
        <v>0.17207500000000001</v>
      </c>
      <c r="E344" s="10">
        <f t="shared" si="95"/>
        <v>1.1105820917407914</v>
      </c>
      <c r="F344" s="10">
        <f t="shared" si="96"/>
        <v>-3.8061196456093311</v>
      </c>
      <c r="G344" s="10">
        <f t="shared" si="97"/>
        <v>3.8266314658743239</v>
      </c>
      <c r="H344" s="3">
        <f t="shared" si="98"/>
        <v>2.0511820264992764E-2</v>
      </c>
      <c r="I344" s="3">
        <v>3.6953051643192492</v>
      </c>
      <c r="J344" s="3">
        <f t="shared" si="99"/>
        <v>79.195911580594625</v>
      </c>
      <c r="K344" s="3">
        <f t="shared" si="100"/>
        <v>379.64796116420536</v>
      </c>
      <c r="L344" s="3">
        <f t="shared" si="93"/>
        <v>43.621961164205345</v>
      </c>
      <c r="M344" s="3"/>
      <c r="N344" s="1">
        <v>2006.21</v>
      </c>
      <c r="O344">
        <v>381.221</v>
      </c>
      <c r="P344">
        <f t="shared" si="94"/>
        <v>45.194999999999993</v>
      </c>
      <c r="R344" s="4">
        <f t="shared" si="103"/>
        <v>8.0000000000000071E-3</v>
      </c>
      <c r="S344" s="3">
        <f t="shared" si="104"/>
        <v>-2.355840470496906E-2</v>
      </c>
      <c r="T344" s="3">
        <f t="shared" si="105"/>
        <v>5.333879452321888E-3</v>
      </c>
      <c r="U344" s="3">
        <f t="shared" si="101"/>
        <v>-8.2245252526471722E-3</v>
      </c>
      <c r="V344" s="3">
        <f t="shared" si="106"/>
        <v>0.16805406000554513</v>
      </c>
      <c r="W344" s="3">
        <f t="shared" si="102"/>
        <v>0.16476424990448627</v>
      </c>
      <c r="X344" s="3">
        <f t="shared" si="107"/>
        <v>0.30794209702659714</v>
      </c>
      <c r="Y344" s="3"/>
      <c r="Z344" s="3">
        <v>2006.79</v>
      </c>
      <c r="AA344" s="4">
        <v>0.158333</v>
      </c>
    </row>
    <row r="345" spans="2:27" ht="15">
      <c r="B345" s="3">
        <v>2006.25</v>
      </c>
      <c r="C345" s="4">
        <v>0.23400000000000001</v>
      </c>
      <c r="D345" s="4">
        <f t="shared" si="92"/>
        <v>0.16861000000000001</v>
      </c>
      <c r="E345" s="10">
        <f t="shared" si="95"/>
        <v>1.0966232784004193</v>
      </c>
      <c r="F345" s="10">
        <f t="shared" si="96"/>
        <v>-3.8357106934468512</v>
      </c>
      <c r="G345" s="10">
        <f t="shared" si="97"/>
        <v>3.8249277852945931</v>
      </c>
      <c r="H345" s="3">
        <f t="shared" si="98"/>
        <v>-1.078290815225813E-2</v>
      </c>
      <c r="I345" s="3">
        <v>3.705985915492958</v>
      </c>
      <c r="J345" s="3">
        <f t="shared" si="99"/>
        <v>79.504743740219041</v>
      </c>
      <c r="K345" s="3">
        <f t="shared" si="100"/>
        <v>379.81662758499334</v>
      </c>
      <c r="L345" s="3">
        <f t="shared" si="93"/>
        <v>43.790627584993331</v>
      </c>
      <c r="M345" s="3"/>
      <c r="N345" s="1">
        <v>2006.29</v>
      </c>
      <c r="O345">
        <v>381.40899999999999</v>
      </c>
      <c r="P345">
        <f t="shared" si="94"/>
        <v>45.382999999999981</v>
      </c>
      <c r="R345" s="4">
        <f t="shared" si="103"/>
        <v>-2.0999999999999991E-2</v>
      </c>
      <c r="S345" s="3">
        <f t="shared" si="104"/>
        <v>-2.959104783752009E-2</v>
      </c>
      <c r="T345" s="3">
        <f t="shared" si="105"/>
        <v>-1.7036805797308041E-3</v>
      </c>
      <c r="U345" s="3">
        <f t="shared" si="101"/>
        <v>-2.1294728417250892E-2</v>
      </c>
      <c r="V345" s="3">
        <f t="shared" si="106"/>
        <v>0.16866642078798577</v>
      </c>
      <c r="W345" s="3">
        <f t="shared" si="102"/>
        <v>0.16014852942108543</v>
      </c>
      <c r="X345" s="3">
        <f t="shared" si="107"/>
        <v>0.30883215962441568</v>
      </c>
      <c r="Y345" s="3"/>
      <c r="Z345" s="3">
        <v>2006.87</v>
      </c>
      <c r="AA345" s="4">
        <v>0.13916700000000001</v>
      </c>
    </row>
    <row r="346" spans="2:27" ht="15">
      <c r="B346" s="3">
        <v>2006.33</v>
      </c>
      <c r="C346" s="4">
        <v>6.9000000000000006E-2</v>
      </c>
      <c r="D346" s="4">
        <f t="shared" si="92"/>
        <v>0.14138500000000001</v>
      </c>
      <c r="E346" s="10">
        <f t="shared" si="95"/>
        <v>1.0310098638071099</v>
      </c>
      <c r="F346" s="10">
        <f t="shared" si="96"/>
        <v>-3.916906458077436</v>
      </c>
      <c r="G346" s="10">
        <f t="shared" si="97"/>
        <v>3.7688281896065989</v>
      </c>
      <c r="H346" s="3">
        <f t="shared" si="98"/>
        <v>-0.14807826847083705</v>
      </c>
      <c r="I346" s="3">
        <v>3.7166666666666668</v>
      </c>
      <c r="J346" s="3">
        <f t="shared" si="99"/>
        <v>79.814465962441261</v>
      </c>
      <c r="K346" s="3">
        <f t="shared" si="100"/>
        <v>379.98581684945447</v>
      </c>
      <c r="L346" s="3">
        <f t="shared" si="93"/>
        <v>43.959816849454455</v>
      </c>
      <c r="M346" s="3"/>
      <c r="N346" s="1">
        <v>2006.37</v>
      </c>
      <c r="O346">
        <v>381.59100000000001</v>
      </c>
      <c r="P346">
        <f t="shared" si="94"/>
        <v>45.564999999999998</v>
      </c>
      <c r="R346" s="4">
        <f t="shared" si="103"/>
        <v>-0.16500000000000001</v>
      </c>
      <c r="S346" s="3">
        <f t="shared" si="104"/>
        <v>-8.1195764630584755E-2</v>
      </c>
      <c r="T346" s="3">
        <f t="shared" si="105"/>
        <v>-5.6099595687994164E-2</v>
      </c>
      <c r="U346" s="3">
        <f t="shared" si="101"/>
        <v>-0.12729536031857891</v>
      </c>
      <c r="V346" s="3">
        <f t="shared" si="106"/>
        <v>0.16918926446112437</v>
      </c>
      <c r="W346" s="3">
        <f t="shared" si="102"/>
        <v>0.1182711203336928</v>
      </c>
      <c r="X346" s="3">
        <f t="shared" si="107"/>
        <v>0.30972222222222001</v>
      </c>
      <c r="Y346" s="3"/>
      <c r="Z346" s="3">
        <v>2006.96</v>
      </c>
      <c r="AA346" s="4">
        <v>0.13333300000000001</v>
      </c>
    </row>
    <row r="347" spans="2:27" ht="15">
      <c r="B347" s="3">
        <v>2006.42</v>
      </c>
      <c r="C347" s="4">
        <v>0.16400000000000001</v>
      </c>
      <c r="D347" s="4">
        <f t="shared" si="92"/>
        <v>0.15706000000000001</v>
      </c>
      <c r="E347" s="10">
        <f t="shared" si="95"/>
        <v>1.0010257306266346</v>
      </c>
      <c r="F347" s="10">
        <f t="shared" si="96"/>
        <v>-3.9625770453765079</v>
      </c>
      <c r="G347" s="10">
        <f t="shared" si="97"/>
        <v>3.7452243295864056</v>
      </c>
      <c r="H347" s="3">
        <f t="shared" si="98"/>
        <v>-0.21735271579010229</v>
      </c>
      <c r="I347" s="3">
        <v>3.727347417840376</v>
      </c>
      <c r="J347" s="3">
        <f t="shared" si="99"/>
        <v>80.125078247261285</v>
      </c>
      <c r="K347" s="3">
        <f t="shared" si="100"/>
        <v>380.15558098832088</v>
      </c>
      <c r="L347" s="3">
        <f t="shared" si="93"/>
        <v>44.129580988320868</v>
      </c>
      <c r="M347" s="3"/>
      <c r="N347" s="1">
        <v>2006.46</v>
      </c>
      <c r="O347">
        <v>381.74799999999999</v>
      </c>
      <c r="P347">
        <f t="shared" si="94"/>
        <v>45.72199999999998</v>
      </c>
      <c r="R347" s="4">
        <f t="shared" si="103"/>
        <v>9.5000000000000001E-2</v>
      </c>
      <c r="S347" s="3">
        <f t="shared" si="104"/>
        <v>-4.5670587299071919E-2</v>
      </c>
      <c r="T347" s="3">
        <f t="shared" si="105"/>
        <v>-2.3603860020193324E-2</v>
      </c>
      <c r="U347" s="3">
        <f t="shared" si="101"/>
        <v>-5.927444731926524E-2</v>
      </c>
      <c r="V347" s="3">
        <f t="shared" si="106"/>
        <v>0.1697641388664124</v>
      </c>
      <c r="W347" s="3">
        <f t="shared" si="102"/>
        <v>0.1460543599387063</v>
      </c>
      <c r="X347" s="3">
        <f t="shared" si="107"/>
        <v>0.31061228482002434</v>
      </c>
      <c r="Y347" s="3"/>
      <c r="Z347" s="3">
        <v>2007.04</v>
      </c>
      <c r="AA347" s="4">
        <v>0.16333300000000001</v>
      </c>
    </row>
    <row r="348" spans="2:27" ht="15">
      <c r="B348" s="3">
        <v>2006.5</v>
      </c>
      <c r="C348" s="4">
        <v>0.22800000000000001</v>
      </c>
      <c r="D348" s="4">
        <f t="shared" si="92"/>
        <v>0.16761999999999999</v>
      </c>
      <c r="E348" s="10">
        <f t="shared" si="95"/>
        <v>0.99390762622132989</v>
      </c>
      <c r="F348" s="10">
        <f t="shared" si="96"/>
        <v>-3.9853273842789654</v>
      </c>
      <c r="G348" s="10">
        <f t="shared" si="97"/>
        <v>3.7432197759888015</v>
      </c>
      <c r="H348" s="3">
        <f t="shared" si="98"/>
        <v>-0.24210760829016387</v>
      </c>
      <c r="I348" s="3">
        <v>3.7380281690140844</v>
      </c>
      <c r="J348" s="3">
        <f t="shared" si="99"/>
        <v>80.436580594679128</v>
      </c>
      <c r="K348" s="3">
        <f t="shared" si="100"/>
        <v>380.32595421546955</v>
      </c>
      <c r="L348" s="3">
        <f t="shared" si="93"/>
        <v>44.29995421546954</v>
      </c>
      <c r="M348" s="3"/>
      <c r="N348" s="1">
        <v>2006.54</v>
      </c>
      <c r="O348">
        <v>381.904</v>
      </c>
      <c r="P348">
        <f t="shared" si="94"/>
        <v>45.877999999999986</v>
      </c>
      <c r="R348" s="4">
        <f t="shared" si="103"/>
        <v>6.4000000000000001E-2</v>
      </c>
      <c r="S348" s="3">
        <f t="shared" si="104"/>
        <v>-2.2750338902457479E-2</v>
      </c>
      <c r="T348" s="3">
        <f t="shared" si="105"/>
        <v>-2.0045535976040973E-3</v>
      </c>
      <c r="U348" s="3">
        <f t="shared" si="101"/>
        <v>-1.4754892500061576E-2</v>
      </c>
      <c r="V348" s="3">
        <f t="shared" si="106"/>
        <v>0.17037322714867287</v>
      </c>
      <c r="W348" s="3">
        <f t="shared" si="102"/>
        <v>0.16447127014864824</v>
      </c>
      <c r="X348" s="3">
        <f t="shared" si="107"/>
        <v>0.31150234741784288</v>
      </c>
      <c r="Y348" s="3"/>
      <c r="Z348" s="3">
        <v>2007.12</v>
      </c>
      <c r="AA348" s="4">
        <v>0.17583299999999999</v>
      </c>
    </row>
    <row r="349" spans="2:27" ht="15">
      <c r="B349" s="3">
        <v>2006.58</v>
      </c>
      <c r="C349" s="4">
        <v>0.23100000000000001</v>
      </c>
      <c r="D349" s="4">
        <f t="shared" si="92"/>
        <v>0.16811500000000001</v>
      </c>
      <c r="E349" s="10">
        <f t="shared" si="95"/>
        <v>0.988318121044929</v>
      </c>
      <c r="F349" s="10">
        <f t="shared" si="96"/>
        <v>-4.006499239492646</v>
      </c>
      <c r="G349" s="10">
        <f t="shared" si="97"/>
        <v>3.742246207209885</v>
      </c>
      <c r="H349" s="3">
        <f t="shared" si="98"/>
        <v>-0.26425303228276098</v>
      </c>
      <c r="I349" s="3">
        <v>3.7388070849338457</v>
      </c>
      <c r="J349" s="3">
        <f t="shared" si="99"/>
        <v>80.748147851756954</v>
      </c>
      <c r="K349" s="3">
        <f t="shared" si="100"/>
        <v>380.49611340733475</v>
      </c>
      <c r="L349" s="3">
        <f t="shared" si="93"/>
        <v>44.470113407334736</v>
      </c>
      <c r="M349" s="3"/>
      <c r="N349" s="1">
        <v>2006.62</v>
      </c>
      <c r="O349">
        <v>382.036</v>
      </c>
      <c r="P349">
        <f t="shared" si="94"/>
        <v>46.009999999999991</v>
      </c>
      <c r="R349" s="4">
        <f t="shared" si="103"/>
        <v>3.0000000000000027E-3</v>
      </c>
      <c r="S349" s="3">
        <f t="shared" si="104"/>
        <v>-2.117185521368059E-2</v>
      </c>
      <c r="T349" s="3">
        <f t="shared" si="105"/>
        <v>-9.735687789165226E-4</v>
      </c>
      <c r="U349" s="3">
        <f t="shared" si="101"/>
        <v>-1.2145423992597113E-2</v>
      </c>
      <c r="V349" s="3">
        <f t="shared" si="106"/>
        <v>0.17015919186519568</v>
      </c>
      <c r="W349" s="3">
        <f t="shared" si="102"/>
        <v>0.16530102226815682</v>
      </c>
      <c r="X349" s="3">
        <f t="shared" si="107"/>
        <v>0.31156725707782584</v>
      </c>
      <c r="Y349" s="3"/>
      <c r="Z349" s="3">
        <v>2007.21</v>
      </c>
      <c r="AA349" s="4">
        <v>0.129167</v>
      </c>
    </row>
    <row r="350" spans="2:27" ht="15">
      <c r="B350" s="3">
        <v>2006.67</v>
      </c>
      <c r="C350" s="4">
        <v>0.317</v>
      </c>
      <c r="D350" s="4">
        <f t="shared" ref="D350:D413" si="108">C350*RSS_fact+RSS_offset</f>
        <v>0.18230499999999999</v>
      </c>
      <c r="E350" s="10">
        <f t="shared" si="95"/>
        <v>1.0106802493943525</v>
      </c>
      <c r="F350" s="10">
        <f t="shared" si="96"/>
        <v>-3.9998235652618237</v>
      </c>
      <c r="G350" s="10">
        <f t="shared" si="97"/>
        <v>3.7696628297837274</v>
      </c>
      <c r="H350" s="3">
        <f t="shared" si="98"/>
        <v>-0.23016073547809635</v>
      </c>
      <c r="I350" s="3">
        <v>3.7395860008536066</v>
      </c>
      <c r="J350" s="3">
        <f t="shared" si="99"/>
        <v>81.059780018494749</v>
      </c>
      <c r="K350" s="3">
        <f t="shared" si="100"/>
        <v>380.6661051126884</v>
      </c>
      <c r="L350" s="3">
        <f t="shared" si="93"/>
        <v>44.640105112688389</v>
      </c>
      <c r="M350" s="3"/>
      <c r="N350" s="1">
        <v>2006.71</v>
      </c>
      <c r="O350">
        <v>382.173</v>
      </c>
      <c r="P350">
        <f t="shared" si="94"/>
        <v>46.146999999999991</v>
      </c>
      <c r="R350" s="4">
        <f t="shared" si="103"/>
        <v>8.5999999999999993E-2</v>
      </c>
      <c r="S350" s="3">
        <f t="shared" si="104"/>
        <v>6.6756742308222705E-3</v>
      </c>
      <c r="T350" s="3">
        <f t="shared" si="105"/>
        <v>2.7416622573842364E-2</v>
      </c>
      <c r="U350" s="3">
        <f t="shared" si="101"/>
        <v>4.4092296804664637E-2</v>
      </c>
      <c r="V350" s="3">
        <f t="shared" si="106"/>
        <v>0.16999170535365238</v>
      </c>
      <c r="W350" s="3">
        <f t="shared" si="102"/>
        <v>0.18762862407551822</v>
      </c>
      <c r="X350" s="3">
        <f t="shared" si="107"/>
        <v>0.31163216673779459</v>
      </c>
      <c r="Y350" s="3"/>
      <c r="Z350" s="3">
        <v>2007.29</v>
      </c>
      <c r="AA350" s="4">
        <v>0.16500000000000001</v>
      </c>
    </row>
    <row r="351" spans="2:27" ht="15">
      <c r="B351" s="3">
        <v>2006.75</v>
      </c>
      <c r="C351" s="4">
        <v>0.316</v>
      </c>
      <c r="D351" s="4">
        <f t="shared" si="108"/>
        <v>0.18214000000000002</v>
      </c>
      <c r="E351" s="10">
        <f t="shared" si="95"/>
        <v>1.0309345783399808</v>
      </c>
      <c r="F351" s="10">
        <f t="shared" si="96"/>
        <v>-3.9952014708133525</v>
      </c>
      <c r="G351" s="10">
        <f t="shared" si="97"/>
        <v>3.7961842963061323</v>
      </c>
      <c r="H351" s="3">
        <f t="shared" si="98"/>
        <v>-0.19901717450722023</v>
      </c>
      <c r="I351" s="3">
        <v>3.7403649167733675</v>
      </c>
      <c r="J351" s="3">
        <f t="shared" si="99"/>
        <v>81.371477094892526</v>
      </c>
      <c r="K351" s="3">
        <f t="shared" si="100"/>
        <v>380.83592814736551</v>
      </c>
      <c r="L351" s="3">
        <f t="shared" si="93"/>
        <v>44.809928147365497</v>
      </c>
      <c r="M351" s="3"/>
      <c r="N351" s="1">
        <v>2006.79</v>
      </c>
      <c r="O351">
        <v>382.33199999999999</v>
      </c>
      <c r="P351">
        <f t="shared" si="94"/>
        <v>46.305999999999983</v>
      </c>
      <c r="R351" s="4">
        <f t="shared" si="103"/>
        <v>-1.0000000000000009E-3</v>
      </c>
      <c r="S351" s="3">
        <f t="shared" si="104"/>
        <v>4.6220944484711701E-3</v>
      </c>
      <c r="T351" s="3">
        <f t="shared" si="105"/>
        <v>2.6521466522404946E-2</v>
      </c>
      <c r="U351" s="3">
        <f t="shared" si="101"/>
        <v>4.1143560970876118E-2</v>
      </c>
      <c r="V351" s="3">
        <f t="shared" si="106"/>
        <v>0.16982303467710835</v>
      </c>
      <c r="W351" s="3">
        <f t="shared" si="102"/>
        <v>0.18628045906545881</v>
      </c>
      <c r="X351" s="3">
        <f t="shared" si="107"/>
        <v>0.31169707639777755</v>
      </c>
      <c r="Y351" s="3"/>
      <c r="Z351" s="3">
        <v>2007.37</v>
      </c>
      <c r="AA351" s="4">
        <v>0.16500000000000001</v>
      </c>
    </row>
    <row r="352" spans="2:27" ht="15">
      <c r="B352" s="3">
        <v>2006.83</v>
      </c>
      <c r="C352" s="4">
        <v>0.19400000000000001</v>
      </c>
      <c r="D352" s="4">
        <f t="shared" si="108"/>
        <v>0.16201000000000002</v>
      </c>
      <c r="E352" s="10">
        <f t="shared" si="95"/>
        <v>1.0105511348975811</v>
      </c>
      <c r="F352" s="10">
        <f t="shared" si="96"/>
        <v>-4.0311672642930363</v>
      </c>
      <c r="G352" s="10">
        <f t="shared" si="97"/>
        <v>3.7819129659995294</v>
      </c>
      <c r="H352" s="3">
        <f t="shared" si="98"/>
        <v>-0.24925429829350687</v>
      </c>
      <c r="I352" s="3">
        <v>3.7411438326931288</v>
      </c>
      <c r="J352" s="3">
        <f t="shared" si="99"/>
        <v>81.683239080950287</v>
      </c>
      <c r="K352" s="3">
        <f t="shared" si="100"/>
        <v>381.00551640214366</v>
      </c>
      <c r="L352" s="3">
        <f t="shared" si="93"/>
        <v>44.979516402143645</v>
      </c>
      <c r="M352" s="3"/>
      <c r="N352" s="1">
        <v>2006.87</v>
      </c>
      <c r="O352">
        <v>382.471</v>
      </c>
      <c r="P352">
        <f t="shared" si="94"/>
        <v>46.444999999999993</v>
      </c>
      <c r="R352" s="4">
        <f t="shared" si="103"/>
        <v>-0.122</v>
      </c>
      <c r="S352" s="3">
        <f t="shared" si="104"/>
        <v>-3.5965793479683761E-2</v>
      </c>
      <c r="T352" s="3">
        <f t="shared" si="105"/>
        <v>-1.4271330306602881E-2</v>
      </c>
      <c r="U352" s="3">
        <f t="shared" si="101"/>
        <v>-4.023712378628664E-2</v>
      </c>
      <c r="V352" s="3">
        <f t="shared" si="106"/>
        <v>0.16958825477814798</v>
      </c>
      <c r="W352" s="3">
        <f t="shared" si="102"/>
        <v>0.15349340526363334</v>
      </c>
      <c r="X352" s="3">
        <f t="shared" si="107"/>
        <v>0.31176198605776051</v>
      </c>
      <c r="Y352" s="3"/>
      <c r="Z352" s="3">
        <v>2007.46</v>
      </c>
      <c r="AA352" s="4">
        <v>0.186667</v>
      </c>
    </row>
    <row r="353" spans="2:27" ht="15">
      <c r="B353" s="3">
        <v>2006.92</v>
      </c>
      <c r="C353" s="4">
        <v>0.28599999999999998</v>
      </c>
      <c r="D353" s="4">
        <f t="shared" si="108"/>
        <v>0.17719000000000001</v>
      </c>
      <c r="E353" s="10">
        <f t="shared" si="95"/>
        <v>1.0212211170238974</v>
      </c>
      <c r="F353" s="10">
        <f t="shared" si="96"/>
        <v>-4.0361837362853246</v>
      </c>
      <c r="G353" s="10">
        <f t="shared" si="97"/>
        <v>3.7982853084737647</v>
      </c>
      <c r="H353" s="3">
        <f t="shared" si="98"/>
        <v>-0.2378984278115599</v>
      </c>
      <c r="I353" s="3">
        <v>3.7419227486128896</v>
      </c>
      <c r="J353" s="3">
        <f t="shared" si="99"/>
        <v>81.99506597666803</v>
      </c>
      <c r="K353" s="3">
        <f t="shared" si="100"/>
        <v>381.17492012673131</v>
      </c>
      <c r="L353" s="3">
        <f t="shared" si="93"/>
        <v>45.148920126731298</v>
      </c>
      <c r="M353" s="3"/>
      <c r="N353" s="1">
        <v>2006.96</v>
      </c>
      <c r="O353">
        <v>382.60399999999998</v>
      </c>
      <c r="P353">
        <f t="shared" si="94"/>
        <v>46.577999999999975</v>
      </c>
      <c r="R353" s="4">
        <f t="shared" si="103"/>
        <v>9.1999999999999971E-2</v>
      </c>
      <c r="S353" s="3">
        <f t="shared" si="104"/>
        <v>-5.0164719922882739E-3</v>
      </c>
      <c r="T353" s="3">
        <f t="shared" si="105"/>
        <v>1.6372342474235246E-2</v>
      </c>
      <c r="U353" s="3">
        <f t="shared" si="101"/>
        <v>2.1355870481946974E-2</v>
      </c>
      <c r="V353" s="3">
        <f t="shared" si="106"/>
        <v>0.16940372458765296</v>
      </c>
      <c r="W353" s="3">
        <f t="shared" si="102"/>
        <v>0.17794607278043176</v>
      </c>
      <c r="X353" s="3">
        <f t="shared" si="107"/>
        <v>0.31182689571774347</v>
      </c>
      <c r="Y353" s="3"/>
      <c r="Z353" s="3">
        <v>2007.54</v>
      </c>
      <c r="AA353" s="4">
        <v>0.17499999999999999</v>
      </c>
    </row>
    <row r="354" spans="2:27" ht="15">
      <c r="B354" s="3">
        <v>2007</v>
      </c>
      <c r="C354" s="4">
        <v>0.54400000000000004</v>
      </c>
      <c r="D354" s="4">
        <f t="shared" si="108"/>
        <v>0.21976000000000001</v>
      </c>
      <c r="E354" s="10">
        <f t="shared" si="95"/>
        <v>1.1135521385859479</v>
      </c>
      <c r="F354" s="10">
        <f t="shared" si="96"/>
        <v>-3.9594849492204336</v>
      </c>
      <c r="G354" s="10">
        <f t="shared" si="97"/>
        <v>3.8994304444243237</v>
      </c>
      <c r="H354" s="3">
        <f t="shared" si="98"/>
        <v>-6.0054504796109853E-2</v>
      </c>
      <c r="I354" s="3">
        <v>3.7427016645326505</v>
      </c>
      <c r="J354" s="3">
        <f t="shared" si="99"/>
        <v>82.306957782045757</v>
      </c>
      <c r="K354" s="3">
        <f t="shared" si="100"/>
        <v>381.34427757548963</v>
      </c>
      <c r="L354" s="3">
        <f t="shared" si="93"/>
        <v>45.318277575489617</v>
      </c>
      <c r="M354" s="3"/>
      <c r="N354" s="1">
        <v>2007.04</v>
      </c>
      <c r="O354">
        <v>382.767</v>
      </c>
      <c r="P354">
        <f t="shared" si="94"/>
        <v>46.740999999999985</v>
      </c>
      <c r="R354" s="4">
        <f t="shared" si="103"/>
        <v>0.25800000000000006</v>
      </c>
      <c r="S354" s="3">
        <f t="shared" si="104"/>
        <v>7.6698787064890972E-2</v>
      </c>
      <c r="T354" s="3">
        <f t="shared" si="105"/>
        <v>0.10114513595055907</v>
      </c>
      <c r="U354" s="3">
        <f t="shared" si="101"/>
        <v>0.18784392301545005</v>
      </c>
      <c r="V354" s="3">
        <f t="shared" si="106"/>
        <v>0.16935744875831915</v>
      </c>
      <c r="W354" s="3">
        <f t="shared" si="102"/>
        <v>0.24449501796449918</v>
      </c>
      <c r="X354" s="3">
        <f t="shared" si="107"/>
        <v>0.31189180537772643</v>
      </c>
      <c r="Y354" s="3"/>
      <c r="Z354" s="3">
        <v>2007.62</v>
      </c>
      <c r="AA354" s="4">
        <v>0.20916699999999999</v>
      </c>
    </row>
    <row r="355" spans="2:27" ht="15">
      <c r="B355" s="3">
        <v>2007.08</v>
      </c>
      <c r="C355" s="4">
        <v>0.33200000000000002</v>
      </c>
      <c r="D355" s="4">
        <f t="shared" si="108"/>
        <v>0.18478</v>
      </c>
      <c r="E355" s="10">
        <f t="shared" si="95"/>
        <v>1.1306984428767983</v>
      </c>
      <c r="F355" s="10">
        <f t="shared" si="96"/>
        <v>-3.9579209949668699</v>
      </c>
      <c r="G355" s="10">
        <f t="shared" si="97"/>
        <v>3.928554547378194</v>
      </c>
      <c r="H355" s="3">
        <f t="shared" si="98"/>
        <v>-2.9366447588675904E-2</v>
      </c>
      <c r="I355" s="3">
        <v>3.7434805804524114</v>
      </c>
      <c r="J355" s="3">
        <f t="shared" si="99"/>
        <v>82.618914497083452</v>
      </c>
      <c r="K355" s="3">
        <f t="shared" si="100"/>
        <v>381.51347162109346</v>
      </c>
      <c r="L355" s="3">
        <f t="shared" si="93"/>
        <v>45.487471621093448</v>
      </c>
      <c r="M355" s="3"/>
      <c r="N355" s="1">
        <v>2007.12</v>
      </c>
      <c r="O355">
        <v>382.94299999999998</v>
      </c>
      <c r="P355">
        <f t="shared" si="94"/>
        <v>46.916999999999973</v>
      </c>
      <c r="R355" s="4">
        <f t="shared" si="103"/>
        <v>-0.21200000000000002</v>
      </c>
      <c r="S355" s="3">
        <f t="shared" si="104"/>
        <v>1.5639542535637041E-3</v>
      </c>
      <c r="T355" s="3">
        <f t="shared" si="105"/>
        <v>2.9124102953870246E-2</v>
      </c>
      <c r="U355" s="3">
        <f t="shared" si="101"/>
        <v>4.0688057207433952E-2</v>
      </c>
      <c r="V355" s="3">
        <f t="shared" si="106"/>
        <v>0.169194045603831</v>
      </c>
      <c r="W355" s="3">
        <f t="shared" si="102"/>
        <v>0.18546926848680459</v>
      </c>
      <c r="X355" s="3">
        <f t="shared" si="107"/>
        <v>0.31195671503769518</v>
      </c>
      <c r="Y355" s="3"/>
      <c r="Z355" s="3">
        <v>2007.71</v>
      </c>
      <c r="AA355" s="4">
        <v>0.16</v>
      </c>
    </row>
    <row r="356" spans="2:27" ht="15">
      <c r="B356" s="3">
        <v>2007.17</v>
      </c>
      <c r="C356" s="4">
        <v>0.34699999999999998</v>
      </c>
      <c r="D356" s="4">
        <f t="shared" si="108"/>
        <v>0.187255</v>
      </c>
      <c r="E356" s="10">
        <f t="shared" si="95"/>
        <v>1.1512711394933706</v>
      </c>
      <c r="F356" s="10">
        <f t="shared" si="96"/>
        <v>-3.9530347524689047</v>
      </c>
      <c r="G356" s="10">
        <f t="shared" si="97"/>
        <v>3.9620264513389731</v>
      </c>
      <c r="H356" s="3">
        <f t="shared" si="98"/>
        <v>8.9916988700684541E-3</v>
      </c>
      <c r="I356" s="3">
        <v>3.7442594963721723</v>
      </c>
      <c r="J356" s="3">
        <f t="shared" si="99"/>
        <v>82.93093612178113</v>
      </c>
      <c r="K356" s="3">
        <f t="shared" si="100"/>
        <v>381.68250960480106</v>
      </c>
      <c r="L356" s="3">
        <f t="shared" si="93"/>
        <v>45.656509604801045</v>
      </c>
      <c r="M356" s="3"/>
      <c r="N356" s="1">
        <v>2007.21</v>
      </c>
      <c r="O356">
        <v>383.072</v>
      </c>
      <c r="P356">
        <f t="shared" si="94"/>
        <v>47.045999999999992</v>
      </c>
      <c r="R356" s="4">
        <f t="shared" si="103"/>
        <v>1.4999999999999958E-2</v>
      </c>
      <c r="S356" s="3">
        <f t="shared" si="104"/>
        <v>4.8862424979652097E-3</v>
      </c>
      <c r="T356" s="3">
        <f t="shared" si="105"/>
        <v>3.3471903960779148E-2</v>
      </c>
      <c r="U356" s="3">
        <f t="shared" si="101"/>
        <v>4.835814645874436E-2</v>
      </c>
      <c r="V356" s="3">
        <f t="shared" si="106"/>
        <v>0.1690379837075966</v>
      </c>
      <c r="W356" s="3">
        <f t="shared" si="102"/>
        <v>0.18838124229109435</v>
      </c>
      <c r="X356" s="3">
        <f t="shared" si="107"/>
        <v>0.31202162469767813</v>
      </c>
      <c r="Y356" s="3"/>
      <c r="Z356" s="3">
        <v>2007.79</v>
      </c>
      <c r="AA356" s="4">
        <v>0.11749999999999999</v>
      </c>
    </row>
    <row r="357" spans="2:27" ht="15">
      <c r="B357" s="3">
        <v>2007.25</v>
      </c>
      <c r="C357" s="4">
        <v>0.28799999999999998</v>
      </c>
      <c r="D357" s="4">
        <f t="shared" si="108"/>
        <v>0.17752000000000001</v>
      </c>
      <c r="E357" s="10">
        <f t="shared" si="95"/>
        <v>1.1513294159618317</v>
      </c>
      <c r="F357" s="10">
        <f t="shared" si="96"/>
        <v>-3.9686087104976058</v>
      </c>
      <c r="G357" s="10">
        <f t="shared" si="97"/>
        <v>3.9753450168300817</v>
      </c>
      <c r="H357" s="3">
        <f t="shared" si="98"/>
        <v>6.7363063324759054E-3</v>
      </c>
      <c r="I357" s="3">
        <v>3.7450384122919336</v>
      </c>
      <c r="J357" s="3">
        <f t="shared" si="99"/>
        <v>83.243022656138791</v>
      </c>
      <c r="K357" s="3">
        <f t="shared" si="100"/>
        <v>381.85135898426546</v>
      </c>
      <c r="L357" s="3">
        <f t="shared" si="93"/>
        <v>45.825358984265449</v>
      </c>
      <c r="M357" s="3"/>
      <c r="N357" s="1">
        <v>2007.29</v>
      </c>
      <c r="O357">
        <v>383.238</v>
      </c>
      <c r="P357">
        <f t="shared" si="94"/>
        <v>47.211999999999989</v>
      </c>
      <c r="R357" s="4">
        <f t="shared" si="103"/>
        <v>-5.8999999999999997E-2</v>
      </c>
      <c r="S357" s="3">
        <f t="shared" si="104"/>
        <v>-1.5573958028701096E-2</v>
      </c>
      <c r="T357" s="3">
        <f t="shared" si="105"/>
        <v>1.3318565491108547E-2</v>
      </c>
      <c r="U357" s="3">
        <f t="shared" si="101"/>
        <v>7.7446074624074514E-3</v>
      </c>
      <c r="V357" s="3">
        <f t="shared" si="106"/>
        <v>0.16884937946440459</v>
      </c>
      <c r="W357" s="3">
        <f t="shared" si="102"/>
        <v>0.17194722244936758</v>
      </c>
      <c r="X357" s="3">
        <f t="shared" si="107"/>
        <v>0.31208653435766109</v>
      </c>
      <c r="Y357" s="3"/>
      <c r="Z357" s="3">
        <v>2007.87</v>
      </c>
      <c r="AA357" s="4">
        <v>6.3333299999999995E-2</v>
      </c>
    </row>
    <row r="358" spans="2:27" ht="15">
      <c r="B358" s="3">
        <v>2007.33</v>
      </c>
      <c r="C358" s="4">
        <v>0.17499999999999999</v>
      </c>
      <c r="D358" s="4">
        <f t="shared" si="108"/>
        <v>0.15887499999999999</v>
      </c>
      <c r="E358" s="10">
        <f t="shared" si="95"/>
        <v>1.1152431083135979</v>
      </c>
      <c r="F358" s="10">
        <f t="shared" si="96"/>
        <v>-4.0202773681831285</v>
      </c>
      <c r="G358" s="10">
        <f t="shared" si="97"/>
        <v>3.9511119663998486</v>
      </c>
      <c r="H358" s="3">
        <f t="shared" si="98"/>
        <v>-6.9165401783279901E-2</v>
      </c>
      <c r="I358" s="3">
        <v>3.7458173282116944</v>
      </c>
      <c r="J358" s="3">
        <f t="shared" si="99"/>
        <v>83.555174100156435</v>
      </c>
      <c r="K358" s="3">
        <f t="shared" si="100"/>
        <v>382.01995895720285</v>
      </c>
      <c r="L358" s="3">
        <f t="shared" si="93"/>
        <v>45.993958957202835</v>
      </c>
      <c r="M358" s="3"/>
      <c r="N358" s="1">
        <v>2007.37</v>
      </c>
      <c r="O358">
        <v>383.40199999999999</v>
      </c>
      <c r="P358">
        <f t="shared" si="94"/>
        <v>47.375999999999976</v>
      </c>
      <c r="R358" s="4">
        <f t="shared" si="103"/>
        <v>-0.11299999999999999</v>
      </c>
      <c r="S358" s="3">
        <f t="shared" si="104"/>
        <v>-5.1668657685522756E-2</v>
      </c>
      <c r="T358" s="3">
        <f t="shared" si="105"/>
        <v>-2.423305043023305E-2</v>
      </c>
      <c r="U358" s="3">
        <f t="shared" si="101"/>
        <v>-6.5901708115755811E-2</v>
      </c>
      <c r="V358" s="3">
        <f t="shared" si="106"/>
        <v>0.16859997293738616</v>
      </c>
      <c r="W358" s="3">
        <f t="shared" si="102"/>
        <v>0.14223928969108382</v>
      </c>
      <c r="X358" s="3">
        <f t="shared" si="107"/>
        <v>0.31215144401764405</v>
      </c>
      <c r="Y358" s="3"/>
      <c r="Z358" s="3">
        <v>2007.96</v>
      </c>
      <c r="AA358" s="4">
        <v>0.16</v>
      </c>
    </row>
    <row r="359" spans="2:27" ht="15">
      <c r="B359" s="3">
        <v>2007.42</v>
      </c>
      <c r="C359" s="4">
        <v>0.186</v>
      </c>
      <c r="D359" s="4">
        <f t="shared" si="108"/>
        <v>0.16069</v>
      </c>
      <c r="E359" s="10">
        <f t="shared" si="95"/>
        <v>1.0855601482735546</v>
      </c>
      <c r="F359" s="10">
        <f t="shared" si="96"/>
        <v>-4.0656467823417808</v>
      </c>
      <c r="G359" s="10">
        <f t="shared" si="97"/>
        <v>3.9310072846948785</v>
      </c>
      <c r="H359" s="3">
        <f t="shared" si="98"/>
        <v>-0.13463949764690231</v>
      </c>
      <c r="I359" s="3">
        <v>3.7465962441314553</v>
      </c>
      <c r="J359" s="3">
        <f t="shared" si="99"/>
        <v>83.867390453834062</v>
      </c>
      <c r="K359" s="3">
        <f t="shared" si="100"/>
        <v>382.18831664773745</v>
      </c>
      <c r="L359" s="3">
        <f t="shared" si="93"/>
        <v>46.162316647737441</v>
      </c>
      <c r="M359" s="3"/>
      <c r="N359" s="1">
        <v>2007.46</v>
      </c>
      <c r="O359">
        <v>383.589</v>
      </c>
      <c r="P359">
        <f t="shared" si="94"/>
        <v>47.562999999999988</v>
      </c>
      <c r="R359" s="4">
        <f t="shared" si="103"/>
        <v>1.100000000000001E-2</v>
      </c>
      <c r="S359" s="3">
        <f t="shared" si="104"/>
        <v>-4.5369414158652255E-2</v>
      </c>
      <c r="T359" s="3">
        <f t="shared" si="105"/>
        <v>-2.0104681704970151E-2</v>
      </c>
      <c r="U359" s="3">
        <f t="shared" si="101"/>
        <v>-5.5474095863622404E-2</v>
      </c>
      <c r="V359" s="3">
        <f t="shared" si="106"/>
        <v>0.16835769053460581</v>
      </c>
      <c r="W359" s="3">
        <f t="shared" si="102"/>
        <v>0.14616805218915685</v>
      </c>
      <c r="X359" s="3">
        <f t="shared" si="107"/>
        <v>0.31221635367762701</v>
      </c>
      <c r="Y359" s="3"/>
      <c r="Z359" s="3">
        <v>2008.04</v>
      </c>
      <c r="AA359" s="4">
        <v>0.1525</v>
      </c>
    </row>
    <row r="360" spans="2:27" ht="15">
      <c r="B360" s="3">
        <v>2007.5</v>
      </c>
      <c r="C360" s="4">
        <v>0.25</v>
      </c>
      <c r="D360" s="4">
        <f t="shared" si="108"/>
        <v>0.17125000000000001</v>
      </c>
      <c r="E360" s="10">
        <f t="shared" si="95"/>
        <v>1.0787191365339406</v>
      </c>
      <c r="F360" s="10">
        <f t="shared" si="96"/>
        <v>-4.0881200285785591</v>
      </c>
      <c r="G360" s="10">
        <f t="shared" si="97"/>
        <v>3.9324297639885049</v>
      </c>
      <c r="H360" s="3">
        <f t="shared" si="98"/>
        <v>-0.15569026459005419</v>
      </c>
      <c r="I360" s="3">
        <v>3.7473751600512166</v>
      </c>
      <c r="J360" s="3">
        <f t="shared" si="99"/>
        <v>84.179671717171658</v>
      </c>
      <c r="K360" s="3">
        <f t="shared" si="100"/>
        <v>382.35646748213213</v>
      </c>
      <c r="L360" s="3">
        <f t="shared" si="93"/>
        <v>46.330467482132121</v>
      </c>
      <c r="M360" s="3"/>
      <c r="N360" s="1">
        <v>2007.54</v>
      </c>
      <c r="O360">
        <v>383.76400000000001</v>
      </c>
      <c r="P360">
        <f t="shared" si="94"/>
        <v>47.738</v>
      </c>
      <c r="R360" s="4">
        <f t="shared" si="103"/>
        <v>6.4000000000000001E-2</v>
      </c>
      <c r="S360" s="3">
        <f t="shared" si="104"/>
        <v>-2.2473246236778266E-2</v>
      </c>
      <c r="T360" s="3">
        <f t="shared" si="105"/>
        <v>1.4224792936263775E-3</v>
      </c>
      <c r="U360" s="3">
        <f t="shared" si="101"/>
        <v>-1.1050766943151888E-2</v>
      </c>
      <c r="V360" s="3">
        <f t="shared" si="106"/>
        <v>0.16815083439468026</v>
      </c>
      <c r="W360" s="3">
        <f t="shared" si="102"/>
        <v>0.16373052761741949</v>
      </c>
      <c r="X360" s="3">
        <f t="shared" si="107"/>
        <v>0.31228126333759576</v>
      </c>
      <c r="Y360" s="3"/>
      <c r="Z360" s="3">
        <v>2008.12</v>
      </c>
      <c r="AA360" s="4">
        <v>0.160833</v>
      </c>
    </row>
    <row r="361" spans="2:27" ht="15">
      <c r="B361" s="3">
        <v>2007.58</v>
      </c>
      <c r="C361" s="4">
        <v>0.30299999999999999</v>
      </c>
      <c r="D361" s="4">
        <f t="shared" si="108"/>
        <v>0.17999500000000002</v>
      </c>
      <c r="E361" s="10">
        <f t="shared" si="95"/>
        <v>1.0893756859910786</v>
      </c>
      <c r="F361" s="10">
        <f t="shared" si="96"/>
        <v>-4.0930458291587115</v>
      </c>
      <c r="G361" s="10">
        <f t="shared" si="97"/>
        <v>3.9513068250931034</v>
      </c>
      <c r="H361" s="3">
        <f t="shared" si="98"/>
        <v>-0.14173900406560813</v>
      </c>
      <c r="I361" s="3">
        <v>3.7514084507042256</v>
      </c>
      <c r="J361" s="3">
        <f t="shared" si="99"/>
        <v>84.492289088063671</v>
      </c>
      <c r="K361" s="3">
        <f t="shared" si="100"/>
        <v>382.52471095809625</v>
      </c>
      <c r="L361" s="3">
        <f t="shared" si="93"/>
        <v>46.49871095809624</v>
      </c>
      <c r="M361" s="3"/>
      <c r="N361" s="1">
        <v>2007.62</v>
      </c>
      <c r="O361">
        <v>383.97300000000001</v>
      </c>
      <c r="P361">
        <f t="shared" si="94"/>
        <v>47.947000000000003</v>
      </c>
      <c r="R361" s="4">
        <f t="shared" si="103"/>
        <v>5.2999999999999992E-2</v>
      </c>
      <c r="S361" s="3">
        <f t="shared" si="104"/>
        <v>-4.9258005801524618E-3</v>
      </c>
      <c r="T361" s="3">
        <f t="shared" si="105"/>
        <v>1.8877061104598525E-2</v>
      </c>
      <c r="U361" s="3">
        <f t="shared" si="101"/>
        <v>2.3951260524446065E-2</v>
      </c>
      <c r="V361" s="3">
        <f t="shared" si="106"/>
        <v>0.16824347596411826</v>
      </c>
      <c r="W361" s="3">
        <f t="shared" si="102"/>
        <v>0.1778239801738967</v>
      </c>
      <c r="X361" s="3">
        <f t="shared" si="107"/>
        <v>0.31261737089201347</v>
      </c>
      <c r="Y361" s="3"/>
      <c r="Z361" s="3">
        <v>2008.21</v>
      </c>
      <c r="AA361" s="4">
        <v>0.17916699999999999</v>
      </c>
    </row>
    <row r="362" spans="2:27" ht="15">
      <c r="B362" s="3">
        <v>2007.67</v>
      </c>
      <c r="C362" s="4">
        <v>0.23599999999999999</v>
      </c>
      <c r="D362" s="4">
        <f t="shared" si="108"/>
        <v>0.16894000000000001</v>
      </c>
      <c r="E362" s="10">
        <f t="shared" si="95"/>
        <v>1.0777520879189981</v>
      </c>
      <c r="F362" s="10">
        <f t="shared" si="96"/>
        <v>-4.1203558813494023</v>
      </c>
      <c r="G362" s="10">
        <f t="shared" si="97"/>
        <v>3.947692380761938</v>
      </c>
      <c r="H362" s="3">
        <f t="shared" si="98"/>
        <v>-0.17266350058746438</v>
      </c>
      <c r="I362" s="3">
        <v>3.7554417413572345</v>
      </c>
      <c r="J362" s="3">
        <f t="shared" si="99"/>
        <v>84.805242566510103</v>
      </c>
      <c r="K362" s="3">
        <f t="shared" si="100"/>
        <v>382.69301032356788</v>
      </c>
      <c r="L362" s="3">
        <f t="shared" si="93"/>
        <v>46.667010323567865</v>
      </c>
      <c r="M362" s="3"/>
      <c r="N362" s="1">
        <v>2007.71</v>
      </c>
      <c r="O362">
        <v>384.13299999999998</v>
      </c>
      <c r="P362">
        <f t="shared" si="94"/>
        <v>48.106999999999971</v>
      </c>
      <c r="R362" s="4">
        <f t="shared" si="103"/>
        <v>-6.7000000000000004E-2</v>
      </c>
      <c r="S362" s="3">
        <f t="shared" si="104"/>
        <v>-2.7310052190690826E-2</v>
      </c>
      <c r="T362" s="3">
        <f t="shared" si="105"/>
        <v>-3.6144443311654229E-3</v>
      </c>
      <c r="U362" s="3">
        <f t="shared" si="101"/>
        <v>-2.0924496521856246E-2</v>
      </c>
      <c r="V362" s="3">
        <f t="shared" si="106"/>
        <v>0.16829936547162561</v>
      </c>
      <c r="W362" s="3">
        <f t="shared" si="102"/>
        <v>0.15992956686288312</v>
      </c>
      <c r="X362" s="3">
        <f t="shared" si="107"/>
        <v>0.31295347844643118</v>
      </c>
      <c r="Y362" s="3"/>
      <c r="Z362" s="3">
        <v>2008.29</v>
      </c>
      <c r="AA362" s="4">
        <v>0.1825</v>
      </c>
    </row>
    <row r="363" spans="2:27" ht="15">
      <c r="B363" s="3">
        <v>2007.75</v>
      </c>
      <c r="C363" s="4">
        <v>0.20200000000000001</v>
      </c>
      <c r="D363" s="4">
        <f t="shared" si="108"/>
        <v>0.16333</v>
      </c>
      <c r="E363" s="10">
        <f t="shared" si="95"/>
        <v>1.0561839018244723</v>
      </c>
      <c r="F363" s="10">
        <f t="shared" si="96"/>
        <v>-4.1575563019410939</v>
      </c>
      <c r="G363" s="10">
        <f t="shared" si="97"/>
        <v>3.9329363650327753</v>
      </c>
      <c r="H363" s="3">
        <f t="shared" si="98"/>
        <v>-0.22461993690831861</v>
      </c>
      <c r="I363" s="3">
        <v>3.7594750320102439</v>
      </c>
      <c r="J363" s="3">
        <f t="shared" si="99"/>
        <v>85.118532152510952</v>
      </c>
      <c r="K363" s="3">
        <f t="shared" si="100"/>
        <v>382.86134735648284</v>
      </c>
      <c r="L363" s="3">
        <f t="shared" si="93"/>
        <v>46.835347356482828</v>
      </c>
      <c r="M363" s="3"/>
      <c r="N363" s="1">
        <v>2007.79</v>
      </c>
      <c r="O363">
        <v>384.25099999999998</v>
      </c>
      <c r="P363">
        <f t="shared" si="94"/>
        <v>48.224999999999966</v>
      </c>
      <c r="R363" s="4">
        <f t="shared" si="103"/>
        <v>-3.3999999999999975E-2</v>
      </c>
      <c r="S363" s="3">
        <f t="shared" si="104"/>
        <v>-3.7200420591691596E-2</v>
      </c>
      <c r="T363" s="3">
        <f t="shared" si="105"/>
        <v>-1.475601572916263E-2</v>
      </c>
      <c r="U363" s="3">
        <f t="shared" si="101"/>
        <v>-4.1956436320854225E-2</v>
      </c>
      <c r="V363" s="3">
        <f t="shared" si="106"/>
        <v>0.16833703291496249</v>
      </c>
      <c r="W363" s="3">
        <f t="shared" si="102"/>
        <v>0.15155445838662079</v>
      </c>
      <c r="X363" s="3">
        <f t="shared" si="107"/>
        <v>0.31328958600084889</v>
      </c>
      <c r="Y363" s="3"/>
      <c r="Z363" s="3">
        <v>2008.37</v>
      </c>
      <c r="AA363" s="4">
        <v>0.154167</v>
      </c>
    </row>
    <row r="364" spans="2:27" ht="15">
      <c r="B364" s="3">
        <v>2007.83</v>
      </c>
      <c r="C364" s="4">
        <v>0.114</v>
      </c>
      <c r="D364" s="4">
        <f t="shared" si="108"/>
        <v>0.14881</v>
      </c>
      <c r="E364" s="10">
        <f t="shared" si="95"/>
        <v>1.0081958466240399</v>
      </c>
      <c r="F364" s="10">
        <f t="shared" si="96"/>
        <v>-4.2211267071788185</v>
      </c>
      <c r="G364" s="10">
        <f t="shared" si="97"/>
        <v>3.8894546974745761</v>
      </c>
      <c r="H364" s="3">
        <f t="shared" si="98"/>
        <v>-0.33167200970424249</v>
      </c>
      <c r="I364" s="3">
        <v>3.7635083226632529</v>
      </c>
      <c r="J364" s="3">
        <f t="shared" si="99"/>
        <v>85.432157846066218</v>
      </c>
      <c r="K364" s="3">
        <f t="shared" si="100"/>
        <v>383.02967524917159</v>
      </c>
      <c r="L364" s="3">
        <f t="shared" si="93"/>
        <v>47.003675249171579</v>
      </c>
      <c r="M364" s="3"/>
      <c r="N364" s="1">
        <v>2007.87</v>
      </c>
      <c r="O364">
        <v>384.31400000000002</v>
      </c>
      <c r="P364">
        <f t="shared" si="94"/>
        <v>48.288000000000011</v>
      </c>
      <c r="R364" s="4">
        <f t="shared" si="103"/>
        <v>-8.8000000000000009E-2</v>
      </c>
      <c r="S364" s="3">
        <f t="shared" si="104"/>
        <v>-6.3570405237724614E-2</v>
      </c>
      <c r="T364" s="3">
        <f t="shared" si="105"/>
        <v>-4.3481667558199266E-2</v>
      </c>
      <c r="U364" s="3">
        <f t="shared" si="101"/>
        <v>-9.7052072795923885E-2</v>
      </c>
      <c r="V364" s="3">
        <f t="shared" si="106"/>
        <v>0.16832789268875104</v>
      </c>
      <c r="W364" s="3">
        <f t="shared" si="102"/>
        <v>0.12950706357038147</v>
      </c>
      <c r="X364" s="3">
        <f t="shared" si="107"/>
        <v>0.31362569355526659</v>
      </c>
      <c r="Y364" s="3"/>
      <c r="Z364" s="3">
        <v>2008.46</v>
      </c>
      <c r="AA364" s="4">
        <v>0.14249999999999999</v>
      </c>
    </row>
    <row r="365" spans="2:27" ht="15">
      <c r="B365" s="3">
        <v>2007.92</v>
      </c>
      <c r="C365" s="4">
        <v>0.05</v>
      </c>
      <c r="D365" s="4">
        <f t="shared" si="108"/>
        <v>0.13825000000000001</v>
      </c>
      <c r="E365" s="10">
        <f t="shared" si="95"/>
        <v>0.94357607461306514</v>
      </c>
      <c r="F365" s="10">
        <f t="shared" si="96"/>
        <v>-4.3014329333084049</v>
      </c>
      <c r="G365" s="10">
        <f t="shared" si="97"/>
        <v>3.8257568807366966</v>
      </c>
      <c r="H365" s="3">
        <f t="shared" si="98"/>
        <v>-0.47567605257170831</v>
      </c>
      <c r="I365" s="3">
        <v>3.7675416133162618</v>
      </c>
      <c r="J365" s="3">
        <f t="shared" si="99"/>
        <v>85.746119647175902</v>
      </c>
      <c r="K365" s="3">
        <f t="shared" si="100"/>
        <v>383.19796111798172</v>
      </c>
      <c r="L365" s="3">
        <f t="shared" si="93"/>
        <v>47.171961117981709</v>
      </c>
      <c r="M365" s="3"/>
      <c r="N365" s="1">
        <v>2007.96</v>
      </c>
      <c r="O365">
        <v>384.47399999999999</v>
      </c>
      <c r="P365">
        <f t="shared" si="94"/>
        <v>48.447999999999979</v>
      </c>
      <c r="R365" s="4">
        <f t="shared" si="103"/>
        <v>-6.4000000000000001E-2</v>
      </c>
      <c r="S365" s="3">
        <f t="shared" si="104"/>
        <v>-8.0306226129586378E-2</v>
      </c>
      <c r="T365" s="3">
        <f t="shared" si="105"/>
        <v>-6.3697816737879442E-2</v>
      </c>
      <c r="U365" s="3">
        <f t="shared" si="101"/>
        <v>-0.13400404286746581</v>
      </c>
      <c r="V365" s="3">
        <f t="shared" si="106"/>
        <v>0.16828586881013052</v>
      </c>
      <c r="W365" s="3">
        <f t="shared" si="102"/>
        <v>0.11468425166314419</v>
      </c>
      <c r="X365" s="3">
        <f t="shared" si="107"/>
        <v>0.3139618011096843</v>
      </c>
      <c r="Y365" s="3"/>
      <c r="Z365" s="3">
        <v>2008.54</v>
      </c>
      <c r="AA365" s="4">
        <v>0.13916700000000001</v>
      </c>
    </row>
    <row r="366" spans="2:27" ht="15">
      <c r="B366" s="3">
        <v>2008</v>
      </c>
      <c r="C366" s="4">
        <v>-0.121</v>
      </c>
      <c r="D366" s="4">
        <f t="shared" si="108"/>
        <v>0.11003500000000001</v>
      </c>
      <c r="E366" s="10">
        <f t="shared" si="95"/>
        <v>0.82943339390620463</v>
      </c>
      <c r="F366" s="10">
        <f t="shared" si="96"/>
        <v>-4.4312078485124315</v>
      </c>
      <c r="G366" s="10">
        <f t="shared" si="97"/>
        <v>3.7069620221561879</v>
      </c>
      <c r="H366" s="3">
        <f t="shared" si="98"/>
        <v>-0.72424582635624368</v>
      </c>
      <c r="I366" s="3">
        <v>3.7715749039692708</v>
      </c>
      <c r="J366" s="3">
        <f t="shared" si="99"/>
        <v>86.060417555840004</v>
      </c>
      <c r="K366" s="3">
        <f t="shared" si="100"/>
        <v>383.36611536973845</v>
      </c>
      <c r="L366" s="3">
        <f t="shared" si="93"/>
        <v>47.340115369738442</v>
      </c>
      <c r="M366" s="3"/>
      <c r="N366" s="1">
        <v>2008.04</v>
      </c>
      <c r="O366">
        <v>384.62700000000001</v>
      </c>
      <c r="P366">
        <f t="shared" si="94"/>
        <v>48.600999999999999</v>
      </c>
      <c r="R366" s="4">
        <f t="shared" si="103"/>
        <v>-0.17099999999999999</v>
      </c>
      <c r="S366" s="3">
        <f t="shared" si="104"/>
        <v>-0.12977491520402662</v>
      </c>
      <c r="T366" s="3">
        <f t="shared" si="105"/>
        <v>-0.11879485858050876</v>
      </c>
      <c r="U366" s="3">
        <f t="shared" si="101"/>
        <v>-0.23856977378453537</v>
      </c>
      <c r="V366" s="3">
        <f t="shared" si="106"/>
        <v>0.16815425175673226</v>
      </c>
      <c r="W366" s="3">
        <f t="shared" si="102"/>
        <v>7.2726342242918116E-2</v>
      </c>
      <c r="X366" s="3">
        <f t="shared" si="107"/>
        <v>0.31429790866410201</v>
      </c>
      <c r="Y366" s="3"/>
      <c r="Z366" s="3">
        <v>2008.62</v>
      </c>
      <c r="AA366" s="4">
        <v>0.125</v>
      </c>
    </row>
    <row r="367" spans="2:27" ht="15">
      <c r="B367" s="3">
        <v>2008.08</v>
      </c>
      <c r="C367" s="4">
        <v>-7.2999999999999995E-2</v>
      </c>
      <c r="D367" s="4">
        <f t="shared" si="108"/>
        <v>0.117955</v>
      </c>
      <c r="E367" s="10">
        <f t="shared" si="95"/>
        <v>0.73976853044220936</v>
      </c>
      <c r="F367" s="10">
        <f t="shared" si="96"/>
        <v>-4.5364550620137196</v>
      </c>
      <c r="G367" s="10">
        <f t="shared" si="97"/>
        <v>3.6064509391662805</v>
      </c>
      <c r="H367" s="3">
        <f t="shared" si="98"/>
        <v>-0.93000412284743916</v>
      </c>
      <c r="I367" s="3">
        <v>3.7756081946222797</v>
      </c>
      <c r="J367" s="3">
        <f t="shared" si="99"/>
        <v>86.375051572058524</v>
      </c>
      <c r="K367" s="3">
        <f t="shared" si="100"/>
        <v>383.53416797252743</v>
      </c>
      <c r="L367" s="3">
        <f t="shared" si="93"/>
        <v>47.508167972527417</v>
      </c>
      <c r="M367" s="3"/>
      <c r="N367" s="1">
        <v>2008.12</v>
      </c>
      <c r="O367">
        <v>384.78699999999998</v>
      </c>
      <c r="P367">
        <f t="shared" si="94"/>
        <v>48.760999999999967</v>
      </c>
      <c r="R367" s="4">
        <f t="shared" si="103"/>
        <v>4.8000000000000001E-2</v>
      </c>
      <c r="S367" s="3">
        <f t="shared" si="104"/>
        <v>-0.10524721350128807</v>
      </c>
      <c r="T367" s="3">
        <f t="shared" si="105"/>
        <v>-0.10051108298990741</v>
      </c>
      <c r="U367" s="3">
        <f t="shared" si="101"/>
        <v>-0.19575829649119547</v>
      </c>
      <c r="V367" s="3">
        <f t="shared" si="106"/>
        <v>0.16805260278897549</v>
      </c>
      <c r="W367" s="3">
        <f t="shared" si="102"/>
        <v>8.9749284192497294E-2</v>
      </c>
      <c r="X367" s="3">
        <f t="shared" si="107"/>
        <v>0.31463401621851972</v>
      </c>
      <c r="Y367" s="3"/>
      <c r="Z367" s="3">
        <v>2008.71</v>
      </c>
      <c r="AA367" s="4">
        <v>0.14083300000000001</v>
      </c>
    </row>
    <row r="368" spans="2:27" ht="15">
      <c r="B368" s="3">
        <v>2008.17</v>
      </c>
      <c r="C368" s="4">
        <v>2.7E-2</v>
      </c>
      <c r="D368" s="4">
        <f t="shared" si="108"/>
        <v>0.13445499999999999</v>
      </c>
      <c r="E368" s="10">
        <f t="shared" si="95"/>
        <v>0.68925510777193033</v>
      </c>
      <c r="F368" s="10">
        <f t="shared" si="96"/>
        <v>-4.602654938802611</v>
      </c>
      <c r="G368" s="10">
        <f t="shared" si="97"/>
        <v>3.5410006853296756</v>
      </c>
      <c r="H368" s="3">
        <f t="shared" si="98"/>
        <v>-1.0616542534729354</v>
      </c>
      <c r="I368" s="3">
        <v>3.7796414852752886</v>
      </c>
      <c r="J368" s="3">
        <f t="shared" si="99"/>
        <v>86.690021695831462</v>
      </c>
      <c r="K368" s="3">
        <f t="shared" si="100"/>
        <v>383.7021761476185</v>
      </c>
      <c r="L368" s="3">
        <f t="shared" si="93"/>
        <v>47.676176147618492</v>
      </c>
      <c r="M368" s="3"/>
      <c r="N368" s="1">
        <v>2008.21</v>
      </c>
      <c r="O368">
        <v>384.96699999999998</v>
      </c>
      <c r="P368">
        <f t="shared" si="94"/>
        <v>48.940999999999974</v>
      </c>
      <c r="R368" s="4">
        <f t="shared" si="103"/>
        <v>9.9999999999999992E-2</v>
      </c>
      <c r="S368" s="3">
        <f t="shared" si="104"/>
        <v>-6.6199876788891387E-2</v>
      </c>
      <c r="T368" s="3">
        <f t="shared" si="105"/>
        <v>-6.5450253836604855E-2</v>
      </c>
      <c r="U368" s="3">
        <f t="shared" si="101"/>
        <v>-0.12165013062549625</v>
      </c>
      <c r="V368" s="3">
        <f t="shared" si="106"/>
        <v>0.16800817509107446</v>
      </c>
      <c r="W368" s="3">
        <f t="shared" si="102"/>
        <v>0.11934812284087595</v>
      </c>
      <c r="X368" s="3">
        <f t="shared" si="107"/>
        <v>0.31497012377293743</v>
      </c>
      <c r="Y368" s="3"/>
      <c r="Z368" s="3">
        <v>2008.79</v>
      </c>
      <c r="AA368" s="4">
        <v>0.23333300000000001</v>
      </c>
    </row>
    <row r="369" spans="2:27" ht="15">
      <c r="B369" s="3">
        <v>2008.25</v>
      </c>
      <c r="C369" s="4">
        <v>1.7999999999999999E-2</v>
      </c>
      <c r="D369" s="4">
        <f t="shared" si="108"/>
        <v>0.13297</v>
      </c>
      <c r="E369" s="10">
        <f t="shared" si="95"/>
        <v>0.63990211430698551</v>
      </c>
      <c r="F369" s="10">
        <f t="shared" si="96"/>
        <v>-4.6676401667647234</v>
      </c>
      <c r="G369" s="10">
        <f t="shared" si="97"/>
        <v>3.4739309070701969</v>
      </c>
      <c r="H369" s="3">
        <f t="shared" si="98"/>
        <v>-1.1937092596945265</v>
      </c>
      <c r="I369" s="3">
        <v>3.7836747759282976</v>
      </c>
      <c r="J369" s="3">
        <f t="shared" si="99"/>
        <v>87.005327927158817</v>
      </c>
      <c r="K369" s="3">
        <f t="shared" si="100"/>
        <v>383.87013733179549</v>
      </c>
      <c r="L369" s="3">
        <f t="shared" si="93"/>
        <v>47.84413733179548</v>
      </c>
      <c r="M369" s="3"/>
      <c r="N369" s="1">
        <v>2008.29</v>
      </c>
      <c r="O369">
        <v>385.149</v>
      </c>
      <c r="P369">
        <f t="shared" si="94"/>
        <v>49.12299999999999</v>
      </c>
      <c r="R369" s="4">
        <f t="shared" si="103"/>
        <v>-9.0000000000000011E-3</v>
      </c>
      <c r="S369" s="3">
        <f t="shared" si="104"/>
        <v>-6.4985227962112369E-2</v>
      </c>
      <c r="T369" s="3">
        <f t="shared" si="105"/>
        <v>-6.7069778259478685E-2</v>
      </c>
      <c r="U369" s="3">
        <f t="shared" si="101"/>
        <v>-0.12205500622159106</v>
      </c>
      <c r="V369" s="3">
        <f t="shared" si="106"/>
        <v>0.16796118417698835</v>
      </c>
      <c r="W369" s="3">
        <f t="shared" si="102"/>
        <v>0.11913918168835193</v>
      </c>
      <c r="X369" s="3">
        <f t="shared" si="107"/>
        <v>0.31530623132735514</v>
      </c>
      <c r="Y369" s="3"/>
      <c r="Z369" s="3">
        <v>2008.87</v>
      </c>
      <c r="AA369" s="4">
        <v>0.19</v>
      </c>
    </row>
    <row r="370" spans="2:27" ht="15">
      <c r="B370" s="3">
        <v>2008.33</v>
      </c>
      <c r="C370" s="4">
        <v>-0.13500000000000001</v>
      </c>
      <c r="D370" s="4">
        <f t="shared" si="108"/>
        <v>0.107725</v>
      </c>
      <c r="E370" s="10">
        <f t="shared" si="95"/>
        <v>0.54556235007747134</v>
      </c>
      <c r="F370" s="10">
        <f t="shared" si="96"/>
        <v>-4.777562281031531</v>
      </c>
      <c r="G370" s="10">
        <f t="shared" si="97"/>
        <v>3.3577715412359015</v>
      </c>
      <c r="H370" s="3">
        <f t="shared" si="98"/>
        <v>-1.4197907397956295</v>
      </c>
      <c r="I370" s="3">
        <v>3.7877080665813065</v>
      </c>
      <c r="J370" s="3">
        <f t="shared" si="99"/>
        <v>87.32097026604059</v>
      </c>
      <c r="K370" s="3">
        <f t="shared" si="100"/>
        <v>384.0379717161311</v>
      </c>
      <c r="L370" s="3">
        <f t="shared" si="93"/>
        <v>48.011971716131086</v>
      </c>
      <c r="M370" s="3"/>
      <c r="N370" s="1">
        <v>2008.37</v>
      </c>
      <c r="O370">
        <v>385.303</v>
      </c>
      <c r="P370">
        <f t="shared" si="94"/>
        <v>49.276999999999987</v>
      </c>
      <c r="R370" s="4">
        <f t="shared" si="103"/>
        <v>-0.153</v>
      </c>
      <c r="S370" s="3">
        <f t="shared" si="104"/>
        <v>-0.10992211426680765</v>
      </c>
      <c r="T370" s="3">
        <f t="shared" si="105"/>
        <v>-0.11615936583429542</v>
      </c>
      <c r="U370" s="3">
        <f t="shared" si="101"/>
        <v>-0.21608148010110306</v>
      </c>
      <c r="V370" s="3">
        <f t="shared" si="106"/>
        <v>0.16783438433560605</v>
      </c>
      <c r="W370" s="3">
        <f t="shared" si="102"/>
        <v>8.140179229516481E-2</v>
      </c>
      <c r="X370" s="3">
        <f t="shared" si="107"/>
        <v>0.31564233888177284</v>
      </c>
      <c r="Y370" s="3"/>
      <c r="Z370" s="3">
        <v>2008.96</v>
      </c>
      <c r="AA370" s="4">
        <v>0.14083300000000001</v>
      </c>
    </row>
    <row r="371" spans="2:27" ht="15">
      <c r="B371" s="3">
        <v>2008.42</v>
      </c>
      <c r="C371" s="4">
        <v>-3.5000000000000003E-2</v>
      </c>
      <c r="D371" s="4">
        <f t="shared" si="108"/>
        <v>0.124225</v>
      </c>
      <c r="E371" s="10">
        <f t="shared" si="95"/>
        <v>0.49074781106893034</v>
      </c>
      <c r="F371" s="10">
        <f t="shared" si="96"/>
        <v>-4.8480632741586849</v>
      </c>
      <c r="G371" s="10">
        <f t="shared" si="97"/>
        <v>3.2769956380130716</v>
      </c>
      <c r="H371" s="3">
        <f t="shared" si="98"/>
        <v>-1.5710676361456133</v>
      </c>
      <c r="I371" s="3">
        <v>3.7917413572343155</v>
      </c>
      <c r="J371" s="3">
        <f t="shared" si="99"/>
        <v>87.63694871247678</v>
      </c>
      <c r="K371" s="3">
        <f t="shared" si="100"/>
        <v>384.20573708785815</v>
      </c>
      <c r="L371" s="3">
        <f t="shared" si="93"/>
        <v>48.179737087858143</v>
      </c>
      <c r="M371" s="3"/>
      <c r="N371" s="1">
        <v>2008.46</v>
      </c>
      <c r="O371">
        <v>385.44600000000003</v>
      </c>
      <c r="P371">
        <f t="shared" si="94"/>
        <v>49.420000000000016</v>
      </c>
      <c r="R371" s="4">
        <f t="shared" si="103"/>
        <v>0.1</v>
      </c>
      <c r="S371" s="3">
        <f t="shared" si="104"/>
        <v>-7.0500993127153855E-2</v>
      </c>
      <c r="T371" s="3">
        <f t="shared" si="105"/>
        <v>-8.0775903222829903E-2</v>
      </c>
      <c r="U371" s="3">
        <f t="shared" si="101"/>
        <v>-0.14127689634998375</v>
      </c>
      <c r="V371" s="3">
        <f t="shared" si="106"/>
        <v>0.1677653717270573</v>
      </c>
      <c r="W371" s="3">
        <f t="shared" si="102"/>
        <v>0.1112546131870638</v>
      </c>
      <c r="X371" s="3">
        <f t="shared" si="107"/>
        <v>0.31597844643619055</v>
      </c>
      <c r="Y371" s="3"/>
      <c r="Z371" s="3">
        <v>2009.04</v>
      </c>
      <c r="AA371" s="4">
        <v>0.130833</v>
      </c>
    </row>
    <row r="372" spans="2:27" ht="15">
      <c r="B372" s="3">
        <v>2008.5</v>
      </c>
      <c r="C372" s="4">
        <v>7.2999999999999995E-2</v>
      </c>
      <c r="D372" s="4">
        <f t="shared" si="108"/>
        <v>0.142045</v>
      </c>
      <c r="E372" s="10">
        <f t="shared" si="95"/>
        <v>0.47485681349377334</v>
      </c>
      <c r="F372" s="10">
        <f t="shared" si="96"/>
        <v>-4.8795865062310098</v>
      </c>
      <c r="G372" s="10">
        <f t="shared" si="97"/>
        <v>3.2335127483753126</v>
      </c>
      <c r="H372" s="3">
        <f t="shared" si="98"/>
        <v>-1.6460737578556972</v>
      </c>
      <c r="I372" s="3">
        <v>3.7957746478873244</v>
      </c>
      <c r="J372" s="3">
        <f t="shared" si="99"/>
        <v>87.953263266467388</v>
      </c>
      <c r="K372" s="3">
        <f t="shared" si="100"/>
        <v>384.37349424765677</v>
      </c>
      <c r="L372" s="3">
        <f t="shared" si="93"/>
        <v>48.347494247656755</v>
      </c>
      <c r="M372" s="3"/>
      <c r="N372" s="1">
        <v>2008.54</v>
      </c>
      <c r="O372">
        <v>385.58499999999998</v>
      </c>
      <c r="P372">
        <f t="shared" si="94"/>
        <v>49.558999999999969</v>
      </c>
      <c r="R372" s="4">
        <f t="shared" si="103"/>
        <v>0.108</v>
      </c>
      <c r="S372" s="3">
        <f t="shared" si="104"/>
        <v>-3.152323207232488E-2</v>
      </c>
      <c r="T372" s="3">
        <f t="shared" si="105"/>
        <v>-4.3482889637759037E-2</v>
      </c>
      <c r="U372" s="3">
        <f t="shared" si="101"/>
        <v>-6.5006121710083922E-2</v>
      </c>
      <c r="V372" s="3">
        <f t="shared" si="106"/>
        <v>0.16775715979861161</v>
      </c>
      <c r="W372" s="3">
        <f t="shared" si="102"/>
        <v>0.14175471111457805</v>
      </c>
      <c r="X372" s="3">
        <f t="shared" si="107"/>
        <v>0.31631455399060826</v>
      </c>
      <c r="Y372" s="3"/>
      <c r="Z372" s="3">
        <v>2009.12</v>
      </c>
      <c r="AA372" s="4">
        <v>0.113333</v>
      </c>
    </row>
    <row r="373" spans="2:27" ht="15">
      <c r="B373" s="3">
        <v>2008.58</v>
      </c>
      <c r="C373" s="4">
        <v>5.8000000000000003E-2</v>
      </c>
      <c r="D373" s="4">
        <f t="shared" si="108"/>
        <v>0.13957</v>
      </c>
      <c r="E373" s="10">
        <f t="shared" si="95"/>
        <v>0.45543905480962144</v>
      </c>
      <c r="F373" s="10">
        <f t="shared" si="96"/>
        <v>-4.914586614952456</v>
      </c>
      <c r="G373" s="10">
        <f t="shared" si="97"/>
        <v>3.185978104590796</v>
      </c>
      <c r="H373" s="3">
        <f t="shared" si="98"/>
        <v>-1.72860851036166</v>
      </c>
      <c r="I373" s="3">
        <v>3.7935446009389677</v>
      </c>
      <c r="J373" s="3">
        <f t="shared" si="99"/>
        <v>88.269391983212302</v>
      </c>
      <c r="K373" s="3">
        <f t="shared" si="100"/>
        <v>384.54071551989432</v>
      </c>
      <c r="L373" s="3">
        <f t="shared" si="93"/>
        <v>48.51471551989431</v>
      </c>
      <c r="M373" s="3"/>
      <c r="N373" s="1">
        <v>2008.62</v>
      </c>
      <c r="O373">
        <v>385.71</v>
      </c>
      <c r="P373">
        <f t="shared" si="94"/>
        <v>49.683999999999969</v>
      </c>
      <c r="R373" s="4">
        <f t="shared" si="103"/>
        <v>-1.4999999999999993E-2</v>
      </c>
      <c r="S373" s="3">
        <f t="shared" si="104"/>
        <v>-3.500010872144621E-2</v>
      </c>
      <c r="T373" s="3">
        <f t="shared" si="105"/>
        <v>-4.753464378451655E-2</v>
      </c>
      <c r="U373" s="3">
        <f t="shared" si="101"/>
        <v>-7.2534752505962766E-2</v>
      </c>
      <c r="V373" s="3">
        <f t="shared" si="106"/>
        <v>0.16722127223755479</v>
      </c>
      <c r="W373" s="3">
        <f t="shared" si="102"/>
        <v>0.13820737123516968</v>
      </c>
      <c r="X373" s="3">
        <f t="shared" si="107"/>
        <v>0.31612871674491316</v>
      </c>
      <c r="Y373" s="3"/>
      <c r="Z373" s="3">
        <v>2009.21</v>
      </c>
      <c r="AA373" s="4">
        <v>0.14749999999999999</v>
      </c>
    </row>
    <row r="374" spans="2:27" ht="15">
      <c r="B374" s="3">
        <v>2008.67</v>
      </c>
      <c r="C374" s="4">
        <v>0.17399999999999999</v>
      </c>
      <c r="D374" s="4">
        <f t="shared" si="108"/>
        <v>0.15871000000000002</v>
      </c>
      <c r="E374" s="10">
        <f t="shared" si="95"/>
        <v>0.47467324599964145</v>
      </c>
      <c r="F374" s="10">
        <f t="shared" si="96"/>
        <v>-4.9110388778810501</v>
      </c>
      <c r="G374" s="10">
        <f t="shared" si="97"/>
        <v>3.1776901929215313</v>
      </c>
      <c r="H374" s="3">
        <f t="shared" si="98"/>
        <v>-1.7333486849595188</v>
      </c>
      <c r="I374" s="3">
        <v>3.7913145539906115</v>
      </c>
      <c r="J374" s="3">
        <f t="shared" si="99"/>
        <v>88.58533486271152</v>
      </c>
      <c r="K374" s="3">
        <f t="shared" si="100"/>
        <v>384.7074656443769</v>
      </c>
      <c r="L374" s="3">
        <f t="shared" si="93"/>
        <v>48.681465644376885</v>
      </c>
      <c r="M374" s="3"/>
      <c r="N374" s="1">
        <v>2008.71</v>
      </c>
      <c r="O374">
        <v>385.851</v>
      </c>
      <c r="P374">
        <f t="shared" si="94"/>
        <v>49.824999999999989</v>
      </c>
      <c r="R374" s="4">
        <f t="shared" si="103"/>
        <v>0.11599999999999999</v>
      </c>
      <c r="S374" s="3">
        <f t="shared" si="104"/>
        <v>3.5477370714058765E-3</v>
      </c>
      <c r="T374" s="3">
        <f t="shared" si="105"/>
        <v>-8.2879116692646804E-3</v>
      </c>
      <c r="U374" s="3">
        <f t="shared" si="101"/>
        <v>5.2598254021411963E-3</v>
      </c>
      <c r="V374" s="3">
        <f t="shared" si="106"/>
        <v>0.16675012448257576</v>
      </c>
      <c r="W374" s="3">
        <f t="shared" si="102"/>
        <v>0.16885405464343223</v>
      </c>
      <c r="X374" s="3">
        <f t="shared" si="107"/>
        <v>0.31594287949921807</v>
      </c>
      <c r="Y374" s="3"/>
      <c r="Z374" s="3">
        <v>2009.29</v>
      </c>
      <c r="AA374" s="4">
        <v>0.14166699999999999</v>
      </c>
    </row>
    <row r="375" spans="2:27" ht="15">
      <c r="B375" s="3">
        <v>2008.75</v>
      </c>
      <c r="C375" s="4">
        <v>0.17100000000000001</v>
      </c>
      <c r="D375" s="4">
        <f t="shared" si="108"/>
        <v>0.15821499999999999</v>
      </c>
      <c r="E375" s="10">
        <f t="shared" si="95"/>
        <v>0.49141008914948375</v>
      </c>
      <c r="F375" s="10">
        <f t="shared" si="96"/>
        <v>-4.9099342692283763</v>
      </c>
      <c r="G375" s="10">
        <f t="shared" si="97"/>
        <v>3.1685835046161057</v>
      </c>
      <c r="H375" s="3">
        <f t="shared" si="98"/>
        <v>-1.7413507646122706</v>
      </c>
      <c r="I375" s="3">
        <v>3.7890845070422539</v>
      </c>
      <c r="J375" s="3">
        <f t="shared" si="99"/>
        <v>88.901091904965043</v>
      </c>
      <c r="K375" s="3">
        <f t="shared" si="100"/>
        <v>384.87374405539447</v>
      </c>
      <c r="L375" s="3">
        <f t="shared" si="93"/>
        <v>48.847744055394458</v>
      </c>
      <c r="M375" s="3"/>
      <c r="N375" s="1">
        <v>2008.79</v>
      </c>
      <c r="O375">
        <v>386.084</v>
      </c>
      <c r="P375">
        <f t="shared" si="94"/>
        <v>50.057999999999993</v>
      </c>
      <c r="R375" s="4">
        <f t="shared" si="103"/>
        <v>-2.9999999999999749E-3</v>
      </c>
      <c r="S375" s="3">
        <f t="shared" si="104"/>
        <v>1.1046086526738108E-3</v>
      </c>
      <c r="T375" s="3">
        <f t="shared" si="105"/>
        <v>-9.1066883054256031E-3</v>
      </c>
      <c r="U375" s="3">
        <f t="shared" si="101"/>
        <v>1.9979203472482079E-3</v>
      </c>
      <c r="V375" s="3">
        <f t="shared" si="106"/>
        <v>0.16627841101757213</v>
      </c>
      <c r="W375" s="3">
        <f t="shared" si="102"/>
        <v>0.1670775791564714</v>
      </c>
      <c r="X375" s="3">
        <f t="shared" si="107"/>
        <v>0.31575704225352297</v>
      </c>
      <c r="Y375" s="3"/>
      <c r="Z375" s="3">
        <v>2009.37</v>
      </c>
      <c r="AA375" s="4">
        <v>0.11666700000000001</v>
      </c>
    </row>
    <row r="376" spans="2:27" ht="15">
      <c r="B376" s="3">
        <v>2008.83</v>
      </c>
      <c r="C376" s="4">
        <v>0.20899999999999999</v>
      </c>
      <c r="D376" s="4">
        <f t="shared" si="108"/>
        <v>0.16448499999999999</v>
      </c>
      <c r="E376" s="10">
        <f t="shared" si="95"/>
        <v>0.5189619771843661</v>
      </c>
      <c r="F376" s="10">
        <f t="shared" si="96"/>
        <v>-4.8979647312307888</v>
      </c>
      <c r="G376" s="10">
        <f t="shared" si="97"/>
        <v>3.1722002101094402</v>
      </c>
      <c r="H376" s="3">
        <f t="shared" si="98"/>
        <v>-1.7257645211213486</v>
      </c>
      <c r="I376" s="3">
        <v>3.7868544600938971</v>
      </c>
      <c r="J376" s="3">
        <f t="shared" si="99"/>
        <v>89.21666310997287</v>
      </c>
      <c r="K376" s="3">
        <f t="shared" si="100"/>
        <v>385.03957222585899</v>
      </c>
      <c r="L376" s="3">
        <f t="shared" si="93"/>
        <v>49.013572225858979</v>
      </c>
      <c r="M376" s="3"/>
      <c r="N376" s="1">
        <v>2008.87</v>
      </c>
      <c r="O376">
        <v>386.274</v>
      </c>
      <c r="P376">
        <f t="shared" si="94"/>
        <v>50.24799999999999</v>
      </c>
      <c r="R376" s="4">
        <f t="shared" si="103"/>
        <v>3.7999999999999978E-2</v>
      </c>
      <c r="S376" s="3">
        <f t="shared" si="104"/>
        <v>1.1969537997587487E-2</v>
      </c>
      <c r="T376" s="3">
        <f t="shared" si="105"/>
        <v>3.6167054933344822E-3</v>
      </c>
      <c r="U376" s="3">
        <f t="shared" si="101"/>
        <v>2.5586243490921971E-2</v>
      </c>
      <c r="V376" s="3">
        <f t="shared" si="106"/>
        <v>0.16582817046452192</v>
      </c>
      <c r="W376" s="3">
        <f t="shared" si="102"/>
        <v>0.1760626678608907</v>
      </c>
      <c r="X376" s="3">
        <f t="shared" si="107"/>
        <v>0.31557120500782787</v>
      </c>
      <c r="Y376" s="3"/>
      <c r="Z376" s="3">
        <v>2009.46</v>
      </c>
      <c r="AA376" s="4">
        <v>0.155833</v>
      </c>
    </row>
    <row r="377" spans="2:27" ht="15">
      <c r="B377" s="3">
        <v>2008.92</v>
      </c>
      <c r="C377" s="4">
        <v>0.14099999999999999</v>
      </c>
      <c r="D377" s="4">
        <f t="shared" si="108"/>
        <v>0.15326500000000001</v>
      </c>
      <c r="E377" s="10">
        <f t="shared" si="95"/>
        <v>0.52256301866252797</v>
      </c>
      <c r="F377" s="10">
        <f t="shared" si="96"/>
        <v>-4.9100501438712412</v>
      </c>
      <c r="G377" s="10">
        <f t="shared" si="97"/>
        <v>3.1533101603131239</v>
      </c>
      <c r="H377" s="3">
        <f t="shared" si="98"/>
        <v>-1.7567399835581172</v>
      </c>
      <c r="I377" s="3">
        <v>3.7846244131455404</v>
      </c>
      <c r="J377" s="3">
        <f t="shared" si="99"/>
        <v>89.532048477735003</v>
      </c>
      <c r="K377" s="3">
        <f t="shared" si="100"/>
        <v>385.20491426234508</v>
      </c>
      <c r="L377" s="3">
        <f t="shared" si="93"/>
        <v>49.178914262345074</v>
      </c>
      <c r="M377" s="3"/>
      <c r="N377" s="1">
        <v>2008.96</v>
      </c>
      <c r="O377">
        <v>386.41500000000002</v>
      </c>
      <c r="P377">
        <f t="shared" si="94"/>
        <v>50.38900000000001</v>
      </c>
      <c r="R377" s="4">
        <f t="shared" si="103"/>
        <v>-6.8000000000000005E-2</v>
      </c>
      <c r="S377" s="3">
        <f t="shared" si="104"/>
        <v>-1.2085412640452375E-2</v>
      </c>
      <c r="T377" s="3">
        <f t="shared" si="105"/>
        <v>-1.8890049796316255E-2</v>
      </c>
      <c r="U377" s="3">
        <f t="shared" si="101"/>
        <v>-2.0975462436768628E-2</v>
      </c>
      <c r="V377" s="3">
        <f t="shared" si="106"/>
        <v>0.16534203648609491</v>
      </c>
      <c r="W377" s="3">
        <f t="shared" si="102"/>
        <v>0.15695185151138746</v>
      </c>
      <c r="X377" s="3">
        <f t="shared" si="107"/>
        <v>0.31538536776213277</v>
      </c>
      <c r="Y377" s="3"/>
      <c r="Z377" s="3">
        <v>2009.54</v>
      </c>
      <c r="AA377" s="4">
        <v>0.14583299999999999</v>
      </c>
    </row>
    <row r="378" spans="2:27" ht="15">
      <c r="B378" s="3">
        <v>2009</v>
      </c>
      <c r="C378" s="4">
        <v>0.24299999999999999</v>
      </c>
      <c r="D378" s="4">
        <f t="shared" si="108"/>
        <v>0.170095</v>
      </c>
      <c r="E378" s="10">
        <f t="shared" si="95"/>
        <v>0.55849801559259549</v>
      </c>
      <c r="F378" s="10">
        <f t="shared" si="96"/>
        <v>-4.889747381438343</v>
      </c>
      <c r="G378" s="10">
        <f t="shared" si="97"/>
        <v>3.1684578622055684</v>
      </c>
      <c r="H378" s="3">
        <f t="shared" si="98"/>
        <v>-1.7212895192327746</v>
      </c>
      <c r="I378" s="3">
        <v>3.7823943661971842</v>
      </c>
      <c r="J378" s="3">
        <f t="shared" si="99"/>
        <v>89.847248008251441</v>
      </c>
      <c r="K378" s="3">
        <f t="shared" si="100"/>
        <v>385.36982634691634</v>
      </c>
      <c r="L378" s="3">
        <f t="shared" si="93"/>
        <v>49.34382634691633</v>
      </c>
      <c r="M378" s="3"/>
      <c r="N378" s="1">
        <v>2009.04</v>
      </c>
      <c r="O378">
        <v>386.54599999999999</v>
      </c>
      <c r="P378">
        <f t="shared" si="94"/>
        <v>50.519999999999982</v>
      </c>
      <c r="R378" s="4">
        <f t="shared" si="103"/>
        <v>0.10200000000000001</v>
      </c>
      <c r="S378" s="3">
        <f t="shared" si="104"/>
        <v>2.0302762432898191E-2</v>
      </c>
      <c r="T378" s="3">
        <f t="shared" si="105"/>
        <v>1.514770189244441E-2</v>
      </c>
      <c r="U378" s="3">
        <f t="shared" si="101"/>
        <v>4.5450464325342603E-2</v>
      </c>
      <c r="V378" s="3">
        <f t="shared" si="106"/>
        <v>0.16491208457125595</v>
      </c>
      <c r="W378" s="3">
        <f t="shared" si="102"/>
        <v>0.183092270301393</v>
      </c>
      <c r="X378" s="3">
        <f t="shared" si="107"/>
        <v>0.31519953051643768</v>
      </c>
      <c r="Y378" s="3"/>
      <c r="Z378" s="3">
        <v>2009.62</v>
      </c>
      <c r="AA378" s="4">
        <v>0.13</v>
      </c>
    </row>
    <row r="379" spans="2:27" ht="15">
      <c r="B379" s="3">
        <v>2009.08</v>
      </c>
      <c r="C379" s="4">
        <v>0.183</v>
      </c>
      <c r="D379" s="4">
        <f t="shared" si="108"/>
        <v>0.160195</v>
      </c>
      <c r="E379" s="10">
        <f t="shared" si="95"/>
        <v>0.57237046831886351</v>
      </c>
      <c r="F379" s="10">
        <f t="shared" si="96"/>
        <v>-4.8914572787493702</v>
      </c>
      <c r="G379" s="10">
        <f t="shared" si="97"/>
        <v>3.1635001456051364</v>
      </c>
      <c r="H379" s="3">
        <f t="shared" si="98"/>
        <v>-1.7279571331442338</v>
      </c>
      <c r="I379" s="3">
        <v>3.7801643192488266</v>
      </c>
      <c r="J379" s="3">
        <f t="shared" si="99"/>
        <v>90.162261701522183</v>
      </c>
      <c r="K379" s="3">
        <f t="shared" si="100"/>
        <v>385.53427646091973</v>
      </c>
      <c r="L379" s="3">
        <f t="shared" si="93"/>
        <v>49.508276460919717</v>
      </c>
      <c r="M379" s="3"/>
      <c r="N379" s="1">
        <v>2009.12</v>
      </c>
      <c r="O379">
        <v>386.65899999999999</v>
      </c>
      <c r="P379">
        <f t="shared" si="94"/>
        <v>50.632999999999981</v>
      </c>
      <c r="R379" s="4">
        <f t="shared" si="103"/>
        <v>-0.06</v>
      </c>
      <c r="S379" s="3">
        <f t="shared" si="104"/>
        <v>-1.7098973110272198E-3</v>
      </c>
      <c r="T379" s="3">
        <f t="shared" si="105"/>
        <v>-4.9577166004319828E-3</v>
      </c>
      <c r="U379" s="3">
        <f t="shared" si="101"/>
        <v>3.3323860885407976E-3</v>
      </c>
      <c r="V379" s="3">
        <f t="shared" si="106"/>
        <v>0.16445011400338672</v>
      </c>
      <c r="W379" s="3">
        <f t="shared" si="102"/>
        <v>0.16578306843880303</v>
      </c>
      <c r="X379" s="3">
        <f t="shared" si="107"/>
        <v>0.31501369327074258</v>
      </c>
      <c r="Y379" s="3"/>
      <c r="Z379" s="3">
        <v>2009.71</v>
      </c>
      <c r="AA379" s="4">
        <v>0.21</v>
      </c>
    </row>
    <row r="380" spans="2:27" ht="15">
      <c r="B380" s="3">
        <v>2009.17</v>
      </c>
      <c r="C380" s="4">
        <v>0.14299999999999999</v>
      </c>
      <c r="D380" s="4">
        <f t="shared" si="108"/>
        <v>0.15359500000000001</v>
      </c>
      <c r="E380" s="10">
        <f t="shared" si="95"/>
        <v>0.57234084730756751</v>
      </c>
      <c r="F380" s="10">
        <f t="shared" si="96"/>
        <v>-4.9071733538792808</v>
      </c>
      <c r="G380" s="10">
        <f t="shared" si="97"/>
        <v>3.1454492423585769</v>
      </c>
      <c r="H380" s="3">
        <f t="shared" si="98"/>
        <v>-1.7617241115207039</v>
      </c>
      <c r="I380" s="3">
        <v>3.7779342723004699</v>
      </c>
      <c r="J380" s="3">
        <f t="shared" si="99"/>
        <v>90.477089557547217</v>
      </c>
      <c r="K380" s="3">
        <f t="shared" si="100"/>
        <v>385.69824404908547</v>
      </c>
      <c r="L380" s="3">
        <f t="shared" si="93"/>
        <v>49.672244049085464</v>
      </c>
      <c r="M380" s="3"/>
      <c r="N380" s="1">
        <v>2009.21</v>
      </c>
      <c r="O380">
        <v>386.80700000000002</v>
      </c>
      <c r="P380">
        <f t="shared" si="94"/>
        <v>50.781000000000006</v>
      </c>
      <c r="R380" s="4">
        <f t="shared" si="103"/>
        <v>-4.0000000000000008E-2</v>
      </c>
      <c r="S380" s="3">
        <f t="shared" si="104"/>
        <v>-1.5716075129910578E-2</v>
      </c>
      <c r="T380" s="3">
        <f t="shared" si="105"/>
        <v>-1.8050903246559447E-2</v>
      </c>
      <c r="U380" s="3">
        <f t="shared" si="101"/>
        <v>-2.3766978376470023E-2</v>
      </c>
      <c r="V380" s="3">
        <f t="shared" si="106"/>
        <v>0.16396758816574675</v>
      </c>
      <c r="W380" s="3">
        <f t="shared" si="102"/>
        <v>0.15446079681515873</v>
      </c>
      <c r="X380" s="3">
        <f t="shared" si="107"/>
        <v>0.31482785602503327</v>
      </c>
      <c r="Y380" s="3"/>
      <c r="Z380" s="3">
        <v>2009.79</v>
      </c>
      <c r="AA380" s="4">
        <v>0.193333</v>
      </c>
    </row>
    <row r="381" spans="2:27" ht="15">
      <c r="B381" s="3">
        <v>2009.25</v>
      </c>
      <c r="C381" s="4">
        <v>0.16200000000000001</v>
      </c>
      <c r="D381" s="4">
        <f t="shared" si="108"/>
        <v>0.15673000000000001</v>
      </c>
      <c r="E381" s="10">
        <f t="shared" si="95"/>
        <v>0.57839021914974031</v>
      </c>
      <c r="F381" s="10">
        <f t="shared" si="96"/>
        <v>-4.916756216534278</v>
      </c>
      <c r="G381" s="10">
        <f t="shared" si="97"/>
        <v>3.1340383262372651</v>
      </c>
      <c r="H381" s="3">
        <f t="shared" si="98"/>
        <v>-1.7827178902970129</v>
      </c>
      <c r="I381" s="3">
        <v>3.7757042253521131</v>
      </c>
      <c r="J381" s="3">
        <f t="shared" si="99"/>
        <v>90.791731576326555</v>
      </c>
      <c r="K381" s="3">
        <f t="shared" si="100"/>
        <v>385.86174070215634</v>
      </c>
      <c r="L381" s="3">
        <f t="shared" si="93"/>
        <v>49.835740702156329</v>
      </c>
      <c r="M381" s="3"/>
      <c r="N381" s="1">
        <v>2009.29</v>
      </c>
      <c r="O381">
        <v>386.94799999999998</v>
      </c>
      <c r="P381">
        <f t="shared" si="94"/>
        <v>50.921999999999969</v>
      </c>
      <c r="R381" s="4">
        <f t="shared" si="103"/>
        <v>1.9000000000000017E-2</v>
      </c>
      <c r="S381" s="3">
        <f t="shared" si="104"/>
        <v>-9.5828626549971929E-3</v>
      </c>
      <c r="T381" s="3">
        <f t="shared" si="105"/>
        <v>-1.1410916121311843E-2</v>
      </c>
      <c r="U381" s="3">
        <f t="shared" si="101"/>
        <v>-1.0993778776309035E-2</v>
      </c>
      <c r="V381" s="3">
        <f t="shared" si="106"/>
        <v>0.16349665307086525</v>
      </c>
      <c r="W381" s="3">
        <f t="shared" si="102"/>
        <v>0.15909914156034163</v>
      </c>
      <c r="X381" s="3">
        <f t="shared" si="107"/>
        <v>0.31464201877933817</v>
      </c>
      <c r="Y381" s="3"/>
      <c r="Z381" s="3">
        <v>2009.87</v>
      </c>
      <c r="AA381" s="4">
        <v>0.25666699999999998</v>
      </c>
    </row>
    <row r="382" spans="2:27" ht="15">
      <c r="B382" s="3">
        <v>2009.33</v>
      </c>
      <c r="C382" s="4">
        <v>0.05</v>
      </c>
      <c r="D382" s="4">
        <f t="shared" si="108"/>
        <v>0.13825000000000001</v>
      </c>
      <c r="E382" s="10">
        <f t="shared" si="95"/>
        <v>0.54813580767908421</v>
      </c>
      <c r="F382" s="10">
        <f t="shared" si="96"/>
        <v>-4.9625929780422302</v>
      </c>
      <c r="G382" s="10">
        <f t="shared" si="97"/>
        <v>3.0859155472609694</v>
      </c>
      <c r="H382" s="3">
        <f t="shared" si="98"/>
        <v>-1.8766774307812608</v>
      </c>
      <c r="I382" s="3">
        <v>3.7734741784037569</v>
      </c>
      <c r="J382" s="3">
        <f t="shared" si="99"/>
        <v>91.106187757860198</v>
      </c>
      <c r="K382" s="3">
        <f t="shared" si="100"/>
        <v>386.02470744385931</v>
      </c>
      <c r="L382" s="3">
        <f t="shared" si="93"/>
        <v>49.998707443859303</v>
      </c>
      <c r="M382" s="3"/>
      <c r="N382" s="1">
        <v>2009.37</v>
      </c>
      <c r="O382">
        <v>387.065</v>
      </c>
      <c r="P382">
        <f t="shared" si="94"/>
        <v>51.038999999999987</v>
      </c>
      <c r="R382" s="4">
        <f t="shared" si="103"/>
        <v>-0.112</v>
      </c>
      <c r="S382" s="3">
        <f t="shared" si="104"/>
        <v>-4.5836761507952239E-2</v>
      </c>
      <c r="T382" s="3">
        <f t="shared" si="105"/>
        <v>-4.8122778976295688E-2</v>
      </c>
      <c r="U382" s="3">
        <f t="shared" si="101"/>
        <v>-8.3959540484247933E-2</v>
      </c>
      <c r="V382" s="3">
        <f t="shared" si="106"/>
        <v>0.16296674170297365</v>
      </c>
      <c r="W382" s="3">
        <f t="shared" si="102"/>
        <v>0.12938292550927447</v>
      </c>
      <c r="X382" s="3">
        <f t="shared" si="107"/>
        <v>0.31445618153364308</v>
      </c>
      <c r="Y382" s="3"/>
      <c r="Z382" s="3">
        <v>2009.96</v>
      </c>
      <c r="AA382" s="4">
        <v>0.23749999999999999</v>
      </c>
    </row>
    <row r="383" spans="2:27" ht="15">
      <c r="B383" s="3">
        <v>2009.42</v>
      </c>
      <c r="C383" s="4">
        <v>1.2999999999999999E-2</v>
      </c>
      <c r="D383" s="4">
        <f t="shared" si="108"/>
        <v>0.13214500000000001</v>
      </c>
      <c r="E383" s="10">
        <f t="shared" si="95"/>
        <v>0.5084669787527496</v>
      </c>
      <c r="F383" s="10">
        <f t="shared" si="96"/>
        <v>-5.01794826108718</v>
      </c>
      <c r="G383" s="10">
        <f t="shared" si="97"/>
        <v>3.0265792063635377</v>
      </c>
      <c r="H383" s="3">
        <f t="shared" si="98"/>
        <v>-1.9913690547236422</v>
      </c>
      <c r="I383" s="3">
        <v>3.7712441314553993</v>
      </c>
      <c r="J383" s="3">
        <f t="shared" si="99"/>
        <v>91.420458102148146</v>
      </c>
      <c r="K383" s="3">
        <f t="shared" si="100"/>
        <v>386.18712688827372</v>
      </c>
      <c r="L383" s="3">
        <f t="shared" si="93"/>
        <v>50.161126888273714</v>
      </c>
      <c r="M383" s="3"/>
      <c r="N383" s="1">
        <v>2009.46</v>
      </c>
      <c r="O383">
        <v>387.221</v>
      </c>
      <c r="P383">
        <f t="shared" si="94"/>
        <v>51.194999999999993</v>
      </c>
      <c r="R383" s="4">
        <f t="shared" si="103"/>
        <v>-3.7000000000000005E-2</v>
      </c>
      <c r="S383" s="3">
        <f t="shared" si="104"/>
        <v>-5.5355283044949743E-2</v>
      </c>
      <c r="T383" s="3">
        <f t="shared" si="105"/>
        <v>-5.9336340897431672E-2</v>
      </c>
      <c r="U383" s="3">
        <f t="shared" si="101"/>
        <v>-0.10469162394238142</v>
      </c>
      <c r="V383" s="3">
        <f t="shared" si="106"/>
        <v>0.16241944441441092</v>
      </c>
      <c r="W383" s="3">
        <f t="shared" si="102"/>
        <v>0.12054279483745835</v>
      </c>
      <c r="X383" s="3">
        <f t="shared" si="107"/>
        <v>0.31427034428794798</v>
      </c>
      <c r="Y383" s="3"/>
      <c r="Z383" s="3">
        <v>2010.04</v>
      </c>
      <c r="AA383" s="4">
        <v>0.22500000000000001</v>
      </c>
    </row>
    <row r="384" spans="2:27" ht="15">
      <c r="B384" s="3">
        <v>2009.5</v>
      </c>
      <c r="C384" s="4">
        <v>0.32400000000000001</v>
      </c>
      <c r="D384" s="4">
        <f t="shared" si="108"/>
        <v>0.18346000000000001</v>
      </c>
      <c r="E384" s="10">
        <f t="shared" si="95"/>
        <v>0.57143464246531106</v>
      </c>
      <c r="F384" s="10">
        <f t="shared" si="96"/>
        <v>-4.9706128318717875</v>
      </c>
      <c r="G384" s="10">
        <f t="shared" si="97"/>
        <v>3.0710605170789465</v>
      </c>
      <c r="H384" s="3">
        <f t="shared" si="98"/>
        <v>-1.899552314792841</v>
      </c>
      <c r="I384" s="3">
        <v>3.7690140845070426</v>
      </c>
      <c r="J384" s="3">
        <f t="shared" si="99"/>
        <v>91.734542609190399</v>
      </c>
      <c r="K384" s="3">
        <f t="shared" si="100"/>
        <v>386.34916887254508</v>
      </c>
      <c r="L384" s="3">
        <f t="shared" si="93"/>
        <v>50.323168872545068</v>
      </c>
      <c r="M384" s="3"/>
      <c r="N384" s="1">
        <v>2009.54</v>
      </c>
      <c r="O384">
        <v>387.36700000000002</v>
      </c>
      <c r="P384">
        <f t="shared" si="94"/>
        <v>51.341000000000008</v>
      </c>
      <c r="R384" s="4">
        <f t="shared" si="103"/>
        <v>0.311</v>
      </c>
      <c r="S384" s="3">
        <f t="shared" si="104"/>
        <v>4.7335429215392466E-2</v>
      </c>
      <c r="T384" s="3">
        <f t="shared" si="105"/>
        <v>4.4481310715408728E-2</v>
      </c>
      <c r="U384" s="3">
        <f t="shared" si="101"/>
        <v>0.10181673993080119</v>
      </c>
      <c r="V384" s="3">
        <f t="shared" si="106"/>
        <v>0.16204198427135452</v>
      </c>
      <c r="W384" s="3">
        <f t="shared" si="102"/>
        <v>0.202768680243675</v>
      </c>
      <c r="X384" s="3">
        <f t="shared" si="107"/>
        <v>0.31408450704225288</v>
      </c>
      <c r="Y384" s="3"/>
      <c r="Z384" s="3">
        <v>2010.12</v>
      </c>
      <c r="AA384" s="4">
        <v>0.20333300000000001</v>
      </c>
    </row>
    <row r="385" spans="2:27" ht="15">
      <c r="B385" s="3">
        <v>2009.58</v>
      </c>
      <c r="C385" s="4">
        <v>0.23499999999999999</v>
      </c>
      <c r="D385" s="4">
        <f t="shared" si="108"/>
        <v>0.16877500000000001</v>
      </c>
      <c r="E385" s="10">
        <f t="shared" si="95"/>
        <v>0.60090350137434989</v>
      </c>
      <c r="F385" s="10">
        <f t="shared" si="96"/>
        <v>-4.9567263230000442</v>
      </c>
      <c r="G385" s="10">
        <f t="shared" si="97"/>
        <v>3.085264946411562</v>
      </c>
      <c r="H385" s="3">
        <f t="shared" si="98"/>
        <v>-1.8714613765884822</v>
      </c>
      <c r="I385" s="3">
        <v>3.7873559539052501</v>
      </c>
      <c r="J385" s="3">
        <f t="shared" si="99"/>
        <v>92.050155605349175</v>
      </c>
      <c r="K385" s="3">
        <f t="shared" si="100"/>
        <v>386.51249627675304</v>
      </c>
      <c r="L385" s="3">
        <f t="shared" si="93"/>
        <v>50.48649627675303</v>
      </c>
      <c r="M385" s="3"/>
      <c r="N385" s="1">
        <v>2009.62</v>
      </c>
      <c r="O385">
        <v>387.49700000000001</v>
      </c>
      <c r="P385">
        <f t="shared" si="94"/>
        <v>51.471000000000004</v>
      </c>
      <c r="R385" s="4">
        <f t="shared" si="103"/>
        <v>-8.9000000000000024E-2</v>
      </c>
      <c r="S385" s="3">
        <f t="shared" si="104"/>
        <v>1.3886508871743253E-2</v>
      </c>
      <c r="T385" s="3">
        <f t="shared" si="105"/>
        <v>1.4204429332615565E-2</v>
      </c>
      <c r="U385" s="3">
        <f t="shared" si="101"/>
        <v>3.8090938204358819E-2</v>
      </c>
      <c r="V385" s="3">
        <f t="shared" si="106"/>
        <v>0.16332740420796199</v>
      </c>
      <c r="W385" s="3">
        <f t="shared" si="102"/>
        <v>0.17856377948970553</v>
      </c>
      <c r="X385" s="3">
        <f t="shared" si="107"/>
        <v>0.31561299615877658</v>
      </c>
      <c r="Y385" s="3"/>
      <c r="Z385" s="3">
        <v>2010.21</v>
      </c>
      <c r="AA385" s="4">
        <v>0.19500000000000001</v>
      </c>
    </row>
    <row r="386" spans="2:27" ht="15">
      <c r="B386" s="3">
        <v>2009.67</v>
      </c>
      <c r="C386" s="4">
        <v>0.46200000000000002</v>
      </c>
      <c r="D386" s="4">
        <f t="shared" si="108"/>
        <v>0.20623000000000002</v>
      </c>
      <c r="E386" s="10">
        <f t="shared" si="95"/>
        <v>0.70061583193568511</v>
      </c>
      <c r="F386" s="10">
        <f t="shared" si="96"/>
        <v>-4.8727004465573236</v>
      </c>
      <c r="G386" s="10">
        <f t="shared" si="97"/>
        <v>3.1740604288008405</v>
      </c>
      <c r="H386" s="3">
        <f t="shared" si="98"/>
        <v>-1.6986400177564831</v>
      </c>
      <c r="I386" s="3">
        <v>3.8056978233034569</v>
      </c>
      <c r="J386" s="3">
        <f t="shared" si="99"/>
        <v>92.367297090624461</v>
      </c>
      <c r="K386" s="3">
        <f t="shared" si="100"/>
        <v>386.67722839400892</v>
      </c>
      <c r="L386" s="3">
        <f t="shared" si="93"/>
        <v>50.651228394008911</v>
      </c>
      <c r="M386" s="3"/>
      <c r="N386" s="1">
        <v>2009.71</v>
      </c>
      <c r="O386">
        <v>387.70699999999999</v>
      </c>
      <c r="P386">
        <f t="shared" si="94"/>
        <v>51.680999999999983</v>
      </c>
      <c r="R386" s="4">
        <f t="shared" si="103"/>
        <v>0.22700000000000004</v>
      </c>
      <c r="S386" s="3">
        <f t="shared" si="104"/>
        <v>8.4025876442720637E-2</v>
      </c>
      <c r="T386" s="3">
        <f t="shared" si="105"/>
        <v>8.8795482389278479E-2</v>
      </c>
      <c r="U386" s="3">
        <f t="shared" si="101"/>
        <v>0.18282135883199913</v>
      </c>
      <c r="V386" s="3">
        <f t="shared" si="106"/>
        <v>0.16473211725588044</v>
      </c>
      <c r="W386" s="3">
        <f t="shared" si="102"/>
        <v>0.23786066078868009</v>
      </c>
      <c r="X386" s="3">
        <f t="shared" si="107"/>
        <v>0.31714148527528607</v>
      </c>
      <c r="Y386" s="3"/>
      <c r="Z386" s="3">
        <v>2010.29</v>
      </c>
      <c r="AA386" s="4">
        <v>0.17</v>
      </c>
    </row>
    <row r="387" spans="2:27" ht="15">
      <c r="B387" s="3">
        <v>2009.75</v>
      </c>
      <c r="C387" s="4">
        <v>0.29099999999999998</v>
      </c>
      <c r="D387" s="4">
        <f t="shared" si="108"/>
        <v>0.17801500000000001</v>
      </c>
      <c r="E387" s="10">
        <f t="shared" si="95"/>
        <v>0.73766598434477149</v>
      </c>
      <c r="F387" s="10">
        <f t="shared" si="96"/>
        <v>-4.8512825286454069</v>
      </c>
      <c r="G387" s="10">
        <f t="shared" si="97"/>
        <v>3.2046147901578848</v>
      </c>
      <c r="H387" s="3">
        <f t="shared" si="98"/>
        <v>-1.6466677384875221</v>
      </c>
      <c r="I387" s="3">
        <v>3.8240396927016644</v>
      </c>
      <c r="J387" s="3">
        <f t="shared" si="99"/>
        <v>92.685967065016271</v>
      </c>
      <c r="K387" s="3">
        <f t="shared" si="100"/>
        <v>386.84326816032433</v>
      </c>
      <c r="L387" s="3">
        <f t="shared" si="93"/>
        <v>50.817268160324318</v>
      </c>
      <c r="M387" s="3"/>
      <c r="N387" s="1">
        <v>2009.79</v>
      </c>
      <c r="O387">
        <v>387.9</v>
      </c>
      <c r="P387">
        <f t="shared" si="94"/>
        <v>51.873999999999967</v>
      </c>
      <c r="R387" s="4">
        <f t="shared" si="103"/>
        <v>-0.17100000000000004</v>
      </c>
      <c r="S387" s="3">
        <f t="shared" si="104"/>
        <v>2.1417917911916717E-2</v>
      </c>
      <c r="T387" s="3">
        <f t="shared" si="105"/>
        <v>3.0554361357044257E-2</v>
      </c>
      <c r="U387" s="3">
        <f t="shared" si="101"/>
        <v>6.1972279268960977E-2</v>
      </c>
      <c r="V387" s="3">
        <f t="shared" si="106"/>
        <v>0.16603976631540718</v>
      </c>
      <c r="W387" s="3">
        <f t="shared" si="102"/>
        <v>0.19082867802299158</v>
      </c>
      <c r="X387" s="3">
        <f t="shared" si="107"/>
        <v>0.31866997439180977</v>
      </c>
      <c r="Y387" s="3"/>
      <c r="Z387" s="3">
        <v>2010.37</v>
      </c>
      <c r="AA387" s="4">
        <v>0.23416699999999999</v>
      </c>
    </row>
    <row r="388" spans="2:27" ht="15">
      <c r="B388" s="3">
        <v>2009.83</v>
      </c>
      <c r="C388" s="4">
        <v>0.32100000000000001</v>
      </c>
      <c r="D388" s="4">
        <f t="shared" si="108"/>
        <v>0.18296500000000002</v>
      </c>
      <c r="E388" s="10">
        <f t="shared" si="95"/>
        <v>0.78134844037439777</v>
      </c>
      <c r="F388" s="10">
        <f t="shared" si="96"/>
        <v>-4.8231824226530762</v>
      </c>
      <c r="G388" s="10">
        <f t="shared" si="97"/>
        <v>3.2444357401939343</v>
      </c>
      <c r="H388" s="3">
        <f t="shared" si="98"/>
        <v>-1.5787466824591418</v>
      </c>
      <c r="I388" s="3">
        <v>3.842381562099872</v>
      </c>
      <c r="J388" s="3">
        <f t="shared" si="99"/>
        <v>93.006165528524591</v>
      </c>
      <c r="K388" s="3">
        <f t="shared" si="100"/>
        <v>387.01062852759162</v>
      </c>
      <c r="L388" s="3">
        <f t="shared" si="93"/>
        <v>50.98462852759161</v>
      </c>
      <c r="M388" s="3"/>
      <c r="N388" s="1">
        <v>2009.87</v>
      </c>
      <c r="O388">
        <v>388.15699999999998</v>
      </c>
      <c r="P388">
        <f t="shared" si="94"/>
        <v>52.130999999999972</v>
      </c>
      <c r="R388" s="4">
        <f t="shared" si="103"/>
        <v>3.0000000000000027E-2</v>
      </c>
      <c r="S388" s="3">
        <f t="shared" si="104"/>
        <v>2.8100105992330704E-2</v>
      </c>
      <c r="T388" s="3">
        <f t="shared" si="105"/>
        <v>3.9820950036049574E-2</v>
      </c>
      <c r="U388" s="3">
        <f t="shared" si="101"/>
        <v>7.7921056028380273E-2</v>
      </c>
      <c r="V388" s="3">
        <f t="shared" si="106"/>
        <v>0.16736036726729253</v>
      </c>
      <c r="W388" s="3">
        <f t="shared" si="102"/>
        <v>0.19852878967864465</v>
      </c>
      <c r="X388" s="3">
        <f t="shared" si="107"/>
        <v>0.32019846350831926</v>
      </c>
      <c r="Y388" s="3"/>
      <c r="Z388" s="3">
        <v>2010.46</v>
      </c>
      <c r="AA388" s="4">
        <v>0.220833</v>
      </c>
    </row>
    <row r="389" spans="2:27" ht="15">
      <c r="B389" s="3">
        <v>2009.92</v>
      </c>
      <c r="C389" s="4">
        <v>0.19700000000000001</v>
      </c>
      <c r="D389" s="4">
        <f t="shared" si="108"/>
        <v>0.16250500000000001</v>
      </c>
      <c r="E389" s="10">
        <f t="shared" si="95"/>
        <v>0.78188026971789071</v>
      </c>
      <c r="F389" s="10">
        <f t="shared" si="96"/>
        <v>-4.8383370474281984</v>
      </c>
      <c r="G389" s="10">
        <f t="shared" si="97"/>
        <v>3.2425299168641031</v>
      </c>
      <c r="H389" s="3">
        <f t="shared" si="98"/>
        <v>-1.5958071305640953</v>
      </c>
      <c r="I389" s="3">
        <v>3.8607234314980796</v>
      </c>
      <c r="J389" s="3">
        <f t="shared" si="99"/>
        <v>93.327892481149433</v>
      </c>
      <c r="K389" s="3">
        <f t="shared" si="100"/>
        <v>387.17923944314219</v>
      </c>
      <c r="L389" s="3">
        <f t="shared" si="93"/>
        <v>51.153239443142184</v>
      </c>
      <c r="M389" s="3"/>
      <c r="N389" s="1">
        <v>2009.96</v>
      </c>
      <c r="O389">
        <v>388.39400000000001</v>
      </c>
      <c r="P389">
        <f t="shared" si="94"/>
        <v>52.367999999999995</v>
      </c>
      <c r="R389" s="4">
        <f t="shared" si="103"/>
        <v>-0.124</v>
      </c>
      <c r="S389" s="3">
        <f t="shared" si="104"/>
        <v>-1.5154624775122194E-2</v>
      </c>
      <c r="T389" s="3">
        <f t="shared" si="105"/>
        <v>-1.9058233298312466E-3</v>
      </c>
      <c r="U389" s="3">
        <f t="shared" si="101"/>
        <v>-7.0604481049534405E-3</v>
      </c>
      <c r="V389" s="3">
        <f t="shared" si="106"/>
        <v>0.16861091555057328</v>
      </c>
      <c r="W389" s="3">
        <f t="shared" si="102"/>
        <v>0.16578673630859189</v>
      </c>
      <c r="X389" s="3">
        <f t="shared" si="107"/>
        <v>0.32172695262484297</v>
      </c>
      <c r="Y389" s="3"/>
      <c r="Z389" s="3">
        <v>2010.54</v>
      </c>
      <c r="AA389" s="4">
        <v>0.20166700000000001</v>
      </c>
    </row>
    <row r="390" spans="2:27" ht="15">
      <c r="B390" s="3">
        <v>2010</v>
      </c>
      <c r="C390" s="4">
        <v>0.58799999999999997</v>
      </c>
      <c r="D390" s="4">
        <f t="shared" si="108"/>
        <v>0.22702</v>
      </c>
      <c r="E390" s="10">
        <f t="shared" si="95"/>
        <v>0.90742011185464577</v>
      </c>
      <c r="F390" s="10">
        <f t="shared" si="96"/>
        <v>-4.7284294397886137</v>
      </c>
      <c r="G390" s="10">
        <f t="shared" si="97"/>
        <v>3.369648461045863</v>
      </c>
      <c r="H390" s="3">
        <f t="shared" si="98"/>
        <v>-1.3587809787427507</v>
      </c>
      <c r="I390" s="3">
        <v>3.8790653008962868</v>
      </c>
      <c r="J390" s="3">
        <f t="shared" si="99"/>
        <v>93.651147922890786</v>
      </c>
      <c r="K390" s="3">
        <f t="shared" si="100"/>
        <v>387.34930883828775</v>
      </c>
      <c r="L390" s="3">
        <f t="shared" si="93"/>
        <v>51.323308838287744</v>
      </c>
      <c r="M390" s="3"/>
      <c r="N390" s="1">
        <v>2010.04</v>
      </c>
      <c r="O390">
        <v>388.61900000000003</v>
      </c>
      <c r="P390">
        <f t="shared" si="94"/>
        <v>52.593000000000018</v>
      </c>
      <c r="R390" s="4">
        <f t="shared" si="103"/>
        <v>0.39099999999999996</v>
      </c>
      <c r="S390" s="3">
        <f t="shared" si="104"/>
        <v>0.10990760763958463</v>
      </c>
      <c r="T390" s="3">
        <f t="shared" si="105"/>
        <v>0.12711854418175994</v>
      </c>
      <c r="U390" s="3">
        <f t="shared" si="101"/>
        <v>0.24702615182134458</v>
      </c>
      <c r="V390" s="3">
        <f t="shared" si="106"/>
        <v>0.17006939514556052</v>
      </c>
      <c r="W390" s="3">
        <f t="shared" si="102"/>
        <v>0.26887985587409835</v>
      </c>
      <c r="X390" s="3">
        <f t="shared" si="107"/>
        <v>0.32325544174135246</v>
      </c>
      <c r="Y390" s="3"/>
      <c r="Z390" s="3">
        <v>2010.62</v>
      </c>
      <c r="AA390" s="4">
        <v>0.22916700000000001</v>
      </c>
    </row>
    <row r="391" spans="2:27" ht="15">
      <c r="B391" s="3">
        <v>2010.08</v>
      </c>
      <c r="C391" s="4">
        <v>0.51400000000000001</v>
      </c>
      <c r="D391" s="4">
        <f t="shared" si="108"/>
        <v>0.21481</v>
      </c>
      <c r="E391" s="10">
        <f t="shared" si="95"/>
        <v>0.99925548915629392</v>
      </c>
      <c r="F391" s="10">
        <f t="shared" si="96"/>
        <v>-4.6521764125242617</v>
      </c>
      <c r="G391" s="10">
        <f t="shared" si="97"/>
        <v>3.4697346008304351</v>
      </c>
      <c r="H391" s="3">
        <f t="shared" si="98"/>
        <v>-1.1824418116938267</v>
      </c>
      <c r="I391" s="3">
        <v>3.8974071702944943</v>
      </c>
      <c r="J391" s="3">
        <f t="shared" si="99"/>
        <v>93.975931853748662</v>
      </c>
      <c r="K391" s="3">
        <f t="shared" si="100"/>
        <v>387.52079034870331</v>
      </c>
      <c r="L391" s="3">
        <f t="shared" si="93"/>
        <v>51.494790348703305</v>
      </c>
      <c r="M391" s="3"/>
      <c r="N391" s="1">
        <v>2010.12</v>
      </c>
      <c r="O391">
        <v>388.822</v>
      </c>
      <c r="P391">
        <f t="shared" si="94"/>
        <v>52.795999999999992</v>
      </c>
      <c r="R391" s="4">
        <f t="shared" si="103"/>
        <v>-7.3999999999999955E-2</v>
      </c>
      <c r="S391" s="3">
        <f t="shared" si="104"/>
        <v>7.6253027264352014E-2</v>
      </c>
      <c r="T391" s="3">
        <f t="shared" si="105"/>
        <v>0.10008613978457204</v>
      </c>
      <c r="U391" s="3">
        <f t="shared" si="101"/>
        <v>0.18633916704892406</v>
      </c>
      <c r="V391" s="3">
        <f t="shared" si="106"/>
        <v>0.17148151041556048</v>
      </c>
      <c r="W391" s="3">
        <f t="shared" si="102"/>
        <v>0.24601717723513011</v>
      </c>
      <c r="X391" s="3">
        <f t="shared" si="107"/>
        <v>0.32478393085787616</v>
      </c>
      <c r="Y391" s="3"/>
      <c r="Z391" s="3">
        <v>2010.71</v>
      </c>
      <c r="AA391" s="4">
        <v>0.156667</v>
      </c>
    </row>
    <row r="392" spans="2:27" ht="15">
      <c r="B392" s="3">
        <v>2010.17</v>
      </c>
      <c r="C392" s="4">
        <v>0.58799999999999997</v>
      </c>
      <c r="D392" s="4">
        <f t="shared" si="108"/>
        <v>0.22702</v>
      </c>
      <c r="E392" s="10">
        <f t="shared" si="95"/>
        <v>1.1074149683777721</v>
      </c>
      <c r="F392" s="10">
        <f t="shared" si="96"/>
        <v>-4.5597033874213988</v>
      </c>
      <c r="G392" s="10">
        <f t="shared" si="97"/>
        <v>3.5921686800374841</v>
      </c>
      <c r="H392" s="3">
        <f t="shared" si="98"/>
        <v>-0.96753470738391467</v>
      </c>
      <c r="I392" s="3">
        <v>3.9157490396927019</v>
      </c>
      <c r="J392" s="3">
        <f t="shared" si="99"/>
        <v>94.302244273723048</v>
      </c>
      <c r="K392" s="3">
        <f t="shared" si="100"/>
        <v>387.69371804407081</v>
      </c>
      <c r="L392" s="3">
        <f t="shared" si="93"/>
        <v>51.667718044070796</v>
      </c>
      <c r="M392" s="3"/>
      <c r="N392" s="1">
        <v>2010.21</v>
      </c>
      <c r="O392">
        <v>389.017</v>
      </c>
      <c r="P392">
        <f t="shared" si="94"/>
        <v>52.990999999999985</v>
      </c>
      <c r="R392" s="4">
        <f t="shared" si="103"/>
        <v>7.3999999999999955E-2</v>
      </c>
      <c r="S392" s="3">
        <f t="shared" si="104"/>
        <v>9.2473025102862927E-2</v>
      </c>
      <c r="T392" s="3">
        <f t="shared" si="105"/>
        <v>0.12243407920704907</v>
      </c>
      <c r="U392" s="3">
        <f t="shared" si="101"/>
        <v>0.22490710430991201</v>
      </c>
      <c r="V392" s="3">
        <f t="shared" si="106"/>
        <v>0.1729276953674912</v>
      </c>
      <c r="W392" s="3">
        <f t="shared" si="102"/>
        <v>0.26289053709145599</v>
      </c>
      <c r="X392" s="3">
        <f t="shared" si="107"/>
        <v>0.32631241997438565</v>
      </c>
      <c r="Y392" s="3"/>
      <c r="Z392" s="3">
        <v>2010.79</v>
      </c>
      <c r="AA392" s="4">
        <v>0.11666700000000001</v>
      </c>
    </row>
    <row r="393" spans="2:27" ht="15">
      <c r="B393" s="3">
        <v>2010.25</v>
      </c>
      <c r="C393" s="4">
        <v>0.496</v>
      </c>
      <c r="D393" s="4">
        <f t="shared" si="108"/>
        <v>0.21184000000000003</v>
      </c>
      <c r="E393" s="10">
        <f t="shared" si="95"/>
        <v>1.1775028377083006</v>
      </c>
      <c r="F393" s="10">
        <f t="shared" si="96"/>
        <v>-4.5052477525880406</v>
      </c>
      <c r="G393" s="10">
        <f t="shared" si="97"/>
        <v>3.6817290065201513</v>
      </c>
      <c r="H393" s="3">
        <f t="shared" si="98"/>
        <v>-0.82351874606788922</v>
      </c>
      <c r="I393" s="3">
        <v>3.9340909090909095</v>
      </c>
      <c r="J393" s="3">
        <f t="shared" si="99"/>
        <v>94.630085182813957</v>
      </c>
      <c r="K393" s="3">
        <f t="shared" si="100"/>
        <v>387.86803607421916</v>
      </c>
      <c r="L393" s="3">
        <f t="shared" si="93"/>
        <v>51.842036074219152</v>
      </c>
      <c r="M393" s="3"/>
      <c r="N393" s="1">
        <v>2010.29</v>
      </c>
      <c r="O393">
        <v>389.18799999999999</v>
      </c>
      <c r="P393">
        <f t="shared" si="94"/>
        <v>53.161999999999978</v>
      </c>
      <c r="R393" s="4">
        <f t="shared" si="103"/>
        <v>-9.1999999999999971E-2</v>
      </c>
      <c r="S393" s="3">
        <f t="shared" si="104"/>
        <v>5.4455634833358246E-2</v>
      </c>
      <c r="T393" s="3">
        <f t="shared" si="105"/>
        <v>8.9560326482667207E-2</v>
      </c>
      <c r="U393" s="3">
        <f t="shared" si="101"/>
        <v>0.15401596131602546</v>
      </c>
      <c r="V393" s="3">
        <f t="shared" si="106"/>
        <v>0.17431803014835623</v>
      </c>
      <c r="W393" s="3">
        <f t="shared" si="102"/>
        <v>0.23592441467476641</v>
      </c>
      <c r="X393" s="3">
        <f t="shared" si="107"/>
        <v>0.32784090909090935</v>
      </c>
      <c r="Y393" s="3"/>
      <c r="Z393" s="3">
        <v>2010.87</v>
      </c>
      <c r="AA393" s="4">
        <v>6.83333E-2</v>
      </c>
    </row>
    <row r="394" spans="2:27" ht="15">
      <c r="B394" s="3">
        <v>2010.33</v>
      </c>
      <c r="C394" s="4">
        <v>0.52500000000000002</v>
      </c>
      <c r="D394" s="4">
        <f t="shared" si="108"/>
        <v>0.21662500000000001</v>
      </c>
      <c r="E394" s="10">
        <f t="shared" si="95"/>
        <v>1.2512616383221216</v>
      </c>
      <c r="F394" s="10">
        <f t="shared" si="96"/>
        <v>-4.4470713020115156</v>
      </c>
      <c r="G394" s="10">
        <f t="shared" si="97"/>
        <v>3.7790094622937884</v>
      </c>
      <c r="H394" s="3">
        <f t="shared" si="98"/>
        <v>-0.66806183971772715</v>
      </c>
      <c r="I394" s="3">
        <v>3.9524327784891162</v>
      </c>
      <c r="J394" s="3">
        <f t="shared" si="99"/>
        <v>94.95945458102139</v>
      </c>
      <c r="K394" s="3">
        <f t="shared" si="100"/>
        <v>388.04375473986948</v>
      </c>
      <c r="L394" s="3">
        <f t="shared" si="93"/>
        <v>52.017754739869474</v>
      </c>
      <c r="M394" s="3"/>
      <c r="N394" s="1">
        <v>2010.37</v>
      </c>
      <c r="O394">
        <v>389.42200000000003</v>
      </c>
      <c r="P394">
        <f t="shared" si="94"/>
        <v>53.396000000000015</v>
      </c>
      <c r="R394" s="4">
        <f t="shared" si="103"/>
        <v>2.9000000000000026E-2</v>
      </c>
      <c r="S394" s="3">
        <f t="shared" si="104"/>
        <v>5.8176450576524985E-2</v>
      </c>
      <c r="T394" s="3">
        <f t="shared" si="105"/>
        <v>9.7280455773637087E-2</v>
      </c>
      <c r="U394" s="3">
        <f t="shared" si="101"/>
        <v>0.16545690635016208</v>
      </c>
      <c r="V394" s="3">
        <f t="shared" si="106"/>
        <v>0.17571866565032224</v>
      </c>
      <c r="W394" s="3">
        <f t="shared" si="102"/>
        <v>0.24190142819038707</v>
      </c>
      <c r="X394" s="3">
        <f t="shared" si="107"/>
        <v>0.32936939820743305</v>
      </c>
      <c r="Y394" s="3"/>
      <c r="Z394" s="3">
        <v>2010.96</v>
      </c>
      <c r="AA394" s="4">
        <v>9.7500000000000003E-2</v>
      </c>
    </row>
    <row r="395" spans="2:27" ht="15">
      <c r="B395" s="3">
        <v>2010.42</v>
      </c>
      <c r="C395" s="4">
        <v>0.48899999999999999</v>
      </c>
      <c r="D395" s="4">
        <f t="shared" si="108"/>
        <v>0.21068500000000001</v>
      </c>
      <c r="E395" s="10">
        <f t="shared" si="95"/>
        <v>1.307609406563248</v>
      </c>
      <c r="F395" s="10">
        <f t="shared" si="96"/>
        <v>-4.4064099878890044</v>
      </c>
      <c r="G395" s="10">
        <f t="shared" si="97"/>
        <v>3.8624083437170649</v>
      </c>
      <c r="H395" s="3">
        <f t="shared" si="98"/>
        <v>-0.54400164417193952</v>
      </c>
      <c r="I395" s="3">
        <v>3.9707746478873238</v>
      </c>
      <c r="J395" s="3">
        <f t="shared" si="99"/>
        <v>95.290352468345333</v>
      </c>
      <c r="K395" s="3">
        <f t="shared" si="100"/>
        <v>388.22084917168655</v>
      </c>
      <c r="L395" s="3">
        <f t="shared" si="93"/>
        <v>52.194849171686542</v>
      </c>
      <c r="M395" s="3"/>
      <c r="N395" s="1">
        <v>2010.46</v>
      </c>
      <c r="O395">
        <v>389.642</v>
      </c>
      <c r="P395">
        <f t="shared" si="94"/>
        <v>53.615999999999985</v>
      </c>
      <c r="R395" s="4">
        <f t="shared" si="103"/>
        <v>-3.6000000000000032E-2</v>
      </c>
      <c r="S395" s="3">
        <f t="shared" si="104"/>
        <v>4.0661314122511172E-2</v>
      </c>
      <c r="T395" s="3">
        <f t="shared" si="105"/>
        <v>8.339888142327645E-2</v>
      </c>
      <c r="U395" s="3">
        <f t="shared" si="101"/>
        <v>0.13406019554578763</v>
      </c>
      <c r="V395" s="3">
        <f t="shared" si="106"/>
        <v>0.17709443181706774</v>
      </c>
      <c r="W395" s="3">
        <f t="shared" si="102"/>
        <v>0.2307185100353828</v>
      </c>
      <c r="X395" s="3">
        <f t="shared" si="107"/>
        <v>0.33089788732394254</v>
      </c>
      <c r="Y395" s="3"/>
      <c r="Z395" s="3">
        <v>2011.04</v>
      </c>
      <c r="AA395" s="4">
        <v>0.130833</v>
      </c>
    </row>
    <row r="396" spans="2:27" ht="15">
      <c r="B396" s="3">
        <v>2010.5</v>
      </c>
      <c r="C396" s="4">
        <v>0.55800000000000005</v>
      </c>
      <c r="D396" s="4">
        <f t="shared" si="108"/>
        <v>0.22207000000000002</v>
      </c>
      <c r="E396" s="10">
        <f t="shared" si="95"/>
        <v>1.3815195975726307</v>
      </c>
      <c r="F396" s="10">
        <f t="shared" si="96"/>
        <v>-4.3481320313767924</v>
      </c>
      <c r="G396" s="10">
        <f t="shared" si="97"/>
        <v>3.9668497939362894</v>
      </c>
      <c r="H396" s="3">
        <f t="shared" si="98"/>
        <v>-0.38128223744050294</v>
      </c>
      <c r="I396" s="3">
        <v>3.9891165172855314</v>
      </c>
      <c r="J396" s="3">
        <f t="shared" si="99"/>
        <v>95.622778844785799</v>
      </c>
      <c r="K396" s="3">
        <f t="shared" si="100"/>
        <v>388.39935137422418</v>
      </c>
      <c r="L396" s="3">
        <f t="shared" si="93"/>
        <v>52.373351374224171</v>
      </c>
      <c r="M396" s="3"/>
      <c r="N396" s="1">
        <v>2010.54</v>
      </c>
      <c r="O396">
        <v>389.84399999999999</v>
      </c>
      <c r="P396">
        <f t="shared" si="94"/>
        <v>53.817999999999984</v>
      </c>
      <c r="R396" s="4">
        <f t="shared" si="103"/>
        <v>6.9000000000000061E-2</v>
      </c>
      <c r="S396" s="3">
        <f t="shared" si="104"/>
        <v>5.8277956512212015E-2</v>
      </c>
      <c r="T396" s="3">
        <f t="shared" si="105"/>
        <v>0.10444145021922457</v>
      </c>
      <c r="U396" s="3">
        <f t="shared" si="101"/>
        <v>0.1727194067314366</v>
      </c>
      <c r="V396" s="3">
        <f t="shared" si="106"/>
        <v>0.17850220253762927</v>
      </c>
      <c r="W396" s="3">
        <f t="shared" si="102"/>
        <v>0.24758996523020393</v>
      </c>
      <c r="X396" s="3">
        <f t="shared" si="107"/>
        <v>0.33242637644046624</v>
      </c>
      <c r="Y396" s="3"/>
      <c r="Z396" s="3">
        <v>2011.12</v>
      </c>
      <c r="AA396" s="4">
        <v>0.183333</v>
      </c>
    </row>
    <row r="397" spans="2:27" ht="15">
      <c r="B397" s="3">
        <v>2010.58</v>
      </c>
      <c r="C397" s="4">
        <v>0.54600000000000004</v>
      </c>
      <c r="D397" s="4">
        <f t="shared" si="108"/>
        <v>0.22009000000000001</v>
      </c>
      <c r="E397" s="10">
        <f t="shared" si="95"/>
        <v>1.4456823878972072</v>
      </c>
      <c r="F397" s="10">
        <f t="shared" si="96"/>
        <v>-4.2995515910895126</v>
      </c>
      <c r="G397" s="10">
        <f t="shared" si="97"/>
        <v>4.0651792680889898</v>
      </c>
      <c r="H397" s="3">
        <f t="shared" si="98"/>
        <v>-0.2343723230005228</v>
      </c>
      <c r="I397" s="3">
        <v>3.9997865983781478</v>
      </c>
      <c r="J397" s="3">
        <f t="shared" si="99"/>
        <v>95.956094394650648</v>
      </c>
      <c r="K397" s="3">
        <f t="shared" si="100"/>
        <v>388.57861083499677</v>
      </c>
      <c r="L397" s="3">
        <f t="shared" si="93"/>
        <v>52.552610834996756</v>
      </c>
      <c r="M397" s="3"/>
      <c r="N397" s="1">
        <v>2010.62</v>
      </c>
      <c r="O397">
        <v>390.07299999999998</v>
      </c>
      <c r="P397">
        <f t="shared" si="94"/>
        <v>54.046999999999969</v>
      </c>
      <c r="R397" s="4">
        <f t="shared" si="103"/>
        <v>-1.2000000000000011E-2</v>
      </c>
      <c r="S397" s="3">
        <f t="shared" si="104"/>
        <v>4.8580440287279814E-2</v>
      </c>
      <c r="T397" s="3">
        <f t="shared" si="105"/>
        <v>9.8329474152700325E-2</v>
      </c>
      <c r="U397" s="3">
        <f t="shared" si="101"/>
        <v>0.15690991443998015</v>
      </c>
      <c r="V397" s="3">
        <f t="shared" si="106"/>
        <v>0.17925946077258459</v>
      </c>
      <c r="W397" s="3">
        <f t="shared" si="102"/>
        <v>0.24202342654857667</v>
      </c>
      <c r="X397" s="3">
        <f t="shared" si="107"/>
        <v>0.33331554986484946</v>
      </c>
      <c r="Y397" s="3"/>
      <c r="Z397" s="3">
        <v>2011.21</v>
      </c>
      <c r="AA397" s="4">
        <v>0.160833</v>
      </c>
    </row>
    <row r="398" spans="2:27" ht="15">
      <c r="B398" s="3">
        <v>2010.67</v>
      </c>
      <c r="C398" s="4">
        <v>0.501</v>
      </c>
      <c r="D398" s="4">
        <f t="shared" si="108"/>
        <v>0.21266499999999999</v>
      </c>
      <c r="E398" s="10">
        <f t="shared" si="95"/>
        <v>1.4903229993956444</v>
      </c>
      <c r="F398" s="10">
        <f t="shared" si="96"/>
        <v>-4.2705974337096908</v>
      </c>
      <c r="G398" s="10">
        <f t="shared" si="97"/>
        <v>4.1466365735323079</v>
      </c>
      <c r="H398" s="3">
        <f t="shared" si="98"/>
        <v>-0.12396086017738295</v>
      </c>
      <c r="I398" s="3">
        <v>4.0104566794707637</v>
      </c>
      <c r="J398" s="3">
        <f t="shared" si="99"/>
        <v>96.290299117939881</v>
      </c>
      <c r="K398" s="3">
        <f t="shared" si="100"/>
        <v>388.75859886495135</v>
      </c>
      <c r="L398" s="3">
        <f t="shared" si="93"/>
        <v>52.732598864951342</v>
      </c>
      <c r="M398" s="3"/>
      <c r="N398" s="1">
        <v>2010.71</v>
      </c>
      <c r="O398">
        <v>390.23</v>
      </c>
      <c r="P398">
        <f t="shared" si="94"/>
        <v>54.204000000000008</v>
      </c>
      <c r="R398" s="4">
        <f t="shared" si="103"/>
        <v>-4.500000000000004E-2</v>
      </c>
      <c r="S398" s="3">
        <f t="shared" si="104"/>
        <v>2.8954157379821766E-2</v>
      </c>
      <c r="T398" s="3">
        <f t="shared" si="105"/>
        <v>8.1457305443318084E-2</v>
      </c>
      <c r="U398" s="3">
        <f t="shared" si="101"/>
        <v>0.12041146282313984</v>
      </c>
      <c r="V398" s="3">
        <f t="shared" si="106"/>
        <v>0.17998802995458618</v>
      </c>
      <c r="W398" s="3">
        <f t="shared" si="102"/>
        <v>0.22815261508384213</v>
      </c>
      <c r="X398" s="3">
        <f t="shared" si="107"/>
        <v>0.33420472328923267</v>
      </c>
      <c r="Y398" s="3"/>
      <c r="Z398" s="3">
        <v>2011.29</v>
      </c>
      <c r="AA398" s="4">
        <v>0.184167</v>
      </c>
    </row>
    <row r="399" spans="2:27" ht="15">
      <c r="B399" s="3">
        <v>2010.75</v>
      </c>
      <c r="C399" s="4">
        <v>0.29399999999999998</v>
      </c>
      <c r="D399" s="4">
        <f t="shared" si="108"/>
        <v>0.17851</v>
      </c>
      <c r="E399" s="10">
        <f t="shared" si="95"/>
        <v>1.4651911199834988</v>
      </c>
      <c r="F399" s="10">
        <f t="shared" si="96"/>
        <v>-4.3113615476190068</v>
      </c>
      <c r="G399" s="10">
        <f t="shared" si="97"/>
        <v>4.1581281915918176</v>
      </c>
      <c r="H399" s="3">
        <f t="shared" si="98"/>
        <v>-0.15323335602718924</v>
      </c>
      <c r="I399" s="3">
        <v>4.02112676056338</v>
      </c>
      <c r="J399" s="3">
        <f t="shared" si="99"/>
        <v>96.625393014653497</v>
      </c>
      <c r="K399" s="3">
        <f t="shared" si="100"/>
        <v>388.9392004205713</v>
      </c>
      <c r="L399" s="3">
        <f t="shared" si="93"/>
        <v>52.913200420571286</v>
      </c>
      <c r="M399" s="3"/>
      <c r="N399" s="1">
        <v>2010.79</v>
      </c>
      <c r="O399">
        <v>390.34699999999998</v>
      </c>
      <c r="P399">
        <f t="shared" si="94"/>
        <v>54.32099999999997</v>
      </c>
      <c r="R399" s="4">
        <f t="shared" si="103"/>
        <v>-0.20700000000000002</v>
      </c>
      <c r="S399" s="3">
        <f t="shared" si="104"/>
        <v>-4.0764113909316002E-2</v>
      </c>
      <c r="T399" s="3">
        <f t="shared" si="105"/>
        <v>1.1491618059509712E-2</v>
      </c>
      <c r="U399" s="3">
        <f t="shared" si="101"/>
        <v>-1.9272495849806288E-2</v>
      </c>
      <c r="V399" s="3">
        <f t="shared" si="106"/>
        <v>0.18060155561994407</v>
      </c>
      <c r="W399" s="3">
        <f t="shared" si="102"/>
        <v>0.17289255728002156</v>
      </c>
      <c r="X399" s="3">
        <f t="shared" si="107"/>
        <v>0.33509389671361589</v>
      </c>
      <c r="Y399" s="3"/>
      <c r="Z399" s="3">
        <v>2011.37</v>
      </c>
      <c r="AA399" s="4">
        <v>0.14666699999999999</v>
      </c>
    </row>
    <row r="400" spans="2:27" ht="15">
      <c r="B400" s="3">
        <v>2010.83</v>
      </c>
      <c r="C400" s="4">
        <v>0.308</v>
      </c>
      <c r="D400" s="4">
        <f t="shared" si="108"/>
        <v>0.18082000000000001</v>
      </c>
      <c r="E400" s="10">
        <f t="shared" si="95"/>
        <v>1.4465461874819745</v>
      </c>
      <c r="F400" s="10">
        <f t="shared" si="96"/>
        <v>-4.345588830157828</v>
      </c>
      <c r="G400" s="10">
        <f t="shared" si="97"/>
        <v>4.1740012689357675</v>
      </c>
      <c r="H400" s="3">
        <f t="shared" si="98"/>
        <v>-0.17158756122206054</v>
      </c>
      <c r="I400" s="3">
        <v>4.0317968416559973</v>
      </c>
      <c r="J400" s="3">
        <f t="shared" si="99"/>
        <v>96.961376084791496</v>
      </c>
      <c r="K400" s="3">
        <f t="shared" si="100"/>
        <v>389.12042163356176</v>
      </c>
      <c r="L400" s="3">
        <f t="shared" si="93"/>
        <v>53.094421633561751</v>
      </c>
      <c r="M400" s="3"/>
      <c r="N400" s="1">
        <v>2010.87</v>
      </c>
      <c r="O400">
        <v>390.41500000000002</v>
      </c>
      <c r="P400">
        <f t="shared" si="94"/>
        <v>54.38900000000001</v>
      </c>
      <c r="R400" s="4">
        <f t="shared" si="103"/>
        <v>1.4000000000000012E-2</v>
      </c>
      <c r="S400" s="3">
        <f t="shared" si="104"/>
        <v>-3.4227282538821235E-2</v>
      </c>
      <c r="T400" s="3">
        <f t="shared" si="105"/>
        <v>1.5873077343949937E-2</v>
      </c>
      <c r="U400" s="3">
        <f t="shared" si="101"/>
        <v>-8.3542051948712979E-3</v>
      </c>
      <c r="V400" s="3">
        <f t="shared" si="106"/>
        <v>0.18122121299046512</v>
      </c>
      <c r="W400" s="3">
        <f t="shared" si="102"/>
        <v>0.1778795309125166</v>
      </c>
      <c r="X400" s="3">
        <f t="shared" si="107"/>
        <v>0.33598307013799911</v>
      </c>
      <c r="Y400" s="3"/>
      <c r="Z400" s="3">
        <v>2011.46</v>
      </c>
      <c r="AA400" s="4">
        <v>0.13250000000000001</v>
      </c>
    </row>
    <row r="401" spans="2:27" ht="15">
      <c r="B401" s="3">
        <v>2010.92</v>
      </c>
      <c r="C401" s="4">
        <v>0.21199999999999999</v>
      </c>
      <c r="D401" s="4">
        <f t="shared" si="108"/>
        <v>0.16498000000000002</v>
      </c>
      <c r="E401" s="10">
        <f t="shared" si="95"/>
        <v>1.3986890766904665</v>
      </c>
      <c r="F401" s="10">
        <f t="shared" si="96"/>
        <v>-4.4091323950679522</v>
      </c>
      <c r="G401" s="10">
        <f t="shared" si="97"/>
        <v>4.1578781085741099</v>
      </c>
      <c r="H401" s="3">
        <f t="shared" si="98"/>
        <v>-0.25125428649384229</v>
      </c>
      <c r="I401" s="3">
        <v>4.0424669227486127</v>
      </c>
      <c r="J401" s="3">
        <f t="shared" si="99"/>
        <v>97.298248328353878</v>
      </c>
      <c r="K401" s="3">
        <f t="shared" si="100"/>
        <v>389.30220942680654</v>
      </c>
      <c r="L401" s="3">
        <f t="shared" si="93"/>
        <v>53.276209426806531</v>
      </c>
      <c r="M401" s="3"/>
      <c r="N401" s="1">
        <v>2010.96</v>
      </c>
      <c r="O401">
        <v>390.51299999999998</v>
      </c>
      <c r="P401">
        <f t="shared" si="94"/>
        <v>54.486999999999966</v>
      </c>
      <c r="R401" s="4">
        <f t="shared" si="103"/>
        <v>-9.6000000000000002E-2</v>
      </c>
      <c r="S401" s="3">
        <f t="shared" si="104"/>
        <v>-6.354356491012414E-2</v>
      </c>
      <c r="T401" s="3">
        <f t="shared" si="105"/>
        <v>-1.6123160361657618E-2</v>
      </c>
      <c r="U401" s="3">
        <f t="shared" si="101"/>
        <v>-6.9666725271781763E-2</v>
      </c>
      <c r="V401" s="3">
        <f t="shared" si="106"/>
        <v>0.18178779324478</v>
      </c>
      <c r="W401" s="3">
        <f t="shared" si="102"/>
        <v>0.1539211031360673</v>
      </c>
      <c r="X401" s="3">
        <f t="shared" si="107"/>
        <v>0.33687224356238232</v>
      </c>
      <c r="Y401" s="3"/>
      <c r="Z401" s="3">
        <v>2011.54</v>
      </c>
      <c r="AA401" s="4">
        <v>0.17499999999999999</v>
      </c>
    </row>
    <row r="402" spans="2:27" ht="15">
      <c r="B402" s="3">
        <v>2011</v>
      </c>
      <c r="C402" s="4">
        <v>7.4999999999999997E-2</v>
      </c>
      <c r="D402" s="4">
        <f t="shared" si="108"/>
        <v>0.142375</v>
      </c>
      <c r="E402" s="10">
        <f t="shared" si="95"/>
        <v>1.3108427484233118</v>
      </c>
      <c r="F402" s="10">
        <f t="shared" si="96"/>
        <v>-4.5126109578322779</v>
      </c>
      <c r="G402" s="10">
        <f t="shared" si="97"/>
        <v>4.0968931140872344</v>
      </c>
      <c r="H402" s="3">
        <f t="shared" si="98"/>
        <v>-0.4157178437450435</v>
      </c>
      <c r="I402" s="3">
        <v>4.0531370038412291</v>
      </c>
      <c r="J402" s="3">
        <f t="shared" si="99"/>
        <v>97.636009745340644</v>
      </c>
      <c r="K402" s="3">
        <f t="shared" si="100"/>
        <v>389.48448987287793</v>
      </c>
      <c r="L402" s="3">
        <f t="shared" ref="L402:L420" si="109">K402-CO2_start</f>
        <v>53.458489872877919</v>
      </c>
      <c r="M402" s="3"/>
      <c r="N402" s="1">
        <v>2011.04</v>
      </c>
      <c r="O402">
        <v>390.64299999999997</v>
      </c>
      <c r="P402">
        <f t="shared" ref="P402:P430" si="110">O402-CO2_start</f>
        <v>54.616999999999962</v>
      </c>
      <c r="R402" s="4">
        <f t="shared" si="103"/>
        <v>-0.13700000000000001</v>
      </c>
      <c r="S402" s="3">
        <f t="shared" si="104"/>
        <v>-0.10347856276432577</v>
      </c>
      <c r="T402" s="3">
        <f t="shared" si="105"/>
        <v>-6.0984994486875443E-2</v>
      </c>
      <c r="U402" s="3">
        <f t="shared" si="101"/>
        <v>-0.1544635572512012</v>
      </c>
      <c r="V402" s="3">
        <f t="shared" si="106"/>
        <v>0.18228044607138827</v>
      </c>
      <c r="W402" s="3">
        <f t="shared" si="102"/>
        <v>0.12049502317090779</v>
      </c>
      <c r="X402" s="3">
        <f t="shared" si="107"/>
        <v>0.33776141698676554</v>
      </c>
      <c r="Y402" s="3"/>
      <c r="Z402" s="3">
        <v>2011.62</v>
      </c>
      <c r="AA402" s="4">
        <v>0.155833</v>
      </c>
    </row>
    <row r="403" spans="2:27" ht="15">
      <c r="B403" s="3">
        <v>2011.08</v>
      </c>
      <c r="C403" s="4">
        <v>4.1000000000000002E-2</v>
      </c>
      <c r="D403" s="4">
        <f t="shared" si="108"/>
        <v>0.136765</v>
      </c>
      <c r="E403" s="10">
        <f t="shared" ref="E403:E459" si="111">Bio_alpha*(C403*Bio_factor-E402)+E402</f>
        <v>1.2191462651450102</v>
      </c>
      <c r="F403" s="10">
        <f t="shared" ref="F403:F459" si="112">Bio_alpha*(C403*Bio_factor-F402)+F402+Bio_slope*(B403-1979)</f>
        <v>-4.6198897911478758</v>
      </c>
      <c r="G403" s="10">
        <f t="shared" ref="G403:G459" si="113">Ocean_alpha*(C403*Ocean_factor-G402)+G402</f>
        <v>4.0259494038023993</v>
      </c>
      <c r="H403" s="3">
        <f t="shared" ref="H403:H459" si="114">G403+F403</f>
        <v>-0.59394038734547649</v>
      </c>
      <c r="I403" s="3">
        <v>4.0638070849338455</v>
      </c>
      <c r="J403" s="3">
        <f t="shared" ref="J403:J420" si="115">J402+I403/12</f>
        <v>97.974660335751793</v>
      </c>
      <c r="K403" s="3">
        <f t="shared" ref="K403:K420" si="116">(K402+I403/12)-Emiss_alpha*((K402+I403/12)-(CO2_base+G403))</f>
        <v>389.66724596385671</v>
      </c>
      <c r="L403" s="3">
        <f t="shared" si="109"/>
        <v>53.641245963856704</v>
      </c>
      <c r="M403" s="3"/>
      <c r="N403" s="1">
        <v>2011.12</v>
      </c>
      <c r="O403">
        <v>390.827</v>
      </c>
      <c r="P403">
        <f t="shared" si="110"/>
        <v>54.800999999999988</v>
      </c>
      <c r="R403" s="4">
        <f t="shared" si="103"/>
        <v>-3.3999999999999996E-2</v>
      </c>
      <c r="S403" s="3">
        <f t="shared" si="104"/>
        <v>-0.10727883331559784</v>
      </c>
      <c r="T403" s="3">
        <f t="shared" si="105"/>
        <v>-7.0943710284835149E-2</v>
      </c>
      <c r="U403" s="3">
        <f t="shared" ref="U403:U459" si="117">S403+T403+Nat_offset</f>
        <v>-0.16822254360043298</v>
      </c>
      <c r="V403" s="3">
        <f t="shared" si="106"/>
        <v>0.18275609097878487</v>
      </c>
      <c r="W403" s="3">
        <f t="shared" ref="W403:W420" si="118">V403+U403*Nat_ampl</f>
        <v>0.11546707353861167</v>
      </c>
      <c r="X403" s="3">
        <f t="shared" si="107"/>
        <v>0.33865059041114876</v>
      </c>
      <c r="Y403" s="3"/>
      <c r="Z403" s="3">
        <v>2011.71</v>
      </c>
      <c r="AA403" s="4">
        <v>0.14833299999999999</v>
      </c>
    </row>
    <row r="404" spans="2:27" ht="15">
      <c r="B404" s="3">
        <v>2011.17</v>
      </c>
      <c r="C404" s="4">
        <v>-3.9E-2</v>
      </c>
      <c r="D404" s="4">
        <f t="shared" si="108"/>
        <v>0.12356500000000001</v>
      </c>
      <c r="E404" s="10">
        <f t="shared" si="111"/>
        <v>1.1091956405450412</v>
      </c>
      <c r="F404" s="10">
        <f t="shared" si="112"/>
        <v>-4.7455268698664606</v>
      </c>
      <c r="G404" s="10">
        <f t="shared" si="113"/>
        <v>3.9300775901758933</v>
      </c>
      <c r="H404" s="3">
        <f t="shared" si="114"/>
        <v>-0.81544927969056724</v>
      </c>
      <c r="I404" s="3">
        <v>4.0744771660264618</v>
      </c>
      <c r="J404" s="3">
        <f t="shared" si="115"/>
        <v>98.314200099587325</v>
      </c>
      <c r="K404" s="3">
        <f t="shared" si="116"/>
        <v>389.85043635923421</v>
      </c>
      <c r="L404" s="3">
        <f t="shared" si="109"/>
        <v>53.824436359234198</v>
      </c>
      <c r="M404" s="3"/>
      <c r="N404" s="1">
        <v>2011.21</v>
      </c>
      <c r="O404">
        <v>390.988</v>
      </c>
      <c r="P404">
        <f t="shared" si="110"/>
        <v>54.961999999999989</v>
      </c>
      <c r="R404" s="4">
        <f t="shared" ref="R404:R459" si="119">C404-C403</f>
        <v>-0.08</v>
      </c>
      <c r="S404" s="3">
        <f t="shared" ref="S404:S459" si="120">F404-F403</f>
        <v>-0.12563707871858476</v>
      </c>
      <c r="T404" s="3">
        <f t="shared" ref="T404:T459" si="121">G404-G403</f>
        <v>-9.5871813626505986E-2</v>
      </c>
      <c r="U404" s="3">
        <f t="shared" si="117"/>
        <v>-0.21150889234509074</v>
      </c>
      <c r="V404" s="3">
        <f t="shared" ref="V404:V420" si="122">L404-L403</f>
        <v>0.18319039537749404</v>
      </c>
      <c r="W404" s="3">
        <f t="shared" si="118"/>
        <v>9.8586838439457744E-2</v>
      </c>
      <c r="X404" s="3">
        <f t="shared" ref="X404:X420" si="123">J404-J403</f>
        <v>0.33953976383553197</v>
      </c>
      <c r="Y404" s="3"/>
      <c r="Z404" s="3">
        <v>2011.79</v>
      </c>
      <c r="AA404" s="4">
        <v>0.16333300000000001</v>
      </c>
    </row>
    <row r="405" spans="2:27" ht="15">
      <c r="B405" s="3">
        <v>2011.25</v>
      </c>
      <c r="C405" s="4">
        <v>9.6000000000000002E-2</v>
      </c>
      <c r="D405" s="4">
        <f t="shared" si="108"/>
        <v>0.14584</v>
      </c>
      <c r="E405" s="10">
        <f t="shared" si="111"/>
        <v>1.0512121985969995</v>
      </c>
      <c r="F405" s="10">
        <f t="shared" si="112"/>
        <v>-4.8191425463116726</v>
      </c>
      <c r="G405" s="10">
        <f t="shared" si="113"/>
        <v>3.8807169325427049</v>
      </c>
      <c r="H405" s="3">
        <f t="shared" si="114"/>
        <v>-0.93842561376896771</v>
      </c>
      <c r="I405" s="3">
        <v>4.0851472471190782</v>
      </c>
      <c r="J405" s="3">
        <f t="shared" si="115"/>
        <v>98.654629036847254</v>
      </c>
      <c r="K405" s="3">
        <f t="shared" si="116"/>
        <v>390.03413604166525</v>
      </c>
      <c r="L405" s="3">
        <f t="shared" si="109"/>
        <v>54.008136041665239</v>
      </c>
      <c r="M405" s="3"/>
      <c r="N405" s="1">
        <v>2011.29</v>
      </c>
      <c r="O405">
        <v>391.17200000000003</v>
      </c>
      <c r="P405">
        <f t="shared" si="110"/>
        <v>55.146000000000015</v>
      </c>
      <c r="R405" s="4">
        <f t="shared" si="119"/>
        <v>0.13500000000000001</v>
      </c>
      <c r="S405" s="3">
        <f t="shared" si="120"/>
        <v>-7.3615676445212053E-2</v>
      </c>
      <c r="T405" s="3">
        <f t="shared" si="121"/>
        <v>-4.9360657633188421E-2</v>
      </c>
      <c r="U405" s="3">
        <f t="shared" si="117"/>
        <v>-0.11297633407840048</v>
      </c>
      <c r="V405" s="3">
        <f t="shared" si="122"/>
        <v>0.1836996824310404</v>
      </c>
      <c r="W405" s="3">
        <f t="shared" si="118"/>
        <v>0.13850914879968021</v>
      </c>
      <c r="X405" s="3">
        <f t="shared" si="123"/>
        <v>0.3404289372599294</v>
      </c>
      <c r="Y405" s="3"/>
      <c r="Z405" s="3">
        <v>2011.87</v>
      </c>
      <c r="AA405" s="4">
        <v>0.23666699999999999</v>
      </c>
    </row>
    <row r="406" spans="2:27" ht="15">
      <c r="B406" s="3">
        <v>2011.33</v>
      </c>
      <c r="C406" s="4">
        <v>0.11799999999999999</v>
      </c>
      <c r="D406" s="4">
        <f t="shared" si="108"/>
        <v>0.14946999999999999</v>
      </c>
      <c r="E406" s="10">
        <f t="shared" si="111"/>
        <v>1.0049009482043398</v>
      </c>
      <c r="F406" s="10">
        <f t="shared" si="112"/>
        <v>-4.8810361467416286</v>
      </c>
      <c r="G406" s="10">
        <f t="shared" si="113"/>
        <v>3.8396314561693718</v>
      </c>
      <c r="H406" s="3">
        <f t="shared" si="114"/>
        <v>-1.0414046905722567</v>
      </c>
      <c r="I406" s="3">
        <v>4.0958173282116945</v>
      </c>
      <c r="J406" s="3">
        <f t="shared" si="115"/>
        <v>98.995947147531567</v>
      </c>
      <c r="K406" s="3">
        <f t="shared" si="116"/>
        <v>390.21835764889192</v>
      </c>
      <c r="L406" s="3">
        <f t="shared" si="109"/>
        <v>54.192357648891914</v>
      </c>
      <c r="M406" s="3"/>
      <c r="N406" s="1">
        <v>2011.37</v>
      </c>
      <c r="O406">
        <v>391.31799999999998</v>
      </c>
      <c r="P406">
        <f t="shared" si="110"/>
        <v>55.291999999999973</v>
      </c>
      <c r="R406" s="4">
        <f t="shared" si="119"/>
        <v>2.1999999999999992E-2</v>
      </c>
      <c r="S406" s="3">
        <f t="shared" si="120"/>
        <v>-6.1893600429955953E-2</v>
      </c>
      <c r="T406" s="3">
        <f t="shared" si="121"/>
        <v>-4.1085476373333041E-2</v>
      </c>
      <c r="U406" s="3">
        <f t="shared" si="117"/>
        <v>-9.2979076803288999E-2</v>
      </c>
      <c r="V406" s="3">
        <f t="shared" si="122"/>
        <v>0.18422160722667513</v>
      </c>
      <c r="W406" s="3">
        <f t="shared" si="118"/>
        <v>0.14702997650535954</v>
      </c>
      <c r="X406" s="3">
        <f t="shared" si="123"/>
        <v>0.34131811068431261</v>
      </c>
      <c r="Y406" s="3"/>
      <c r="Z406" s="3">
        <v>2011.96</v>
      </c>
      <c r="AA406" s="4">
        <v>0.214167</v>
      </c>
    </row>
    <row r="407" spans="2:27" ht="15">
      <c r="B407" s="3">
        <v>2011.42</v>
      </c>
      <c r="C407" s="4">
        <v>0.29099999999999998</v>
      </c>
      <c r="D407" s="4">
        <f t="shared" si="108"/>
        <v>0.17801500000000001</v>
      </c>
      <c r="E407" s="10">
        <f t="shared" si="111"/>
        <v>1.0176218060225815</v>
      </c>
      <c r="F407" s="10">
        <f t="shared" si="112"/>
        <v>-4.8840017430420026</v>
      </c>
      <c r="G407" s="10">
        <f t="shared" si="113"/>
        <v>3.8564631947729513</v>
      </c>
      <c r="H407" s="3">
        <f t="shared" si="114"/>
        <v>-1.0275385482690513</v>
      </c>
      <c r="I407" s="3">
        <v>4.1064874093043109</v>
      </c>
      <c r="J407" s="3">
        <f t="shared" si="115"/>
        <v>99.338154431640262</v>
      </c>
      <c r="K407" s="3">
        <f t="shared" si="116"/>
        <v>390.40319458250491</v>
      </c>
      <c r="L407" s="3">
        <f t="shared" si="109"/>
        <v>54.377194582504899</v>
      </c>
      <c r="M407" s="3"/>
      <c r="N407" s="1">
        <v>2011.46</v>
      </c>
      <c r="O407">
        <v>391.45100000000002</v>
      </c>
      <c r="P407">
        <f t="shared" si="110"/>
        <v>55.425000000000011</v>
      </c>
      <c r="R407" s="4">
        <f t="shared" si="119"/>
        <v>0.17299999999999999</v>
      </c>
      <c r="S407" s="3">
        <f t="shared" si="120"/>
        <v>-2.9655963003740737E-3</v>
      </c>
      <c r="T407" s="3">
        <f t="shared" si="121"/>
        <v>1.6831738603579449E-2</v>
      </c>
      <c r="U407" s="3">
        <f t="shared" si="117"/>
        <v>2.3866142303205377E-2</v>
      </c>
      <c r="V407" s="3">
        <f t="shared" si="122"/>
        <v>0.18483693361298492</v>
      </c>
      <c r="W407" s="3">
        <f t="shared" si="118"/>
        <v>0.19438339053426706</v>
      </c>
      <c r="X407" s="3">
        <f t="shared" si="123"/>
        <v>0.34220728410869583</v>
      </c>
      <c r="Y407" s="3"/>
      <c r="Z407" s="3">
        <v>2012.04</v>
      </c>
      <c r="AA407" s="4">
        <v>0.17583299999999999</v>
      </c>
    </row>
    <row r="408" spans="2:27" ht="15">
      <c r="B408" s="3">
        <v>2011.5</v>
      </c>
      <c r="C408" s="4">
        <v>0.32100000000000001</v>
      </c>
      <c r="D408" s="4">
        <f t="shared" si="108"/>
        <v>0.18296500000000002</v>
      </c>
      <c r="E408" s="10">
        <f t="shared" si="111"/>
        <v>1.0389202304520295</v>
      </c>
      <c r="F408" s="10">
        <f t="shared" si="112"/>
        <v>-4.878335553109725</v>
      </c>
      <c r="G408" s="10">
        <f t="shared" si="113"/>
        <v>3.8828444526031269</v>
      </c>
      <c r="H408" s="3">
        <f t="shared" si="114"/>
        <v>-0.99549110050659806</v>
      </c>
      <c r="I408" s="3">
        <v>4.1171574903969272</v>
      </c>
      <c r="J408" s="3">
        <f t="shared" si="115"/>
        <v>99.681250889173342</v>
      </c>
      <c r="K408" s="3">
        <f t="shared" si="116"/>
        <v>390.58866138146414</v>
      </c>
      <c r="L408" s="3">
        <f t="shared" si="109"/>
        <v>54.562661381464125</v>
      </c>
      <c r="M408" s="3"/>
      <c r="N408" s="1">
        <v>2011.54</v>
      </c>
      <c r="O408">
        <v>391.62599999999998</v>
      </c>
      <c r="P408">
        <f t="shared" si="110"/>
        <v>55.599999999999966</v>
      </c>
      <c r="R408" s="4">
        <f t="shared" si="119"/>
        <v>3.0000000000000027E-2</v>
      </c>
      <c r="S408" s="3">
        <f t="shared" si="120"/>
        <v>5.6661899322776321E-3</v>
      </c>
      <c r="T408" s="3">
        <f t="shared" si="121"/>
        <v>2.6381257830175642E-2</v>
      </c>
      <c r="U408" s="3">
        <f t="shared" si="117"/>
        <v>4.2047447762453276E-2</v>
      </c>
      <c r="V408" s="3">
        <f t="shared" si="122"/>
        <v>0.1854667989592258</v>
      </c>
      <c r="W408" s="3">
        <f t="shared" si="118"/>
        <v>0.20228577806420711</v>
      </c>
      <c r="X408" s="3">
        <f t="shared" si="123"/>
        <v>0.34309645753307905</v>
      </c>
      <c r="Y408" s="3"/>
      <c r="Z408" s="3">
        <v>2012.12</v>
      </c>
      <c r="AA408" s="4">
        <v>0.156667</v>
      </c>
    </row>
    <row r="409" spans="2:27" ht="15">
      <c r="B409" s="3">
        <v>2011.58</v>
      </c>
      <c r="C409" s="4">
        <v>0.27900000000000003</v>
      </c>
      <c r="D409" s="4">
        <f t="shared" si="108"/>
        <v>0.176035</v>
      </c>
      <c r="E409" s="10">
        <f t="shared" si="111"/>
        <v>1.0450831885464744</v>
      </c>
      <c r="F409" s="10">
        <f t="shared" si="112"/>
        <v>-4.8877549450525768</v>
      </c>
      <c r="G409" s="10">
        <f t="shared" si="113"/>
        <v>3.8948266122976998</v>
      </c>
      <c r="H409" s="3">
        <f t="shared" si="114"/>
        <v>-0.99292833275487702</v>
      </c>
      <c r="I409" s="3">
        <v>4.1188113529662829</v>
      </c>
      <c r="J409" s="3">
        <f t="shared" si="115"/>
        <v>100.0244851685872</v>
      </c>
      <c r="K409" s="3">
        <f t="shared" si="116"/>
        <v>390.77398345971216</v>
      </c>
      <c r="L409" s="3">
        <f t="shared" si="109"/>
        <v>54.747983459712145</v>
      </c>
      <c r="M409" s="3"/>
      <c r="N409" s="1">
        <v>2011.62</v>
      </c>
      <c r="O409">
        <v>391.78199999999998</v>
      </c>
      <c r="P409">
        <f t="shared" si="110"/>
        <v>55.755999999999972</v>
      </c>
      <c r="R409" s="4">
        <f t="shared" si="119"/>
        <v>-4.1999999999999982E-2</v>
      </c>
      <c r="S409" s="3">
        <f t="shared" si="120"/>
        <v>-9.4193919428517958E-3</v>
      </c>
      <c r="T409" s="3">
        <f t="shared" si="121"/>
        <v>1.1982159694572836E-2</v>
      </c>
      <c r="U409" s="3">
        <f t="shared" si="117"/>
        <v>1.256276775172104E-2</v>
      </c>
      <c r="V409" s="3">
        <f t="shared" si="122"/>
        <v>0.18532207824802072</v>
      </c>
      <c r="W409" s="3">
        <f t="shared" si="118"/>
        <v>0.19034718534870915</v>
      </c>
      <c r="X409" s="3">
        <f t="shared" si="123"/>
        <v>0.34323427941386342</v>
      </c>
      <c r="Y409" s="3"/>
      <c r="Z409" s="3">
        <v>2012.21</v>
      </c>
      <c r="AA409" s="4">
        <v>0.185</v>
      </c>
    </row>
    <row r="410" spans="2:27" ht="15">
      <c r="B410" s="3">
        <v>2011.67</v>
      </c>
      <c r="C410" s="4">
        <v>0.27900000000000003</v>
      </c>
      <c r="D410" s="4">
        <f t="shared" si="108"/>
        <v>0.176035</v>
      </c>
      <c r="E410" s="10">
        <f t="shared" si="111"/>
        <v>1.050753383718863</v>
      </c>
      <c r="F410" s="10">
        <f t="shared" si="112"/>
        <v>-4.8977712039988042</v>
      </c>
      <c r="G410" s="10">
        <f t="shared" si="113"/>
        <v>3.9065617259964296</v>
      </c>
      <c r="H410" s="3">
        <f t="shared" si="114"/>
        <v>-0.99120947800237458</v>
      </c>
      <c r="I410" s="3">
        <v>4.1204652155356385</v>
      </c>
      <c r="J410" s="3">
        <f t="shared" si="115"/>
        <v>100.36785726988184</v>
      </c>
      <c r="K410" s="3">
        <f t="shared" si="116"/>
        <v>390.95916065073101</v>
      </c>
      <c r="L410" s="3">
        <f t="shared" si="109"/>
        <v>54.933160650730997</v>
      </c>
      <c r="M410" s="3"/>
      <c r="N410" s="1">
        <v>2011.71</v>
      </c>
      <c r="O410">
        <v>391.93</v>
      </c>
      <c r="P410">
        <f t="shared" si="110"/>
        <v>55.903999999999996</v>
      </c>
      <c r="R410" s="4">
        <f t="shared" si="119"/>
        <v>0</v>
      </c>
      <c r="S410" s="3">
        <f t="shared" si="120"/>
        <v>-1.0016258946227374E-2</v>
      </c>
      <c r="T410" s="3">
        <f t="shared" si="121"/>
        <v>1.1735113698729815E-2</v>
      </c>
      <c r="U410" s="3">
        <f t="shared" si="117"/>
        <v>1.1718854752502441E-2</v>
      </c>
      <c r="V410" s="3">
        <f t="shared" si="122"/>
        <v>0.18517719101885177</v>
      </c>
      <c r="W410" s="3">
        <f t="shared" si="118"/>
        <v>0.18986473291985276</v>
      </c>
      <c r="X410" s="3">
        <f t="shared" si="123"/>
        <v>0.34337210129463358</v>
      </c>
      <c r="Y410" s="3"/>
      <c r="Z410" s="3">
        <v>2012.29</v>
      </c>
      <c r="AA410" s="4">
        <v>0.16833300000000001</v>
      </c>
    </row>
    <row r="411" spans="2:27" ht="15">
      <c r="B411" s="3">
        <v>2011.75</v>
      </c>
      <c r="C411" s="4">
        <v>0.08</v>
      </c>
      <c r="D411" s="4">
        <f t="shared" si="108"/>
        <v>0.14319999999999999</v>
      </c>
      <c r="E411" s="10">
        <f t="shared" si="111"/>
        <v>0.99232556916201853</v>
      </c>
      <c r="F411" s="10">
        <f t="shared" si="112"/>
        <v>-4.9718312530528195</v>
      </c>
      <c r="G411" s="10">
        <f t="shared" si="113"/>
        <v>3.85240775260753</v>
      </c>
      <c r="H411" s="3">
        <f t="shared" si="114"/>
        <v>-1.1194235004452895</v>
      </c>
      <c r="I411" s="3">
        <v>4.1221190781049941</v>
      </c>
      <c r="J411" s="3">
        <f t="shared" si="115"/>
        <v>100.71136719305726</v>
      </c>
      <c r="K411" s="3">
        <f t="shared" si="116"/>
        <v>391.14408596642414</v>
      </c>
      <c r="L411" s="3">
        <f t="shared" si="109"/>
        <v>55.118085966424132</v>
      </c>
      <c r="M411" s="3"/>
      <c r="N411" s="1">
        <v>2011.79</v>
      </c>
      <c r="O411">
        <v>392.09300000000002</v>
      </c>
      <c r="P411">
        <f t="shared" si="110"/>
        <v>56.067000000000007</v>
      </c>
      <c r="R411" s="4">
        <f t="shared" si="119"/>
        <v>-0.19900000000000001</v>
      </c>
      <c r="S411" s="3">
        <f t="shared" si="120"/>
        <v>-7.4060049054015309E-2</v>
      </c>
      <c r="T411" s="3">
        <f t="shared" si="121"/>
        <v>-5.4153973388899601E-2</v>
      </c>
      <c r="U411" s="3">
        <f t="shared" si="117"/>
        <v>-0.11821402244291492</v>
      </c>
      <c r="V411" s="3">
        <f t="shared" si="122"/>
        <v>0.18492531569313542</v>
      </c>
      <c r="W411" s="3">
        <f t="shared" si="118"/>
        <v>0.13763970671596945</v>
      </c>
      <c r="X411" s="3">
        <f t="shared" si="123"/>
        <v>0.34350992317541795</v>
      </c>
      <c r="Y411" s="3"/>
      <c r="Z411" s="3">
        <v>2012.37</v>
      </c>
      <c r="AA411" s="4">
        <v>0.17083300000000001</v>
      </c>
    </row>
    <row r="412" spans="2:27" ht="15">
      <c r="B412" s="3">
        <v>2011.83</v>
      </c>
      <c r="C412" s="4">
        <v>2.4E-2</v>
      </c>
      <c r="D412" s="4">
        <f t="shared" si="108"/>
        <v>0.13396</v>
      </c>
      <c r="E412" s="10">
        <f t="shared" si="111"/>
        <v>0.92065933359696439</v>
      </c>
      <c r="F412" s="10">
        <f t="shared" si="112"/>
        <v>-5.0590798386551699</v>
      </c>
      <c r="G412" s="10">
        <f t="shared" si="113"/>
        <v>3.7808967504949469</v>
      </c>
      <c r="H412" s="3">
        <f t="shared" si="114"/>
        <v>-1.278183088160223</v>
      </c>
      <c r="I412" s="3">
        <v>4.1237729406743489</v>
      </c>
      <c r="J412" s="3">
        <f t="shared" si="115"/>
        <v>101.05501493811346</v>
      </c>
      <c r="K412" s="3">
        <f t="shared" si="116"/>
        <v>391.32873157090933</v>
      </c>
      <c r="L412" s="3">
        <f t="shared" si="109"/>
        <v>55.302731570909316</v>
      </c>
      <c r="M412" s="3"/>
      <c r="N412" s="1">
        <v>2011.87</v>
      </c>
      <c r="O412">
        <v>392.33</v>
      </c>
      <c r="P412">
        <f t="shared" si="110"/>
        <v>56.303999999999974</v>
      </c>
      <c r="R412" s="4">
        <f t="shared" si="119"/>
        <v>-5.6000000000000001E-2</v>
      </c>
      <c r="S412" s="3">
        <f t="shared" si="120"/>
        <v>-8.7248585602350381E-2</v>
      </c>
      <c r="T412" s="3">
        <f t="shared" si="121"/>
        <v>-7.15110021125831E-2</v>
      </c>
      <c r="U412" s="3">
        <f t="shared" si="117"/>
        <v>-0.14875958771493347</v>
      </c>
      <c r="V412" s="3">
        <f t="shared" si="122"/>
        <v>0.18464560448518341</v>
      </c>
      <c r="W412" s="3">
        <f t="shared" si="118"/>
        <v>0.12514176939921001</v>
      </c>
      <c r="X412" s="3">
        <f t="shared" si="123"/>
        <v>0.34364774505620233</v>
      </c>
      <c r="Y412" s="3"/>
      <c r="Z412" s="3">
        <v>2012.46</v>
      </c>
      <c r="AA412" s="4">
        <v>0.214167</v>
      </c>
    </row>
    <row r="413" spans="2:27" ht="15">
      <c r="B413" s="3">
        <v>2011.92</v>
      </c>
      <c r="C413" s="4">
        <v>0.106</v>
      </c>
      <c r="D413" s="4">
        <f t="shared" si="108"/>
        <v>0.14749000000000001</v>
      </c>
      <c r="E413" s="10">
        <f t="shared" si="111"/>
        <v>0.88094864584940891</v>
      </c>
      <c r="F413" s="10">
        <f t="shared" si="112"/>
        <v>-5.1144769805213413</v>
      </c>
      <c r="G413" s="10">
        <f t="shared" si="113"/>
        <v>3.7379107273501555</v>
      </c>
      <c r="H413" s="3">
        <f t="shared" si="114"/>
        <v>-1.3765662531711857</v>
      </c>
      <c r="I413" s="3">
        <v>4.1254268032437045</v>
      </c>
      <c r="J413" s="3">
        <f t="shared" si="115"/>
        <v>101.39880050505043</v>
      </c>
      <c r="K413" s="3">
        <f t="shared" si="116"/>
        <v>391.51314433918054</v>
      </c>
      <c r="L413" s="3">
        <f t="shared" si="109"/>
        <v>55.487144339180531</v>
      </c>
      <c r="M413" s="3"/>
      <c r="N413" s="1">
        <v>2011.96</v>
      </c>
      <c r="O413">
        <v>392.54399999999998</v>
      </c>
      <c r="P413">
        <f t="shared" si="110"/>
        <v>56.517999999999972</v>
      </c>
      <c r="R413" s="4">
        <f t="shared" si="119"/>
        <v>8.199999999999999E-2</v>
      </c>
      <c r="S413" s="3">
        <f t="shared" si="120"/>
        <v>-5.5397141866171395E-2</v>
      </c>
      <c r="T413" s="3">
        <f t="shared" si="121"/>
        <v>-4.2986023144791385E-2</v>
      </c>
      <c r="U413" s="3">
        <f t="shared" si="117"/>
        <v>-8.8383165010962786E-2</v>
      </c>
      <c r="V413" s="3">
        <f t="shared" si="122"/>
        <v>0.18441276827121555</v>
      </c>
      <c r="W413" s="3">
        <f t="shared" si="118"/>
        <v>0.14905950226683043</v>
      </c>
      <c r="X413" s="3">
        <f t="shared" si="123"/>
        <v>0.34378556693697249</v>
      </c>
      <c r="Y413" s="3"/>
      <c r="Z413" s="3">
        <v>2012.54</v>
      </c>
      <c r="AA413" s="4">
        <v>0.20416699999999999</v>
      </c>
    </row>
    <row r="414" spans="2:27" ht="15">
      <c r="B414" s="3">
        <v>2012</v>
      </c>
      <c r="C414" s="4">
        <v>-7.0000000000000007E-2</v>
      </c>
      <c r="D414" s="4">
        <f t="shared" ref="D414:D459" si="124">C414*RSS_fact+RSS_offset</f>
        <v>0.11845</v>
      </c>
      <c r="E414" s="10">
        <f t="shared" si="111"/>
        <v>0.78812431728522503</v>
      </c>
      <c r="F414" s="10">
        <f t="shared" si="112"/>
        <v>-5.2229335435826956</v>
      </c>
      <c r="G414" s="10">
        <f t="shared" si="113"/>
        <v>3.6377512048646263</v>
      </c>
      <c r="H414" s="3">
        <f t="shared" si="114"/>
        <v>-1.5851823387180692</v>
      </c>
      <c r="I414" s="3">
        <v>4.1270806658130601</v>
      </c>
      <c r="J414" s="3">
        <f t="shared" si="115"/>
        <v>101.74272389386819</v>
      </c>
      <c r="K414" s="3">
        <f t="shared" si="116"/>
        <v>391.69723160947945</v>
      </c>
      <c r="L414" s="3">
        <f t="shared" si="109"/>
        <v>55.671231609479435</v>
      </c>
      <c r="M414" s="3"/>
      <c r="N414" s="1">
        <v>2012.04</v>
      </c>
      <c r="O414">
        <v>392.72</v>
      </c>
      <c r="P414">
        <f t="shared" si="110"/>
        <v>56.694000000000017</v>
      </c>
      <c r="R414" s="4">
        <f t="shared" si="119"/>
        <v>-0.17599999999999999</v>
      </c>
      <c r="S414" s="3">
        <f t="shared" si="120"/>
        <v>-0.10845656306135432</v>
      </c>
      <c r="T414" s="3">
        <f t="shared" si="121"/>
        <v>-0.10015952248552917</v>
      </c>
      <c r="U414" s="3">
        <f t="shared" si="117"/>
        <v>-0.19861608554688348</v>
      </c>
      <c r="V414" s="3">
        <f t="shared" si="122"/>
        <v>0.18408727029890315</v>
      </c>
      <c r="W414" s="3">
        <f t="shared" si="118"/>
        <v>0.10464083608014975</v>
      </c>
      <c r="X414" s="3">
        <f t="shared" si="123"/>
        <v>0.34392338881775686</v>
      </c>
      <c r="Y414" s="3"/>
      <c r="Z414" s="3">
        <v>2012.62</v>
      </c>
      <c r="AA414" s="4">
        <v>0.2</v>
      </c>
    </row>
    <row r="415" spans="2:27" ht="15">
      <c r="B415" s="3">
        <v>2012.08</v>
      </c>
      <c r="C415" s="4">
        <v>-0.13300000000000001</v>
      </c>
      <c r="D415" s="4">
        <f t="shared" si="124"/>
        <v>0.108055</v>
      </c>
      <c r="E415" s="10">
        <f t="shared" si="111"/>
        <v>0.6825730047346199</v>
      </c>
      <c r="F415" s="10">
        <f t="shared" si="112"/>
        <v>-5.3440672061705978</v>
      </c>
      <c r="G415" s="10">
        <f t="shared" si="113"/>
        <v>3.5188739920335435</v>
      </c>
      <c r="H415" s="3">
        <f t="shared" si="114"/>
        <v>-1.8251932141370544</v>
      </c>
      <c r="I415" s="3">
        <v>4.1287345283824166</v>
      </c>
      <c r="J415" s="3">
        <f t="shared" si="115"/>
        <v>102.08678510456673</v>
      </c>
      <c r="K415" s="3">
        <f t="shared" si="116"/>
        <v>391.88096345147511</v>
      </c>
      <c r="L415" s="3">
        <f t="shared" si="109"/>
        <v>55.854963451475101</v>
      </c>
      <c r="M415" s="3"/>
      <c r="N415" s="1">
        <v>2012.12</v>
      </c>
      <c r="O415">
        <v>392.87700000000001</v>
      </c>
      <c r="P415">
        <f t="shared" si="110"/>
        <v>56.850999999999999</v>
      </c>
      <c r="R415" s="4">
        <f t="shared" si="119"/>
        <v>-6.3E-2</v>
      </c>
      <c r="S415" s="3">
        <f t="shared" si="120"/>
        <v>-0.12113366258790226</v>
      </c>
      <c r="T415" s="3">
        <f t="shared" si="121"/>
        <v>-0.11887721283108288</v>
      </c>
      <c r="U415" s="3">
        <f t="shared" si="117"/>
        <v>-0.23001087541898513</v>
      </c>
      <c r="V415" s="3">
        <f t="shared" si="122"/>
        <v>0.18373184199566595</v>
      </c>
      <c r="W415" s="3">
        <f t="shared" si="118"/>
        <v>9.1727491828071883E-2</v>
      </c>
      <c r="X415" s="3">
        <f t="shared" si="123"/>
        <v>0.34406121069854123</v>
      </c>
      <c r="Y415" s="3"/>
      <c r="Z415" s="3">
        <v>2012.71</v>
      </c>
      <c r="AA415" s="4">
        <v>0.26583299999999999</v>
      </c>
    </row>
    <row r="416" spans="2:27" ht="15">
      <c r="B416" s="3">
        <v>2012.17</v>
      </c>
      <c r="C416" s="4">
        <v>6.2E-2</v>
      </c>
      <c r="D416" s="4">
        <f t="shared" si="124"/>
        <v>0.14022999999999999</v>
      </c>
      <c r="E416" s="10">
        <f t="shared" si="111"/>
        <v>0.64782646575476954</v>
      </c>
      <c r="F416" s="10">
        <f t="shared" si="112"/>
        <v>-5.3945001992690642</v>
      </c>
      <c r="G416" s="10">
        <f t="shared" si="113"/>
        <v>3.4667753622669903</v>
      </c>
      <c r="H416" s="3">
        <f t="shared" si="114"/>
        <v>-1.9277248370020739</v>
      </c>
      <c r="I416" s="3">
        <v>4.1303883909517722</v>
      </c>
      <c r="J416" s="3">
        <f t="shared" si="115"/>
        <v>102.43098413714604</v>
      </c>
      <c r="K416" s="3">
        <f t="shared" si="116"/>
        <v>392.06444911495851</v>
      </c>
      <c r="L416" s="3">
        <f t="shared" si="109"/>
        <v>56.038449114958496</v>
      </c>
      <c r="M416" s="3"/>
      <c r="N416" s="1">
        <v>2012.21</v>
      </c>
      <c r="O416">
        <v>393.06200000000001</v>
      </c>
      <c r="P416">
        <f t="shared" si="110"/>
        <v>57.036000000000001</v>
      </c>
      <c r="R416" s="4">
        <f t="shared" si="119"/>
        <v>0.19500000000000001</v>
      </c>
      <c r="S416" s="3">
        <f t="shared" si="120"/>
        <v>-5.0432993098466383E-2</v>
      </c>
      <c r="T416" s="3">
        <f t="shared" si="121"/>
        <v>-5.2098629766553106E-2</v>
      </c>
      <c r="U416" s="3">
        <f t="shared" si="117"/>
        <v>-9.2531622865019494E-2</v>
      </c>
      <c r="V416" s="3">
        <f t="shared" si="122"/>
        <v>0.18348566348339546</v>
      </c>
      <c r="W416" s="3">
        <f t="shared" si="118"/>
        <v>0.14647301433738766</v>
      </c>
      <c r="X416" s="3">
        <f t="shared" si="123"/>
        <v>0.34419903257931139</v>
      </c>
      <c r="Y416" s="3"/>
      <c r="Z416" s="3">
        <v>2012.79</v>
      </c>
      <c r="AA416" s="4">
        <v>0.23916699999999999</v>
      </c>
    </row>
    <row r="417" spans="2:27" ht="15">
      <c r="B417" s="3">
        <v>2012.25</v>
      </c>
      <c r="C417" s="4">
        <v>0.32300000000000001</v>
      </c>
      <c r="D417" s="4">
        <f t="shared" si="124"/>
        <v>0.18329500000000001</v>
      </c>
      <c r="E417" s="10">
        <f t="shared" si="111"/>
        <v>0.69933173776564461</v>
      </c>
      <c r="F417" s="10">
        <f t="shared" si="112"/>
        <v>-5.3586271617553605</v>
      </c>
      <c r="G417" s="10">
        <f t="shared" si="113"/>
        <v>3.5018509033625964</v>
      </c>
      <c r="H417" s="3">
        <f t="shared" si="114"/>
        <v>-1.8567762583927641</v>
      </c>
      <c r="I417" s="3">
        <v>4.1320422535211279</v>
      </c>
      <c r="J417" s="3">
        <f t="shared" si="115"/>
        <v>102.77532099160614</v>
      </c>
      <c r="K417" s="3">
        <f t="shared" si="116"/>
        <v>392.24783086246839</v>
      </c>
      <c r="L417" s="3">
        <f t="shared" si="109"/>
        <v>56.22183086246838</v>
      </c>
      <c r="M417" s="3"/>
      <c r="N417" s="1">
        <v>2012.29</v>
      </c>
      <c r="O417">
        <v>393.23</v>
      </c>
      <c r="P417">
        <f t="shared" si="110"/>
        <v>57.204000000000008</v>
      </c>
      <c r="R417" s="4">
        <f t="shared" si="119"/>
        <v>0.26100000000000001</v>
      </c>
      <c r="S417" s="3">
        <f t="shared" si="120"/>
        <v>3.5873037513703743E-2</v>
      </c>
      <c r="T417" s="3">
        <f t="shared" si="121"/>
        <v>3.5075541095606066E-2</v>
      </c>
      <c r="U417" s="3">
        <f t="shared" si="117"/>
        <v>8.0948578609309804E-2</v>
      </c>
      <c r="V417" s="3">
        <f t="shared" si="122"/>
        <v>0.18338174750988401</v>
      </c>
      <c r="W417" s="3">
        <f t="shared" si="118"/>
        <v>0.21576117895360794</v>
      </c>
      <c r="X417" s="3">
        <f t="shared" si="123"/>
        <v>0.34433685446009576</v>
      </c>
      <c r="Y417" s="3"/>
      <c r="Z417" s="3">
        <v>2012.87</v>
      </c>
      <c r="AA417" s="4">
        <v>0.183333</v>
      </c>
    </row>
    <row r="418" spans="2:27" ht="15">
      <c r="B418" s="3">
        <v>2012.33</v>
      </c>
      <c r="C418" s="4">
        <v>0.22600000000000001</v>
      </c>
      <c r="D418" s="4">
        <f t="shared" si="124"/>
        <v>0.16728999999999999</v>
      </c>
      <c r="E418" s="10">
        <f t="shared" si="111"/>
        <v>0.71569610847939169</v>
      </c>
      <c r="F418" s="10">
        <f t="shared" si="112"/>
        <v>-5.3578451410789105</v>
      </c>
      <c r="G418" s="10">
        <f t="shared" si="113"/>
        <v>3.5042044087382691</v>
      </c>
      <c r="H418" s="3">
        <f t="shared" si="114"/>
        <v>-1.8536407323406414</v>
      </c>
      <c r="I418" s="3">
        <v>4.1336961160904826</v>
      </c>
      <c r="J418" s="3">
        <f t="shared" si="115"/>
        <v>103.11979566794702</v>
      </c>
      <c r="K418" s="3">
        <f t="shared" si="116"/>
        <v>392.43105561326837</v>
      </c>
      <c r="L418" s="3">
        <f t="shared" si="109"/>
        <v>56.40505561326836</v>
      </c>
      <c r="M418" s="3"/>
      <c r="N418" s="1">
        <v>2012.37</v>
      </c>
      <c r="O418">
        <v>393.40100000000001</v>
      </c>
      <c r="P418">
        <f t="shared" si="110"/>
        <v>57.375</v>
      </c>
      <c r="R418" s="4">
        <f t="shared" si="119"/>
        <v>-9.7000000000000003E-2</v>
      </c>
      <c r="S418" s="3">
        <f t="shared" si="120"/>
        <v>7.82020676449946E-4</v>
      </c>
      <c r="T418" s="3">
        <f t="shared" si="121"/>
        <v>2.3535053756726931E-3</v>
      </c>
      <c r="U418" s="3">
        <f t="shared" si="117"/>
        <v>1.3135526052122639E-2</v>
      </c>
      <c r="V418" s="3">
        <f t="shared" si="122"/>
        <v>0.18322475079997957</v>
      </c>
      <c r="W418" s="3">
        <f t="shared" si="118"/>
        <v>0.18847896122082863</v>
      </c>
      <c r="X418" s="3">
        <f t="shared" si="123"/>
        <v>0.34447467634088014</v>
      </c>
      <c r="Y418" s="3"/>
      <c r="Z418" s="3">
        <v>2012.96</v>
      </c>
      <c r="AA418" s="4">
        <v>0.248333</v>
      </c>
    </row>
    <row r="419" spans="2:27" ht="15">
      <c r="B419" s="3">
        <v>2012.42</v>
      </c>
      <c r="C419" s="4">
        <v>0.33300000000000002</v>
      </c>
      <c r="D419" s="4">
        <f t="shared" si="124"/>
        <v>0.18494500000000003</v>
      </c>
      <c r="E419" s="10">
        <f t="shared" si="111"/>
        <v>0.76497304689214796</v>
      </c>
      <c r="F419" s="10">
        <f t="shared" si="112"/>
        <v>-5.3242546567847704</v>
      </c>
      <c r="G419" s="10">
        <f t="shared" si="113"/>
        <v>3.5418070955277874</v>
      </c>
      <c r="H419" s="3">
        <f t="shared" si="114"/>
        <v>-1.782447561256983</v>
      </c>
      <c r="I419" s="3">
        <v>4.1353499786598382</v>
      </c>
      <c r="J419" s="3">
        <f t="shared" si="115"/>
        <v>103.46440816616867</v>
      </c>
      <c r="K419" s="3">
        <f t="shared" si="116"/>
        <v>392.61418098521074</v>
      </c>
      <c r="L419" s="3">
        <f t="shared" si="109"/>
        <v>56.588180985210727</v>
      </c>
      <c r="M419" s="3"/>
      <c r="N419" s="1">
        <v>2012.46</v>
      </c>
      <c r="O419">
        <v>393.61500000000001</v>
      </c>
      <c r="P419">
        <f t="shared" si="110"/>
        <v>57.588999999999999</v>
      </c>
      <c r="R419" s="4">
        <f t="shared" si="119"/>
        <v>0.10700000000000001</v>
      </c>
      <c r="S419" s="3">
        <f t="shared" si="120"/>
        <v>3.3590484294140133E-2</v>
      </c>
      <c r="T419" s="3">
        <f t="shared" si="121"/>
        <v>3.760268678951828E-2</v>
      </c>
      <c r="U419" s="3">
        <f t="shared" si="117"/>
        <v>8.1193171083658408E-2</v>
      </c>
      <c r="V419" s="3">
        <f t="shared" si="122"/>
        <v>0.18312537194236711</v>
      </c>
      <c r="W419" s="3">
        <f t="shared" si="118"/>
        <v>0.21560264037583049</v>
      </c>
      <c r="X419" s="3">
        <f t="shared" si="123"/>
        <v>0.3446124982216503</v>
      </c>
      <c r="Y419" s="3"/>
      <c r="Z419" s="3">
        <v>2013.04</v>
      </c>
      <c r="AA419" s="4">
        <v>0.22916700000000001</v>
      </c>
    </row>
    <row r="420" spans="2:27" ht="15">
      <c r="B420" s="3">
        <v>2012.5</v>
      </c>
      <c r="C420" s="4">
        <v>0.254</v>
      </c>
      <c r="D420" s="4">
        <f t="shared" si="124"/>
        <v>0.17191000000000001</v>
      </c>
      <c r="E420" s="10">
        <f t="shared" si="111"/>
        <v>0.78504405387170373</v>
      </c>
      <c r="F420" s="10">
        <f t="shared" si="112"/>
        <v>-5.3198158843023844</v>
      </c>
      <c r="G420" s="10">
        <f t="shared" si="113"/>
        <v>3.5525735741423086</v>
      </c>
      <c r="H420" s="3">
        <f t="shared" si="114"/>
        <v>-1.7672423101600758</v>
      </c>
      <c r="I420" s="3">
        <v>4.1370038412291938</v>
      </c>
      <c r="J420" s="3">
        <f t="shared" si="115"/>
        <v>103.8091584862711</v>
      </c>
      <c r="K420" s="3">
        <f t="shared" si="116"/>
        <v>392.79716346841212</v>
      </c>
      <c r="L420" s="3">
        <f t="shared" si="109"/>
        <v>56.771163468412112</v>
      </c>
      <c r="M420" s="3"/>
      <c r="N420" s="1">
        <v>2012.54</v>
      </c>
      <c r="O420">
        <v>393.81900000000002</v>
      </c>
      <c r="P420">
        <f t="shared" si="110"/>
        <v>57.793000000000006</v>
      </c>
      <c r="R420" s="4">
        <f t="shared" si="119"/>
        <v>-7.9000000000000015E-2</v>
      </c>
      <c r="S420" s="3">
        <f t="shared" si="120"/>
        <v>4.4387724823859998E-3</v>
      </c>
      <c r="T420" s="3">
        <f t="shared" si="121"/>
        <v>1.076647861452118E-2</v>
      </c>
      <c r="U420" s="3">
        <f t="shared" si="117"/>
        <v>2.5205251096907182E-2</v>
      </c>
      <c r="V420" s="3">
        <f t="shared" si="122"/>
        <v>0.18298248320138555</v>
      </c>
      <c r="W420" s="3">
        <f t="shared" si="118"/>
        <v>0.19306458364014842</v>
      </c>
      <c r="X420" s="3">
        <f t="shared" si="123"/>
        <v>0.34475032010243467</v>
      </c>
      <c r="Y420" s="3"/>
      <c r="Z420" s="3">
        <v>2013.12</v>
      </c>
      <c r="AA420" s="4">
        <v>0.24333299999999999</v>
      </c>
    </row>
    <row r="421" spans="2:27" ht="15">
      <c r="B421" s="3">
        <v>2012.58</v>
      </c>
      <c r="C421" s="4">
        <v>0.248</v>
      </c>
      <c r="D421" s="4">
        <f t="shared" si="124"/>
        <v>0.17092000000000002</v>
      </c>
      <c r="E421" s="10">
        <f t="shared" si="111"/>
        <v>0.80159133769033386</v>
      </c>
      <c r="F421" s="10">
        <f t="shared" si="112"/>
        <v>-5.3188509505210515</v>
      </c>
      <c r="G421" s="10">
        <f t="shared" si="113"/>
        <v>3.5611387608608536</v>
      </c>
      <c r="H421" s="3">
        <f t="shared" si="114"/>
        <v>-1.7577121896601979</v>
      </c>
      <c r="I421" s="3"/>
      <c r="J421" s="3"/>
      <c r="K421" s="3"/>
      <c r="L421" s="3"/>
      <c r="M421" s="3"/>
      <c r="N421" s="1">
        <v>2012.62</v>
      </c>
      <c r="O421">
        <v>394.01900000000001</v>
      </c>
      <c r="P421">
        <f t="shared" si="110"/>
        <v>57.992999999999995</v>
      </c>
      <c r="R421" s="4">
        <f t="shared" si="119"/>
        <v>-6.0000000000000053E-3</v>
      </c>
      <c r="S421" s="3">
        <f t="shared" si="120"/>
        <v>9.6493378133288843E-4</v>
      </c>
      <c r="T421" s="3">
        <f t="shared" si="121"/>
        <v>8.5651867185450037E-3</v>
      </c>
      <c r="U421" s="3">
        <f t="shared" si="117"/>
        <v>1.9530120499877894E-2</v>
      </c>
      <c r="V421" s="3"/>
      <c r="W421" s="3"/>
      <c r="X421" s="3"/>
      <c r="Y421" s="3"/>
      <c r="Z421" s="3">
        <v>2013.21</v>
      </c>
      <c r="AA421" s="4">
        <v>0.22833300000000001</v>
      </c>
    </row>
    <row r="422" spans="2:27" ht="15">
      <c r="B422" s="3">
        <v>2012.67</v>
      </c>
      <c r="C422" s="4">
        <v>0.377</v>
      </c>
      <c r="D422" s="4">
        <f t="shared" si="124"/>
        <v>0.19220500000000001</v>
      </c>
      <c r="E422" s="10">
        <f t="shared" si="111"/>
        <v>0.85807265579621994</v>
      </c>
      <c r="F422" s="10">
        <f t="shared" si="112"/>
        <v>-5.2780560865337804</v>
      </c>
      <c r="G422" s="10">
        <f t="shared" si="113"/>
        <v>3.6120825298450918</v>
      </c>
      <c r="H422" s="3">
        <f t="shared" si="114"/>
        <v>-1.6659735566886886</v>
      </c>
      <c r="I422" s="3"/>
      <c r="J422" s="3"/>
      <c r="K422" s="3"/>
      <c r="L422" s="3"/>
      <c r="M422" s="3"/>
      <c r="N422" s="1">
        <v>2012.71</v>
      </c>
      <c r="O422">
        <v>394.28500000000003</v>
      </c>
      <c r="P422">
        <f t="shared" si="110"/>
        <v>58.259000000000015</v>
      </c>
      <c r="R422" s="4">
        <f t="shared" si="119"/>
        <v>0.129</v>
      </c>
      <c r="S422" s="3">
        <f t="shared" si="120"/>
        <v>4.0794863987271057E-2</v>
      </c>
      <c r="T422" s="3">
        <f t="shared" si="121"/>
        <v>5.0943768984238247E-2</v>
      </c>
      <c r="U422" s="3">
        <f t="shared" si="117"/>
        <v>0.1017386329715093</v>
      </c>
      <c r="V422" s="3"/>
      <c r="W422" s="3"/>
      <c r="X422" s="3"/>
      <c r="Y422" s="3"/>
      <c r="Z422" s="3">
        <v>2013.29</v>
      </c>
      <c r="AA422" s="4">
        <v>0.20416699999999999</v>
      </c>
    </row>
    <row r="423" spans="2:27" ht="15">
      <c r="B423" s="3">
        <v>2012.75</v>
      </c>
      <c r="C423" s="4">
        <v>0.28999999999999998</v>
      </c>
      <c r="D423" s="4">
        <f t="shared" si="124"/>
        <v>0.17785000000000001</v>
      </c>
      <c r="E423" s="10">
        <f t="shared" si="111"/>
        <v>0.88221343334144697</v>
      </c>
      <c r="F423" s="10">
        <f t="shared" si="112"/>
        <v>-5.2695475434857233</v>
      </c>
      <c r="G423" s="10">
        <f t="shared" si="113"/>
        <v>3.6332759458511963</v>
      </c>
      <c r="H423" s="3">
        <f t="shared" si="114"/>
        <v>-1.636271597634527</v>
      </c>
      <c r="I423" s="3"/>
      <c r="J423" s="3"/>
      <c r="K423" s="3"/>
      <c r="L423" s="3"/>
      <c r="M423" s="3"/>
      <c r="N423" s="1">
        <v>2012.79</v>
      </c>
      <c r="O423">
        <v>394.524</v>
      </c>
      <c r="P423">
        <f t="shared" si="110"/>
        <v>58.49799999999999</v>
      </c>
      <c r="R423" s="4">
        <f t="shared" si="119"/>
        <v>-8.7000000000000022E-2</v>
      </c>
      <c r="S423" s="3">
        <f t="shared" si="120"/>
        <v>8.5085430480571489E-3</v>
      </c>
      <c r="T423" s="3">
        <f t="shared" si="121"/>
        <v>2.1193416006104471E-2</v>
      </c>
      <c r="U423" s="3">
        <f t="shared" si="117"/>
        <v>3.9701959054161622E-2</v>
      </c>
      <c r="V423" s="3"/>
      <c r="W423" s="3"/>
      <c r="X423" s="3"/>
      <c r="Y423" s="3"/>
      <c r="Z423" s="3">
        <v>2013.37</v>
      </c>
      <c r="AA423" s="4">
        <v>0.220833</v>
      </c>
    </row>
    <row r="424" spans="2:27" ht="15">
      <c r="B424" s="3">
        <v>2012.83</v>
      </c>
      <c r="C424" s="4">
        <v>0.191</v>
      </c>
      <c r="D424" s="4">
        <f t="shared" si="124"/>
        <v>0.16151500000000002</v>
      </c>
      <c r="E424" s="10">
        <f t="shared" si="111"/>
        <v>0.87276160907995415</v>
      </c>
      <c r="F424" s="10">
        <f t="shared" si="112"/>
        <v>-5.2945817177845127</v>
      </c>
      <c r="G424" s="10">
        <f t="shared" si="113"/>
        <v>3.6213737750777995</v>
      </c>
      <c r="H424" s="3">
        <f t="shared" si="114"/>
        <v>-1.6732079427067132</v>
      </c>
      <c r="I424" s="3"/>
      <c r="J424" s="3"/>
      <c r="K424" s="3"/>
      <c r="L424" s="3"/>
      <c r="M424" s="3"/>
      <c r="N424" s="1">
        <v>2012.87</v>
      </c>
      <c r="O424">
        <v>394.70699999999999</v>
      </c>
      <c r="P424">
        <f t="shared" si="110"/>
        <v>58.680999999999983</v>
      </c>
      <c r="R424" s="4">
        <f t="shared" si="119"/>
        <v>-9.8999999999999977E-2</v>
      </c>
      <c r="S424" s="3">
        <f t="shared" si="120"/>
        <v>-2.5034174298789402E-2</v>
      </c>
      <c r="T424" s="3">
        <f t="shared" si="121"/>
        <v>-1.1902170773396836E-2</v>
      </c>
      <c r="U424" s="3">
        <f t="shared" si="117"/>
        <v>-2.6936345072186237E-2</v>
      </c>
      <c r="V424" s="3"/>
      <c r="W424" s="3"/>
      <c r="X424" s="3"/>
      <c r="Y424" s="1"/>
      <c r="Z424" s="1" t="s">
        <v>15</v>
      </c>
    </row>
    <row r="425" spans="2:27" ht="15">
      <c r="B425" s="3">
        <v>2012.92</v>
      </c>
      <c r="C425" s="4">
        <v>9.5000000000000001E-2</v>
      </c>
      <c r="D425" s="4">
        <f t="shared" si="124"/>
        <v>0.145675</v>
      </c>
      <c r="E425" s="10">
        <f t="shared" si="111"/>
        <v>0.83336256617776983</v>
      </c>
      <c r="F425" s="10">
        <f t="shared" si="112"/>
        <v>-5.3496672148053124</v>
      </c>
      <c r="G425" s="10">
        <f t="shared" si="113"/>
        <v>3.5780480316279579</v>
      </c>
      <c r="H425" s="3">
        <f t="shared" si="114"/>
        <v>-1.7716191831773545</v>
      </c>
      <c r="I425" s="3"/>
      <c r="J425" s="3"/>
      <c r="K425" s="3"/>
      <c r="L425" s="3"/>
      <c r="M425" s="3"/>
      <c r="N425" s="1">
        <v>2012.96</v>
      </c>
      <c r="O425">
        <v>394.95600000000002</v>
      </c>
      <c r="P425">
        <f t="shared" si="110"/>
        <v>58.930000000000007</v>
      </c>
      <c r="R425" s="4">
        <f t="shared" si="119"/>
        <v>-9.6000000000000002E-2</v>
      </c>
      <c r="S425" s="3">
        <f t="shared" si="120"/>
        <v>-5.5085497020799679E-2</v>
      </c>
      <c r="T425" s="3">
        <f t="shared" si="121"/>
        <v>-4.3325743449841525E-2</v>
      </c>
      <c r="U425" s="3">
        <f t="shared" si="117"/>
        <v>-8.8411240470641209E-2</v>
      </c>
      <c r="V425" s="3"/>
      <c r="W425" s="3"/>
      <c r="X425" s="3"/>
      <c r="Y425" s="1"/>
      <c r="Z425" s="1" t="s">
        <v>16</v>
      </c>
    </row>
    <row r="426" spans="2:27" ht="15">
      <c r="B426" s="3">
        <v>2013</v>
      </c>
      <c r="C426" s="4">
        <v>0.435</v>
      </c>
      <c r="D426" s="4">
        <f t="shared" si="124"/>
        <v>0.20177500000000001</v>
      </c>
      <c r="E426" s="10">
        <f t="shared" si="111"/>
        <v>0.90585329291799443</v>
      </c>
      <c r="F426" s="10">
        <f t="shared" si="112"/>
        <v>-5.292808722562258</v>
      </c>
      <c r="G426" s="10">
        <f t="shared" si="113"/>
        <v>3.6477765040583083</v>
      </c>
      <c r="H426" s="3">
        <f t="shared" si="114"/>
        <v>-1.6450322185039497</v>
      </c>
      <c r="I426" s="3"/>
      <c r="J426" s="3"/>
      <c r="K426" s="3"/>
      <c r="L426" s="3"/>
      <c r="M426" s="3"/>
      <c r="N426" s="1">
        <v>2013.04</v>
      </c>
      <c r="O426">
        <v>395.185</v>
      </c>
      <c r="P426">
        <f t="shared" si="110"/>
        <v>59.158999999999992</v>
      </c>
      <c r="R426" s="4">
        <f t="shared" si="119"/>
        <v>0.33999999999999997</v>
      </c>
      <c r="S426" s="3">
        <f t="shared" si="120"/>
        <v>5.6858492243054393E-2</v>
      </c>
      <c r="T426" s="3">
        <f t="shared" si="121"/>
        <v>6.9728472430350408E-2</v>
      </c>
      <c r="U426" s="3">
        <f t="shared" si="117"/>
        <v>0.13658696467340481</v>
      </c>
      <c r="V426" s="3"/>
      <c r="W426" s="3"/>
      <c r="X426" s="3"/>
      <c r="Y426" s="1"/>
      <c r="Z426" s="1" t="s">
        <v>17</v>
      </c>
    </row>
    <row r="427" spans="2:27" ht="15">
      <c r="B427" s="3">
        <v>2013.08</v>
      </c>
      <c r="C427" s="4">
        <v>0.186</v>
      </c>
      <c r="D427" s="4">
        <f t="shared" si="124"/>
        <v>0.16069</v>
      </c>
      <c r="E427" s="10">
        <f t="shared" si="111"/>
        <v>0.89291221813856458</v>
      </c>
      <c r="F427" s="10">
        <f t="shared" si="112"/>
        <v>-5.3213321473789845</v>
      </c>
      <c r="G427" s="10">
        <f t="shared" si="113"/>
        <v>3.6339259379117008</v>
      </c>
      <c r="H427" s="3">
        <f t="shared" si="114"/>
        <v>-1.6874062094672837</v>
      </c>
      <c r="I427" s="3"/>
      <c r="J427" s="3"/>
      <c r="K427" s="3"/>
      <c r="L427" s="3"/>
      <c r="M427" s="3"/>
      <c r="N427" s="1">
        <v>2013.12</v>
      </c>
      <c r="O427">
        <v>395.428</v>
      </c>
      <c r="P427">
        <f t="shared" si="110"/>
        <v>59.401999999999987</v>
      </c>
      <c r="R427" s="4">
        <f t="shared" si="119"/>
        <v>-0.249</v>
      </c>
      <c r="S427" s="3">
        <f t="shared" si="120"/>
        <v>-2.8523424816726539E-2</v>
      </c>
      <c r="T427" s="3">
        <f t="shared" si="121"/>
        <v>-1.3850566146607513E-2</v>
      </c>
      <c r="U427" s="3">
        <f t="shared" si="117"/>
        <v>-3.237399096333405E-2</v>
      </c>
      <c r="V427" s="3"/>
      <c r="W427" s="3"/>
      <c r="X427" s="3"/>
      <c r="Y427" s="1"/>
      <c r="Z427" s="1" t="s">
        <v>18</v>
      </c>
    </row>
    <row r="428" spans="2:27" ht="15">
      <c r="B428" s="3">
        <v>2013.17</v>
      </c>
      <c r="C428" s="4">
        <v>0.19600000000000001</v>
      </c>
      <c r="D428" s="4">
        <f t="shared" si="124"/>
        <v>0.16234000000000001</v>
      </c>
      <c r="E428" s="10">
        <f t="shared" si="111"/>
        <v>0.88420407798327683</v>
      </c>
      <c r="F428" s="10">
        <f t="shared" si="112"/>
        <v>-5.3457267416528884</v>
      </c>
      <c r="G428" s="10">
        <f t="shared" si="113"/>
        <v>3.623659791213365</v>
      </c>
      <c r="H428" s="3">
        <f t="shared" si="114"/>
        <v>-1.7220669504395234</v>
      </c>
      <c r="I428" s="3"/>
      <c r="J428" s="3"/>
      <c r="K428" s="3"/>
      <c r="L428" s="3"/>
      <c r="M428" s="3"/>
      <c r="N428" s="1">
        <v>2013.21</v>
      </c>
      <c r="O428">
        <v>395.65699999999998</v>
      </c>
      <c r="P428">
        <f t="shared" si="110"/>
        <v>59.630999999999972</v>
      </c>
      <c r="R428" s="4">
        <f t="shared" si="119"/>
        <v>1.0000000000000009E-2</v>
      </c>
      <c r="S428" s="3">
        <f t="shared" si="120"/>
        <v>-2.4394594273903891E-2</v>
      </c>
      <c r="T428" s="3">
        <f t="shared" si="121"/>
        <v>-1.026614669833581E-2</v>
      </c>
      <c r="U428" s="3">
        <f t="shared" si="117"/>
        <v>-2.4660740972239699E-2</v>
      </c>
      <c r="V428" s="3"/>
      <c r="W428" s="3"/>
      <c r="X428" s="3"/>
    </row>
    <row r="429" spans="2:27" ht="15">
      <c r="B429" s="3">
        <v>2013.25</v>
      </c>
      <c r="C429" s="4">
        <v>0.21199999999999999</v>
      </c>
      <c r="D429" s="4">
        <f t="shared" si="124"/>
        <v>0.16498000000000002</v>
      </c>
      <c r="E429" s="10">
        <f t="shared" si="111"/>
        <v>0.88130935973531832</v>
      </c>
      <c r="F429" s="10">
        <f t="shared" si="112"/>
        <v>-5.3642536943980179</v>
      </c>
      <c r="G429" s="10">
        <f t="shared" si="113"/>
        <v>3.6188834716452849</v>
      </c>
      <c r="H429" s="3">
        <f t="shared" si="114"/>
        <v>-1.745370222752733</v>
      </c>
      <c r="I429" s="3"/>
      <c r="J429" s="3"/>
      <c r="K429" s="3"/>
      <c r="L429" s="3"/>
      <c r="M429" s="3"/>
      <c r="N429" s="1">
        <v>2013.29</v>
      </c>
      <c r="O429">
        <v>395.86099999999999</v>
      </c>
      <c r="P429">
        <f t="shared" si="110"/>
        <v>59.83499999999998</v>
      </c>
      <c r="R429" s="4">
        <f t="shared" si="119"/>
        <v>1.5999999999999986E-2</v>
      </c>
      <c r="S429" s="3">
        <f t="shared" si="120"/>
        <v>-1.8526952745129499E-2</v>
      </c>
      <c r="T429" s="3">
        <f t="shared" si="121"/>
        <v>-4.7763195680801118E-3</v>
      </c>
      <c r="U429" s="3">
        <f t="shared" si="117"/>
        <v>-1.3303272313209611E-2</v>
      </c>
      <c r="V429" s="3"/>
      <c r="W429" s="3"/>
      <c r="X429" s="3"/>
    </row>
    <row r="430" spans="2:27" ht="15">
      <c r="B430" s="3">
        <v>2013.33</v>
      </c>
      <c r="C430" s="4">
        <v>0.13600000000000001</v>
      </c>
      <c r="D430" s="4">
        <f t="shared" si="124"/>
        <v>0.15244000000000002</v>
      </c>
      <c r="E430" s="10">
        <f t="shared" si="111"/>
        <v>0.85433959242667279</v>
      </c>
      <c r="F430" s="10">
        <f t="shared" si="112"/>
        <v>-5.4068058117439604</v>
      </c>
      <c r="G430" s="10">
        <f t="shared" si="113"/>
        <v>3.5891343618667517</v>
      </c>
      <c r="H430" s="3">
        <f t="shared" si="114"/>
        <v>-1.8176714498772086</v>
      </c>
      <c r="I430" s="3"/>
      <c r="J430" s="3"/>
      <c r="K430" s="3"/>
      <c r="L430" s="3"/>
      <c r="M430" s="3"/>
      <c r="N430" s="1">
        <v>2013.37</v>
      </c>
      <c r="O430">
        <v>396.08199999999999</v>
      </c>
      <c r="P430">
        <f t="shared" si="110"/>
        <v>60.055999999999983</v>
      </c>
      <c r="R430" s="4">
        <f t="shared" si="119"/>
        <v>-7.5999999999999984E-2</v>
      </c>
      <c r="S430" s="3">
        <f t="shared" si="120"/>
        <v>-4.2552117345942442E-2</v>
      </c>
      <c r="T430" s="3">
        <f t="shared" si="121"/>
        <v>-2.9749109778533178E-2</v>
      </c>
      <c r="U430" s="3">
        <f t="shared" si="117"/>
        <v>-6.2301227124475618E-2</v>
      </c>
      <c r="V430" s="3"/>
      <c r="W430" s="3"/>
      <c r="X430" s="3"/>
    </row>
    <row r="431" spans="2:27" ht="15">
      <c r="B431" s="3">
        <v>2013.42</v>
      </c>
      <c r="C431" s="4">
        <v>0.28999999999999998</v>
      </c>
      <c r="D431" s="4">
        <f t="shared" si="124"/>
        <v>0.17785000000000001</v>
      </c>
      <c r="E431" s="10">
        <f t="shared" si="111"/>
        <v>0.87877884923883776</v>
      </c>
      <c r="F431" s="10">
        <f t="shared" si="112"/>
        <v>-5.3980530090504111</v>
      </c>
      <c r="G431" s="10">
        <f t="shared" si="113"/>
        <v>3.6108009190390136</v>
      </c>
      <c r="H431" s="3">
        <f t="shared" si="114"/>
        <v>-1.7872520900113975</v>
      </c>
      <c r="I431" s="3"/>
      <c r="J431" s="3"/>
      <c r="K431" s="3"/>
      <c r="L431" s="3"/>
      <c r="M431" s="3"/>
      <c r="N431" s="3"/>
      <c r="O431" s="3"/>
      <c r="P431" s="3"/>
      <c r="Q431" s="3"/>
      <c r="R431" s="4">
        <f t="shared" si="119"/>
        <v>0.15399999999999997</v>
      </c>
      <c r="S431" s="3">
        <f t="shared" si="120"/>
        <v>8.7528026935492775E-3</v>
      </c>
      <c r="T431" s="3">
        <f t="shared" si="121"/>
        <v>2.1666557172261847E-2</v>
      </c>
      <c r="U431" s="3">
        <f t="shared" si="117"/>
        <v>4.0419359865811126E-2</v>
      </c>
      <c r="V431" s="3"/>
      <c r="W431" s="3"/>
      <c r="X431" s="3"/>
    </row>
    <row r="432" spans="2:27" ht="15">
      <c r="B432" s="3">
        <v>2013.5</v>
      </c>
      <c r="C432" s="4">
        <v>0.219</v>
      </c>
      <c r="D432" s="4">
        <f t="shared" si="124"/>
        <v>0.166135</v>
      </c>
      <c r="E432" s="10">
        <f t="shared" si="111"/>
        <v>0.87855666472128957</v>
      </c>
      <c r="F432" s="10">
        <f t="shared" si="112"/>
        <v>-5.41390742806513</v>
      </c>
      <c r="G432" s="10">
        <f t="shared" si="113"/>
        <v>3.6085989170566104</v>
      </c>
      <c r="H432" s="3">
        <f t="shared" si="114"/>
        <v>-1.8053085110085196</v>
      </c>
      <c r="I432" s="3"/>
      <c r="J432" s="3"/>
      <c r="K432" s="3"/>
      <c r="L432" s="3"/>
      <c r="M432" s="3"/>
      <c r="N432" s="3"/>
      <c r="O432" s="3"/>
      <c r="P432" s="3"/>
      <c r="Q432" s="3"/>
      <c r="R432" s="4">
        <f t="shared" si="119"/>
        <v>-7.099999999999998E-2</v>
      </c>
      <c r="S432" s="3">
        <f t="shared" si="120"/>
        <v>-1.5854419014718957E-2</v>
      </c>
      <c r="T432" s="3">
        <f t="shared" si="121"/>
        <v>-2.2020019824031678E-3</v>
      </c>
      <c r="U432" s="3">
        <f t="shared" si="117"/>
        <v>-8.0564209971221244E-3</v>
      </c>
      <c r="V432" s="3"/>
      <c r="W432" s="3"/>
      <c r="X432" s="3"/>
    </row>
    <row r="433" spans="2:24" ht="15">
      <c r="B433" s="3">
        <v>2013.58</v>
      </c>
      <c r="C433" s="4">
        <v>0.161</v>
      </c>
      <c r="D433" s="4">
        <f t="shared" si="124"/>
        <v>0.15656500000000001</v>
      </c>
      <c r="E433" s="10">
        <f t="shared" si="111"/>
        <v>0.85980254929090527</v>
      </c>
      <c r="F433" s="10">
        <f t="shared" si="112"/>
        <v>-5.448243893532811</v>
      </c>
      <c r="G433" s="10">
        <f t="shared" si="113"/>
        <v>3.5873089798271796</v>
      </c>
      <c r="H433" s="3">
        <f t="shared" si="114"/>
        <v>-1.8609349137056315</v>
      </c>
      <c r="I433" s="3"/>
      <c r="J433" s="3"/>
      <c r="K433" s="3"/>
      <c r="L433" s="3"/>
      <c r="M433" s="3"/>
      <c r="N433" s="3"/>
      <c r="O433" s="3"/>
      <c r="P433" s="3"/>
      <c r="Q433" s="3"/>
      <c r="R433" s="4">
        <f t="shared" si="119"/>
        <v>-5.7999999999999996E-2</v>
      </c>
      <c r="S433" s="3">
        <f t="shared" si="120"/>
        <v>-3.4336465467680988E-2</v>
      </c>
      <c r="T433" s="3">
        <f t="shared" si="121"/>
        <v>-2.1289937229430844E-2</v>
      </c>
      <c r="U433" s="3">
        <f t="shared" si="117"/>
        <v>-4.562640269711183E-2</v>
      </c>
      <c r="V433" s="3"/>
      <c r="W433" s="3"/>
      <c r="X433" s="3"/>
    </row>
    <row r="434" spans="2:24" ht="15">
      <c r="B434" s="3">
        <v>2013.67</v>
      </c>
      <c r="C434" s="4">
        <v>0.253</v>
      </c>
      <c r="D434" s="4">
        <f t="shared" si="124"/>
        <v>0.17174500000000001</v>
      </c>
      <c r="E434" s="10">
        <f t="shared" si="111"/>
        <v>0.87197158555427567</v>
      </c>
      <c r="F434" s="10">
        <f t="shared" si="112"/>
        <v>-5.451761311388057</v>
      </c>
      <c r="G434" s="10">
        <f t="shared" si="113"/>
        <v>3.5968074237434289</v>
      </c>
      <c r="H434" s="3">
        <f t="shared" si="114"/>
        <v>-1.8549538876446281</v>
      </c>
      <c r="I434" s="3"/>
      <c r="J434" s="3"/>
      <c r="K434" s="3"/>
      <c r="L434" s="3"/>
      <c r="M434" s="3"/>
      <c r="N434" s="3"/>
      <c r="O434" s="3"/>
      <c r="P434" s="3"/>
      <c r="Q434" s="3"/>
      <c r="R434" s="4">
        <f t="shared" si="119"/>
        <v>9.1999999999999998E-2</v>
      </c>
      <c r="S434" s="3">
        <f t="shared" si="120"/>
        <v>-3.5174178552459523E-3</v>
      </c>
      <c r="T434" s="3">
        <f t="shared" si="121"/>
        <v>9.4984439162493217E-3</v>
      </c>
      <c r="U434" s="3">
        <f t="shared" si="117"/>
        <v>1.5981026061003371E-2</v>
      </c>
      <c r="V434" s="3"/>
      <c r="W434" s="3"/>
      <c r="X434" s="3"/>
    </row>
    <row r="435" spans="2:24" ht="15">
      <c r="B435" s="3">
        <v>2013.75</v>
      </c>
      <c r="C435" s="4">
        <v>0.20499999999999999</v>
      </c>
      <c r="D435" s="4">
        <f t="shared" si="124"/>
        <v>0.163825</v>
      </c>
      <c r="E435" s="10">
        <f t="shared" si="111"/>
        <v>0.86781616700864139</v>
      </c>
      <c r="F435" s="10">
        <f t="shared" si="112"/>
        <v>-5.4715489644308617</v>
      </c>
      <c r="G435" s="10">
        <f t="shared" si="113"/>
        <v>3.5902755457277697</v>
      </c>
      <c r="H435" s="3">
        <f t="shared" si="114"/>
        <v>-1.8812734187030919</v>
      </c>
      <c r="I435" s="3"/>
      <c r="J435" s="3"/>
      <c r="K435" s="3"/>
      <c r="L435" s="3"/>
      <c r="M435" s="3"/>
      <c r="N435" s="3"/>
      <c r="O435" s="3"/>
      <c r="P435" s="3"/>
      <c r="Q435" s="3"/>
      <c r="R435" s="4">
        <f t="shared" si="119"/>
        <v>-4.8000000000000015E-2</v>
      </c>
      <c r="S435" s="3">
        <f t="shared" si="120"/>
        <v>-1.978765304280472E-2</v>
      </c>
      <c r="T435" s="3">
        <f t="shared" si="121"/>
        <v>-6.5318780156591316E-3</v>
      </c>
      <c r="U435" s="3">
        <f t="shared" si="117"/>
        <v>-1.631953105846385E-2</v>
      </c>
      <c r="V435" s="3"/>
      <c r="W435" s="3"/>
      <c r="X435" s="3"/>
    </row>
    <row r="436" spans="2:24" ht="15">
      <c r="B436" s="3">
        <v>2013.83</v>
      </c>
      <c r="C436" s="4">
        <v>0.13</v>
      </c>
      <c r="D436" s="4">
        <f t="shared" si="124"/>
        <v>0.15145</v>
      </c>
      <c r="E436" s="10">
        <f t="shared" si="111"/>
        <v>0.84000632177408041</v>
      </c>
      <c r="F436" s="10">
        <f t="shared" si="112"/>
        <v>-5.5149411597027198</v>
      </c>
      <c r="G436" s="10">
        <f t="shared" si="113"/>
        <v>3.5591369583860923</v>
      </c>
      <c r="H436" s="3">
        <f t="shared" si="114"/>
        <v>-1.9558042013166275</v>
      </c>
      <c r="I436" s="3"/>
      <c r="J436" s="3"/>
      <c r="K436" s="3"/>
      <c r="L436" s="3"/>
      <c r="M436" s="3"/>
      <c r="N436" s="3"/>
      <c r="O436" s="3"/>
      <c r="P436" s="3"/>
      <c r="Q436" s="3"/>
      <c r="R436" s="4">
        <f t="shared" si="119"/>
        <v>-7.4999999999999983E-2</v>
      </c>
      <c r="S436" s="3">
        <f t="shared" si="120"/>
        <v>-4.3392195271858114E-2</v>
      </c>
      <c r="T436" s="3">
        <f t="shared" si="121"/>
        <v>-3.1138587341677404E-2</v>
      </c>
      <c r="U436" s="3">
        <f t="shared" si="117"/>
        <v>-6.4530782613535523E-2</v>
      </c>
      <c r="V436" s="3"/>
      <c r="W436" s="3"/>
      <c r="X436" s="3"/>
    </row>
    <row r="437" spans="2:24" ht="15">
      <c r="B437" s="3">
        <v>2013.92</v>
      </c>
      <c r="C437" s="4">
        <v>0.155</v>
      </c>
      <c r="D437" s="4">
        <f t="shared" si="124"/>
        <v>0.15557500000000002</v>
      </c>
      <c r="E437" s="10">
        <f t="shared" si="111"/>
        <v>0.82241558753138433</v>
      </c>
      <c r="F437" s="10">
        <f t="shared" si="112"/>
        <v>-5.5482183480640321</v>
      </c>
      <c r="G437" s="10">
        <f t="shared" si="113"/>
        <v>3.5368875082593307</v>
      </c>
      <c r="H437" s="3">
        <f t="shared" si="114"/>
        <v>-2.0113308398047014</v>
      </c>
      <c r="I437" s="3"/>
      <c r="J437" s="3"/>
      <c r="K437" s="3"/>
      <c r="L437" s="3"/>
      <c r="M437" s="3"/>
      <c r="N437" s="3"/>
      <c r="O437" s="3"/>
      <c r="P437" s="3"/>
      <c r="Q437" s="3"/>
      <c r="R437" s="4">
        <f t="shared" si="119"/>
        <v>2.4999999999999994E-2</v>
      </c>
      <c r="S437" s="3">
        <f t="shared" si="120"/>
        <v>-3.3277188361312326E-2</v>
      </c>
      <c r="T437" s="3">
        <f t="shared" si="121"/>
        <v>-2.2249450126761605E-2</v>
      </c>
      <c r="U437" s="3">
        <f t="shared" si="117"/>
        <v>-4.552663848807393E-2</v>
      </c>
      <c r="V437" s="3"/>
      <c r="W437" s="3"/>
      <c r="X437" s="3"/>
    </row>
    <row r="438" spans="2:24" ht="15">
      <c r="B438" s="3">
        <v>2014</v>
      </c>
      <c r="C438" s="4">
        <v>0.25800000000000001</v>
      </c>
      <c r="D438" s="4">
        <f t="shared" si="124"/>
        <v>0.17257</v>
      </c>
      <c r="E438" s="10">
        <f t="shared" si="111"/>
        <v>0.8391730319148818</v>
      </c>
      <c r="F438" s="10">
        <f t="shared" si="112"/>
        <v>-5.547093138177706</v>
      </c>
      <c r="G438" s="10">
        <f t="shared" si="113"/>
        <v>3.5490749584268788</v>
      </c>
      <c r="H438" s="3">
        <f t="shared" si="114"/>
        <v>-1.9980181797508272</v>
      </c>
      <c r="I438" s="3"/>
      <c r="J438" s="3"/>
      <c r="K438" s="3"/>
      <c r="L438" s="3"/>
      <c r="M438" s="3"/>
      <c r="N438" s="3"/>
      <c r="O438" s="3"/>
      <c r="P438" s="3"/>
      <c r="Q438" s="3"/>
      <c r="R438" s="4">
        <f t="shared" si="119"/>
        <v>0.10300000000000001</v>
      </c>
      <c r="S438" s="3">
        <f t="shared" si="120"/>
        <v>1.1252098863261395E-3</v>
      </c>
      <c r="T438" s="3">
        <f t="shared" si="121"/>
        <v>1.2187450167548075E-2</v>
      </c>
      <c r="U438" s="3">
        <f t="shared" si="117"/>
        <v>2.3312660053874217E-2</v>
      </c>
      <c r="V438" s="3"/>
      <c r="W438" s="3"/>
      <c r="X438" s="3"/>
    </row>
    <row r="439" spans="2:24" ht="15">
      <c r="B439" s="3">
        <v>2014.08</v>
      </c>
      <c r="C439" s="4">
        <v>0.157</v>
      </c>
      <c r="D439" s="4">
        <f t="shared" si="124"/>
        <v>0.15590500000000002</v>
      </c>
      <c r="E439" s="10">
        <f t="shared" si="111"/>
        <v>0.82228856853362686</v>
      </c>
      <c r="F439" s="10">
        <f t="shared" si="112"/>
        <v>-5.5795599515962575</v>
      </c>
      <c r="G439" s="10">
        <f t="shared" si="113"/>
        <v>3.5276927349881215</v>
      </c>
      <c r="H439" s="3">
        <f t="shared" si="114"/>
        <v>-2.051867216608136</v>
      </c>
      <c r="I439" s="3"/>
      <c r="J439" s="3"/>
      <c r="K439" s="3"/>
      <c r="L439" s="3"/>
      <c r="M439" s="3"/>
      <c r="N439" s="3"/>
      <c r="O439" s="3"/>
      <c r="P439" s="3"/>
      <c r="Q439" s="3"/>
      <c r="R439" s="4">
        <f t="shared" si="119"/>
        <v>-0.10100000000000001</v>
      </c>
      <c r="S439" s="3">
        <f t="shared" si="120"/>
        <v>-3.246681341855151E-2</v>
      </c>
      <c r="T439" s="3">
        <f t="shared" si="121"/>
        <v>-2.1382223438757286E-2</v>
      </c>
      <c r="U439" s="3">
        <f t="shared" si="117"/>
        <v>-4.3849036857308794E-2</v>
      </c>
      <c r="V439" s="3"/>
      <c r="W439" s="3"/>
      <c r="X439" s="3"/>
    </row>
    <row r="440" spans="2:24" ht="15">
      <c r="B440" s="3">
        <v>2014.17</v>
      </c>
      <c r="C440" s="4">
        <v>0.20899999999999999</v>
      </c>
      <c r="D440" s="4">
        <f t="shared" si="124"/>
        <v>0.16448499999999999</v>
      </c>
      <c r="E440" s="10">
        <f t="shared" si="111"/>
        <v>0.82338487406279059</v>
      </c>
      <c r="F440" s="10">
        <f t="shared" si="112"/>
        <v>-5.5941501001857095</v>
      </c>
      <c r="G440" s="10">
        <f t="shared" si="113"/>
        <v>3.5239053914873679</v>
      </c>
      <c r="H440" s="3">
        <f t="shared" si="114"/>
        <v>-2.0702447086983415</v>
      </c>
      <c r="I440" s="3"/>
      <c r="J440" s="3"/>
      <c r="K440" s="3"/>
      <c r="L440" s="3"/>
      <c r="M440" s="3"/>
      <c r="N440" s="3"/>
      <c r="O440" s="3"/>
      <c r="P440" s="3"/>
      <c r="Q440" s="3"/>
      <c r="R440" s="4">
        <f t="shared" si="119"/>
        <v>5.1999999999999991E-2</v>
      </c>
      <c r="S440" s="3">
        <f t="shared" si="120"/>
        <v>-1.4590148589451957E-2</v>
      </c>
      <c r="T440" s="3">
        <f t="shared" si="121"/>
        <v>-3.7873435007536038E-3</v>
      </c>
      <c r="U440" s="3">
        <f t="shared" si="117"/>
        <v>-8.3774920902055603E-3</v>
      </c>
      <c r="V440" s="3"/>
      <c r="W440" s="3"/>
      <c r="X440" s="3"/>
    </row>
    <row r="441" spans="2:24" ht="15">
      <c r="B441" s="3">
        <v>2014.25</v>
      </c>
      <c r="C441" s="4">
        <v>0.247</v>
      </c>
      <c r="D441" s="4">
        <f t="shared" si="124"/>
        <v>0.17075499999999999</v>
      </c>
      <c r="E441" s="10">
        <f t="shared" si="111"/>
        <v>0.83654677281796785</v>
      </c>
      <c r="F441" s="10">
        <f t="shared" si="112"/>
        <v>-5.5966204359277025</v>
      </c>
      <c r="G441" s="10">
        <f t="shared" si="113"/>
        <v>3.5327317684987549</v>
      </c>
      <c r="H441" s="3">
        <f t="shared" si="114"/>
        <v>-2.0638886674289476</v>
      </c>
      <c r="I441" s="3"/>
      <c r="J441" s="3"/>
      <c r="K441" s="3"/>
      <c r="L441" s="3"/>
      <c r="M441" s="3"/>
      <c r="N441" s="3"/>
      <c r="O441" s="3"/>
      <c r="P441" s="3"/>
      <c r="Q441" s="3"/>
      <c r="R441" s="4">
        <f t="shared" si="119"/>
        <v>3.8000000000000006E-2</v>
      </c>
      <c r="S441" s="3">
        <f t="shared" si="120"/>
        <v>-2.4703357419930683E-3</v>
      </c>
      <c r="T441" s="3">
        <f t="shared" si="121"/>
        <v>8.8263770113869988E-3</v>
      </c>
      <c r="U441" s="3">
        <f t="shared" si="117"/>
        <v>1.6356041269393932E-2</v>
      </c>
      <c r="V441" s="3"/>
      <c r="W441" s="3"/>
      <c r="X441" s="3"/>
    </row>
    <row r="442" spans="2:24" ht="15">
      <c r="B442" s="3">
        <v>2014.33</v>
      </c>
      <c r="C442" s="4">
        <v>0.28499999999999998</v>
      </c>
      <c r="D442" s="4">
        <f t="shared" si="124"/>
        <v>0.17702499999999999</v>
      </c>
      <c r="E442" s="10">
        <f t="shared" si="111"/>
        <v>0.86080955322992814</v>
      </c>
      <c r="F442" s="10">
        <f t="shared" si="112"/>
        <v>-5.5879400055530386</v>
      </c>
      <c r="G442" s="10">
        <f t="shared" si="113"/>
        <v>3.553911798620025</v>
      </c>
      <c r="H442" s="3">
        <f t="shared" si="114"/>
        <v>-2.0340282069330136</v>
      </c>
      <c r="I442" s="3"/>
      <c r="J442" s="3"/>
      <c r="K442" s="3"/>
      <c r="L442" s="3"/>
      <c r="M442" s="3"/>
      <c r="N442" s="3"/>
      <c r="O442" s="3"/>
      <c r="P442" s="3"/>
      <c r="Q442" s="3"/>
      <c r="R442" s="4">
        <f t="shared" si="119"/>
        <v>3.7999999999999978E-2</v>
      </c>
      <c r="S442" s="3">
        <f t="shared" si="120"/>
        <v>8.6804303746639278E-3</v>
      </c>
      <c r="T442" s="3">
        <f t="shared" si="121"/>
        <v>2.1180030121270121E-2</v>
      </c>
      <c r="U442" s="3">
        <f t="shared" si="117"/>
        <v>3.9860460495934051E-2</v>
      </c>
      <c r="V442" s="3"/>
      <c r="W442" s="3"/>
      <c r="X442" s="3"/>
    </row>
    <row r="443" spans="2:24" ht="15">
      <c r="B443" s="3">
        <v>2014.42</v>
      </c>
      <c r="C443" s="4">
        <v>0.34499999999999997</v>
      </c>
      <c r="D443" s="4">
        <f t="shared" si="124"/>
        <v>0.18692500000000001</v>
      </c>
      <c r="E443" s="10">
        <f t="shared" si="111"/>
        <v>0.90232172932029242</v>
      </c>
      <c r="F443" s="10">
        <f t="shared" si="112"/>
        <v>-5.5621142835812902</v>
      </c>
      <c r="G443" s="10">
        <f t="shared" si="113"/>
        <v>3.5944482486428657</v>
      </c>
      <c r="H443" s="3">
        <f t="shared" si="114"/>
        <v>-1.9676660349384245</v>
      </c>
      <c r="I443" s="3"/>
      <c r="J443" s="3"/>
      <c r="K443" s="3"/>
      <c r="L443" s="3"/>
      <c r="M443" s="3"/>
      <c r="N443" s="3"/>
      <c r="O443" s="3"/>
      <c r="P443" s="3"/>
      <c r="Q443" s="3"/>
      <c r="R443" s="4">
        <f t="shared" si="119"/>
        <v>0.06</v>
      </c>
      <c r="S443" s="3">
        <f t="shared" si="120"/>
        <v>2.5825721971748372E-2</v>
      </c>
      <c r="T443" s="3">
        <f t="shared" si="121"/>
        <v>4.0536450022840675E-2</v>
      </c>
      <c r="U443" s="3">
        <f t="shared" si="117"/>
        <v>7.6362171994589043E-2</v>
      </c>
      <c r="V443" s="3"/>
      <c r="W443" s="3"/>
      <c r="X443" s="3"/>
    </row>
    <row r="444" spans="2:24" ht="15">
      <c r="B444" s="3">
        <v>2014.5</v>
      </c>
      <c r="C444" s="4">
        <v>0.34899999999999998</v>
      </c>
      <c r="D444" s="4">
        <f t="shared" si="124"/>
        <v>0.187585</v>
      </c>
      <c r="E444" s="10">
        <f t="shared" si="111"/>
        <v>0.94179406443727176</v>
      </c>
      <c r="F444" s="10">
        <f t="shared" si="112"/>
        <v>-5.538274182961481</v>
      </c>
      <c r="G444" s="10">
        <f t="shared" si="113"/>
        <v>3.6354684658844607</v>
      </c>
      <c r="H444" s="3">
        <f t="shared" si="114"/>
        <v>-1.9028057170770203</v>
      </c>
      <c r="I444" s="3"/>
      <c r="J444" s="3"/>
      <c r="K444" s="3"/>
      <c r="L444" s="3"/>
      <c r="M444" s="3"/>
      <c r="N444" s="3"/>
      <c r="O444" s="3"/>
      <c r="P444" s="3"/>
      <c r="Q444" s="3"/>
      <c r="R444" s="4">
        <f t="shared" si="119"/>
        <v>4.0000000000000036E-3</v>
      </c>
      <c r="S444" s="3">
        <f t="shared" si="120"/>
        <v>2.3840100619809235E-2</v>
      </c>
      <c r="T444" s="3">
        <f t="shared" si="121"/>
        <v>4.1020217241594992E-2</v>
      </c>
      <c r="U444" s="3">
        <f t="shared" si="117"/>
        <v>7.4860317861404221E-2</v>
      </c>
      <c r="V444" s="3"/>
      <c r="W444" s="3"/>
      <c r="X444" s="3"/>
    </row>
    <row r="445" spans="2:24" ht="15">
      <c r="B445" s="3">
        <v>2014.58</v>
      </c>
      <c r="C445" s="4">
        <v>0.19</v>
      </c>
      <c r="D445" s="4">
        <f t="shared" si="124"/>
        <v>0.16134999999999999</v>
      </c>
      <c r="E445" s="10">
        <f t="shared" si="111"/>
        <v>0.92725861359827522</v>
      </c>
      <c r="F445" s="10">
        <f t="shared" si="112"/>
        <v>-5.568391983837774</v>
      </c>
      <c r="G445" s="10">
        <f t="shared" si="113"/>
        <v>3.6231912050318904</v>
      </c>
      <c r="H445" s="3">
        <f t="shared" si="114"/>
        <v>-1.9452007788058836</v>
      </c>
      <c r="I445" s="3"/>
      <c r="J445" s="3"/>
      <c r="K445" s="3"/>
      <c r="L445" s="3"/>
      <c r="M445" s="3"/>
      <c r="N445" s="3"/>
      <c r="O445" s="3"/>
      <c r="P445" s="3"/>
      <c r="Q445" s="3"/>
      <c r="R445" s="4">
        <f t="shared" si="119"/>
        <v>-0.15899999999999997</v>
      </c>
      <c r="S445" s="3">
        <f t="shared" si="120"/>
        <v>-3.0117800876293011E-2</v>
      </c>
      <c r="T445" s="3">
        <f t="shared" si="121"/>
        <v>-1.2277260852570304E-2</v>
      </c>
      <c r="U445" s="3">
        <f t="shared" si="117"/>
        <v>-3.2395061728863313E-2</v>
      </c>
      <c r="V445" s="3"/>
      <c r="W445" s="3"/>
      <c r="X445" s="3"/>
    </row>
    <row r="446" spans="2:24" ht="15">
      <c r="B446" s="3">
        <v>2014.67</v>
      </c>
      <c r="C446" s="4">
        <v>0.20599999999999999</v>
      </c>
      <c r="D446" s="4">
        <f t="shared" si="124"/>
        <v>0.16399</v>
      </c>
      <c r="E446" s="10">
        <f t="shared" si="111"/>
        <v>0.91900251070346062</v>
      </c>
      <c r="F446" s="10">
        <f t="shared" si="112"/>
        <v>-5.592334540851204</v>
      </c>
      <c r="G446" s="10">
        <f t="shared" si="113"/>
        <v>3.61644523609653</v>
      </c>
      <c r="H446" s="3">
        <f t="shared" si="114"/>
        <v>-1.9758893047546739</v>
      </c>
      <c r="I446" s="3"/>
      <c r="J446" s="3"/>
      <c r="K446" s="3"/>
      <c r="L446" s="3"/>
      <c r="M446" s="3"/>
      <c r="N446" s="3"/>
      <c r="O446" s="3"/>
      <c r="P446" s="3"/>
      <c r="Q446" s="3"/>
      <c r="R446" s="4">
        <f t="shared" si="119"/>
        <v>1.5999999999999986E-2</v>
      </c>
      <c r="S446" s="3">
        <f t="shared" si="120"/>
        <v>-2.3942557013429955E-2</v>
      </c>
      <c r="T446" s="3">
        <f t="shared" si="121"/>
        <v>-6.7459689353603913E-3</v>
      </c>
      <c r="U446" s="3">
        <f t="shared" si="117"/>
        <v>-2.0688525948790344E-2</v>
      </c>
      <c r="V446" s="3"/>
      <c r="W446" s="3"/>
      <c r="X446" s="3"/>
    </row>
    <row r="447" spans="2:24" ht="15">
      <c r="B447" s="3">
        <v>2014.75</v>
      </c>
      <c r="C447" s="4">
        <v>0.27</v>
      </c>
      <c r="D447" s="4">
        <f t="shared" si="124"/>
        <v>0.17455000000000001</v>
      </c>
      <c r="E447" s="10">
        <f t="shared" si="111"/>
        <v>0.93187515920337471</v>
      </c>
      <c r="F447" s="10">
        <f t="shared" si="112"/>
        <v>-5.5950941268484602</v>
      </c>
      <c r="G447" s="10">
        <f t="shared" si="113"/>
        <v>3.6309510006422339</v>
      </c>
      <c r="H447" s="3">
        <f t="shared" si="114"/>
        <v>-1.9641431262062263</v>
      </c>
      <c r="I447" s="3"/>
      <c r="J447" s="3"/>
      <c r="K447" s="3"/>
      <c r="L447" s="3"/>
      <c r="M447" s="3"/>
      <c r="N447" s="3"/>
      <c r="O447" s="3"/>
      <c r="P447" s="3"/>
      <c r="Q447" s="3"/>
      <c r="R447" s="4">
        <f t="shared" si="119"/>
        <v>6.4000000000000029E-2</v>
      </c>
      <c r="S447" s="3">
        <f t="shared" si="120"/>
        <v>-2.7595859972562309E-3</v>
      </c>
      <c r="T447" s="3">
        <f t="shared" si="121"/>
        <v>1.4505764545703848E-2</v>
      </c>
      <c r="U447" s="3">
        <f t="shared" si="117"/>
        <v>2.1746178548447619E-2</v>
      </c>
      <c r="V447" s="3"/>
      <c r="W447" s="3"/>
      <c r="X447" s="3"/>
    </row>
    <row r="448" spans="2:24" ht="15">
      <c r="B448" s="3">
        <v>2014.83</v>
      </c>
      <c r="C448" s="4">
        <v>0.24299999999999999</v>
      </c>
      <c r="D448" s="4">
        <f t="shared" si="124"/>
        <v>0.170095</v>
      </c>
      <c r="E448" s="10">
        <f t="shared" si="111"/>
        <v>0.93508336433717409</v>
      </c>
      <c r="F448" s="10">
        <f t="shared" si="112"/>
        <v>-5.6074682717519577</v>
      </c>
      <c r="G448" s="10">
        <f t="shared" si="113"/>
        <v>3.6362507902999783</v>
      </c>
      <c r="H448" s="3">
        <f t="shared" si="114"/>
        <v>-1.9712174814519794</v>
      </c>
      <c r="I448" s="3"/>
      <c r="J448" s="3"/>
      <c r="K448" s="3"/>
      <c r="L448" s="3"/>
      <c r="M448" s="3"/>
      <c r="N448" s="3"/>
      <c r="O448" s="3"/>
      <c r="P448" s="3"/>
      <c r="Q448" s="3"/>
      <c r="R448" s="4">
        <f t="shared" si="119"/>
        <v>-2.7000000000000024E-2</v>
      </c>
      <c r="S448" s="3">
        <f t="shared" si="120"/>
        <v>-1.237414490349753E-2</v>
      </c>
      <c r="T448" s="3">
        <f t="shared" si="121"/>
        <v>5.2997896577444692E-3</v>
      </c>
      <c r="U448" s="3">
        <f t="shared" si="117"/>
        <v>2.925644754246939E-3</v>
      </c>
      <c r="V448" s="3"/>
      <c r="W448" s="3"/>
      <c r="X448" s="3"/>
    </row>
    <row r="449" spans="2:24" ht="15">
      <c r="B449" s="3">
        <v>2014.92</v>
      </c>
      <c r="C449" s="4">
        <v>0.28499999999999998</v>
      </c>
      <c r="D449" s="4">
        <f t="shared" si="124"/>
        <v>0.17702499999999999</v>
      </c>
      <c r="E449" s="10">
        <f t="shared" si="111"/>
        <v>0.95146759389378499</v>
      </c>
      <c r="F449" s="10">
        <f t="shared" si="112"/>
        <v>-5.6067704963139624</v>
      </c>
      <c r="G449" s="10">
        <f t="shared" si="113"/>
        <v>3.6552964840009836</v>
      </c>
      <c r="H449" s="3">
        <f t="shared" si="114"/>
        <v>-1.9514740123129788</v>
      </c>
      <c r="I449" s="3"/>
      <c r="J449" s="3"/>
      <c r="K449" s="3"/>
      <c r="L449" s="3"/>
      <c r="M449" s="3"/>
      <c r="N449" s="3"/>
      <c r="O449" s="3"/>
      <c r="P449" s="3"/>
      <c r="Q449" s="3"/>
      <c r="R449" s="4">
        <f t="shared" si="119"/>
        <v>4.1999999999999982E-2</v>
      </c>
      <c r="S449" s="3">
        <f t="shared" si="120"/>
        <v>6.9777543799531827E-4</v>
      </c>
      <c r="T449" s="3">
        <f t="shared" si="121"/>
        <v>1.9045693701005284E-2</v>
      </c>
      <c r="U449" s="3">
        <f t="shared" si="117"/>
        <v>2.9743469139000604E-2</v>
      </c>
      <c r="V449" s="3"/>
      <c r="W449" s="3"/>
      <c r="X449" s="3"/>
    </row>
    <row r="450" spans="2:24" ht="15">
      <c r="B450" s="3">
        <v>2015</v>
      </c>
      <c r="C450" s="4">
        <v>0.36699999999999999</v>
      </c>
      <c r="D450" s="4">
        <f t="shared" si="124"/>
        <v>0.190555</v>
      </c>
      <c r="E450" s="10">
        <f t="shared" si="111"/>
        <v>0.99276724478693157</v>
      </c>
      <c r="F450" s="10">
        <f t="shared" si="112"/>
        <v>-5.5811030799179866</v>
      </c>
      <c r="G450" s="10">
        <f t="shared" si="113"/>
        <v>3.7010000751362537</v>
      </c>
      <c r="H450" s="3">
        <f t="shared" si="114"/>
        <v>-1.8801030047817329</v>
      </c>
      <c r="I450" s="3"/>
      <c r="J450" s="3"/>
      <c r="K450" s="3"/>
      <c r="L450" s="3"/>
      <c r="M450" s="3"/>
      <c r="N450" s="3"/>
      <c r="O450" s="3"/>
      <c r="P450" s="3"/>
      <c r="Q450" s="3"/>
      <c r="R450" s="4">
        <f t="shared" si="119"/>
        <v>8.2000000000000017E-2</v>
      </c>
      <c r="S450" s="3">
        <f t="shared" si="120"/>
        <v>2.5667416395975806E-2</v>
      </c>
      <c r="T450" s="3">
        <f t="shared" si="121"/>
        <v>4.5703591135270116E-2</v>
      </c>
      <c r="U450" s="3">
        <f t="shared" si="117"/>
        <v>8.1371007531245917E-2</v>
      </c>
      <c r="V450" s="3"/>
      <c r="W450" s="3"/>
      <c r="X450" s="3"/>
    </row>
    <row r="451" spans="2:24" ht="15">
      <c r="B451" s="3">
        <v>2015.08</v>
      </c>
      <c r="C451" s="4">
        <v>0.32500000000000001</v>
      </c>
      <c r="D451" s="4">
        <f t="shared" si="124"/>
        <v>0.18362500000000001</v>
      </c>
      <c r="E451" s="10">
        <f t="shared" si="111"/>
        <v>1.0173322195750383</v>
      </c>
      <c r="F451" s="10">
        <f t="shared" si="112"/>
        <v>-5.5721204551671768</v>
      </c>
      <c r="G451" s="10">
        <f t="shared" si="113"/>
        <v>3.7319061837715792</v>
      </c>
      <c r="H451" s="3">
        <f t="shared" si="114"/>
        <v>-1.8402142713955976</v>
      </c>
      <c r="I451" s="3"/>
      <c r="J451" s="3"/>
      <c r="K451" s="3"/>
      <c r="L451" s="3"/>
      <c r="M451" s="3"/>
      <c r="N451" s="3"/>
      <c r="O451" s="3"/>
      <c r="P451" s="3"/>
      <c r="Q451" s="3"/>
      <c r="R451" s="4">
        <f t="shared" si="119"/>
        <v>-4.1999999999999982E-2</v>
      </c>
      <c r="S451" s="3">
        <f t="shared" si="120"/>
        <v>8.9826247508097978E-3</v>
      </c>
      <c r="T451" s="3">
        <f t="shared" si="121"/>
        <v>3.0906108635325502E-2</v>
      </c>
      <c r="U451" s="3">
        <f t="shared" si="117"/>
        <v>4.9888733386135302E-2</v>
      </c>
      <c r="V451" s="3"/>
      <c r="W451" s="3"/>
      <c r="X451" s="3"/>
    </row>
    <row r="452" spans="2:24" ht="15">
      <c r="B452" s="3">
        <v>2015.17</v>
      </c>
      <c r="C452" s="4">
        <v>0.252</v>
      </c>
      <c r="D452" s="4">
        <f t="shared" si="124"/>
        <v>0.17158000000000001</v>
      </c>
      <c r="E452" s="10">
        <f t="shared" si="111"/>
        <v>1.0165860564961084</v>
      </c>
      <c r="F452" s="10">
        <f t="shared" si="112"/>
        <v>-5.5885530723647223</v>
      </c>
      <c r="G452" s="10">
        <f t="shared" si="113"/>
        <v>3.7380934636581928</v>
      </c>
      <c r="H452" s="3">
        <f t="shared" si="114"/>
        <v>-1.8504596087065295</v>
      </c>
      <c r="I452" s="3"/>
      <c r="J452" s="3"/>
      <c r="K452" s="3"/>
      <c r="L452" s="3"/>
      <c r="M452" s="3"/>
      <c r="N452" s="3"/>
      <c r="O452" s="3"/>
      <c r="P452" s="3"/>
      <c r="Q452" s="3"/>
      <c r="R452" s="4">
        <f t="shared" si="119"/>
        <v>-7.3000000000000009E-2</v>
      </c>
      <c r="S452" s="3">
        <f t="shared" si="120"/>
        <v>-1.6432617197545518E-2</v>
      </c>
      <c r="T452" s="3">
        <f t="shared" si="121"/>
        <v>6.1872798866136058E-3</v>
      </c>
      <c r="U452" s="3">
        <f t="shared" si="117"/>
        <v>-2.4533731093191215E-4</v>
      </c>
      <c r="V452" s="3"/>
      <c r="W452" s="3"/>
      <c r="X452" s="3"/>
    </row>
    <row r="453" spans="2:24" ht="15">
      <c r="B453" s="3">
        <v>2015.25</v>
      </c>
      <c r="C453" s="4">
        <v>0.17499999999999999</v>
      </c>
      <c r="D453" s="4">
        <f t="shared" si="124"/>
        <v>0.15887499999999999</v>
      </c>
      <c r="E453" s="10">
        <f t="shared" si="111"/>
        <v>0.99127323302876802</v>
      </c>
      <c r="F453" s="10">
        <f t="shared" si="112"/>
        <v>-5.6294981303292335</v>
      </c>
      <c r="G453" s="10">
        <f t="shared" si="113"/>
        <v>3.7187520227301394</v>
      </c>
      <c r="H453" s="3">
        <f t="shared" si="114"/>
        <v>-1.9107461075990941</v>
      </c>
      <c r="I453" s="3"/>
      <c r="J453" s="3"/>
      <c r="K453" s="3"/>
      <c r="L453" s="3"/>
      <c r="M453" s="3"/>
      <c r="N453" s="3"/>
      <c r="O453" s="3"/>
      <c r="P453" s="3"/>
      <c r="Q453" s="3"/>
      <c r="R453" s="4">
        <f t="shared" si="119"/>
        <v>-7.7000000000000013E-2</v>
      </c>
      <c r="S453" s="3">
        <f t="shared" si="120"/>
        <v>-4.09450579645112E-2</v>
      </c>
      <c r="T453" s="3">
        <f t="shared" si="121"/>
        <v>-1.9341440928053455E-2</v>
      </c>
      <c r="U453" s="3">
        <f t="shared" si="117"/>
        <v>-5.0286498892564653E-2</v>
      </c>
      <c r="V453" s="3"/>
      <c r="W453" s="3"/>
      <c r="X453" s="3"/>
    </row>
    <row r="454" spans="2:24" ht="15">
      <c r="B454" s="3">
        <v>2015.33</v>
      </c>
      <c r="C454" s="4">
        <v>0.31</v>
      </c>
      <c r="D454" s="4">
        <f t="shared" si="124"/>
        <v>0.18115000000000001</v>
      </c>
      <c r="E454" s="10">
        <f t="shared" si="111"/>
        <v>1.0111603272793088</v>
      </c>
      <c r="F454" s="10">
        <f t="shared" si="112"/>
        <v>-5.6251933861159893</v>
      </c>
      <c r="G454" s="10">
        <f t="shared" si="113"/>
        <v>3.7443438484484544</v>
      </c>
      <c r="H454" s="3">
        <f t="shared" si="114"/>
        <v>-1.8808495376675349</v>
      </c>
      <c r="I454" s="3"/>
      <c r="J454" s="3"/>
      <c r="K454" s="3"/>
      <c r="L454" s="3"/>
      <c r="M454" s="3"/>
      <c r="N454" s="3"/>
      <c r="O454" s="3"/>
      <c r="P454" s="3"/>
      <c r="Q454" s="3"/>
      <c r="R454" s="4">
        <f t="shared" si="119"/>
        <v>0.13500000000000001</v>
      </c>
      <c r="S454" s="3">
        <f t="shared" si="120"/>
        <v>4.3047442132442271E-3</v>
      </c>
      <c r="T454" s="3">
        <f t="shared" si="121"/>
        <v>2.5591825718314976E-2</v>
      </c>
      <c r="U454" s="3">
        <f t="shared" si="117"/>
        <v>3.9896569931559205E-2</v>
      </c>
      <c r="V454" s="3"/>
      <c r="W454" s="3"/>
      <c r="X454" s="3"/>
    </row>
    <row r="455" spans="2:24" ht="15">
      <c r="B455" s="3">
        <v>2015.42</v>
      </c>
      <c r="C455" s="4">
        <v>0.39200000000000002</v>
      </c>
      <c r="D455" s="4">
        <f t="shared" si="124"/>
        <v>0.19468000000000002</v>
      </c>
      <c r="E455" s="10">
        <f t="shared" si="111"/>
        <v>1.0556827692693078</v>
      </c>
      <c r="F455" s="10">
        <f t="shared" si="112"/>
        <v>-5.5963573982446064</v>
      </c>
      <c r="G455" s="10">
        <f t="shared" si="113"/>
        <v>3.7964586046381195</v>
      </c>
      <c r="H455" s="3">
        <f t="shared" si="114"/>
        <v>-1.799898793606487</v>
      </c>
      <c r="I455" s="3"/>
      <c r="J455" s="3"/>
      <c r="K455" s="3"/>
      <c r="L455" s="3"/>
      <c r="M455" s="3"/>
      <c r="N455" s="3"/>
      <c r="O455" s="3"/>
      <c r="P455" s="3"/>
      <c r="Q455" s="3"/>
      <c r="R455" s="4">
        <f t="shared" si="119"/>
        <v>8.2000000000000017E-2</v>
      </c>
      <c r="S455" s="3">
        <f t="shared" si="120"/>
        <v>2.8835987871382862E-2</v>
      </c>
      <c r="T455" s="3">
        <f t="shared" si="121"/>
        <v>5.2114756189665101E-2</v>
      </c>
      <c r="U455" s="3">
        <f t="shared" si="117"/>
        <v>9.0950744061047958E-2</v>
      </c>
      <c r="V455" s="3"/>
      <c r="W455" s="3"/>
      <c r="X455" s="3"/>
    </row>
    <row r="456" spans="2:24" ht="15">
      <c r="B456" s="3">
        <v>2015.5</v>
      </c>
      <c r="C456" s="4">
        <v>0.28799999999999998</v>
      </c>
      <c r="D456" s="4">
        <f t="shared" si="124"/>
        <v>0.17752000000000001</v>
      </c>
      <c r="E456" s="10">
        <f t="shared" si="111"/>
        <v>1.0633838698336628</v>
      </c>
      <c r="F456" s="10">
        <f t="shared" si="112"/>
        <v>-5.6042885321774225</v>
      </c>
      <c r="G456" s="10">
        <f t="shared" si="113"/>
        <v>3.813190817969883</v>
      </c>
      <c r="H456" s="3">
        <f t="shared" si="114"/>
        <v>-1.7910977142075395</v>
      </c>
      <c r="I456" s="3"/>
      <c r="J456" s="3"/>
      <c r="K456" s="3"/>
      <c r="L456" s="3"/>
      <c r="M456" s="3"/>
      <c r="N456" s="3"/>
      <c r="O456" s="3"/>
      <c r="P456" s="3"/>
      <c r="Q456" s="3"/>
      <c r="R456" s="4">
        <f t="shared" si="119"/>
        <v>-0.10400000000000004</v>
      </c>
      <c r="S456" s="3">
        <f t="shared" si="120"/>
        <v>-7.9311339328160813E-3</v>
      </c>
      <c r="T456" s="3">
        <f t="shared" si="121"/>
        <v>1.6732213331763557E-2</v>
      </c>
      <c r="U456" s="3">
        <f t="shared" si="117"/>
        <v>1.8801079398947478E-2</v>
      </c>
      <c r="V456" s="3"/>
      <c r="W456" s="3"/>
      <c r="X456" s="3"/>
    </row>
    <row r="457" spans="2:24" ht="15">
      <c r="B457" s="3">
        <v>2015.58</v>
      </c>
      <c r="C457" s="4">
        <v>0.39</v>
      </c>
      <c r="D457" s="4">
        <f t="shared" si="124"/>
        <v>0.19435000000000002</v>
      </c>
      <c r="E457" s="10">
        <f t="shared" si="111"/>
        <v>1.1030911032256325</v>
      </c>
      <c r="F457" s="10">
        <f t="shared" si="112"/>
        <v>-5.5801636488227491</v>
      </c>
      <c r="G457" s="10">
        <f t="shared" si="113"/>
        <v>3.8632263296286613</v>
      </c>
      <c r="H457" s="3">
        <f t="shared" si="114"/>
        <v>-1.7169373191940878</v>
      </c>
      <c r="I457" s="3"/>
      <c r="J457" s="3"/>
      <c r="K457" s="3"/>
      <c r="L457" s="3"/>
      <c r="M457" s="3"/>
      <c r="N457" s="3"/>
      <c r="O457" s="3"/>
      <c r="P457" s="3"/>
      <c r="Q457" s="3"/>
      <c r="R457" s="4">
        <f t="shared" si="119"/>
        <v>0.10200000000000004</v>
      </c>
      <c r="S457" s="3">
        <f t="shared" si="120"/>
        <v>2.4124883354673443E-2</v>
      </c>
      <c r="T457" s="3">
        <f t="shared" si="121"/>
        <v>5.0035511658778287E-2</v>
      </c>
      <c r="U457" s="3">
        <f t="shared" si="117"/>
        <v>8.4160395013451725E-2</v>
      </c>
      <c r="V457" s="3"/>
      <c r="W457" s="3"/>
      <c r="X457" s="3"/>
    </row>
    <row r="458" spans="2:24" ht="15">
      <c r="B458" s="3">
        <v>2015.67</v>
      </c>
      <c r="C458" s="4">
        <v>0.373</v>
      </c>
      <c r="D458" s="4">
        <f t="shared" si="124"/>
        <v>0.19154500000000002</v>
      </c>
      <c r="E458" s="10">
        <f t="shared" si="111"/>
        <v>1.1341865417230912</v>
      </c>
      <c r="F458" s="10">
        <f t="shared" si="112"/>
        <v>-5.5647546644439068</v>
      </c>
      <c r="G458" s="10">
        <f t="shared" si="113"/>
        <v>3.9066221715031579</v>
      </c>
      <c r="H458" s="3">
        <f t="shared" si="114"/>
        <v>-1.6581324929407488</v>
      </c>
      <c r="I458" s="3"/>
      <c r="J458" s="3"/>
      <c r="K458" s="3"/>
      <c r="L458" s="3"/>
      <c r="M458" s="3"/>
      <c r="N458" s="3"/>
      <c r="O458" s="3"/>
      <c r="P458" s="3"/>
      <c r="Q458" s="3"/>
      <c r="R458" s="4">
        <f t="shared" si="119"/>
        <v>-1.7000000000000015E-2</v>
      </c>
      <c r="S458" s="3">
        <f t="shared" si="120"/>
        <v>1.5408984378842305E-2</v>
      </c>
      <c r="T458" s="3">
        <f t="shared" si="121"/>
        <v>4.3395841874496632E-2</v>
      </c>
      <c r="U458" s="3">
        <f t="shared" si="117"/>
        <v>6.8804826253338933E-2</v>
      </c>
      <c r="V458" s="3"/>
      <c r="W458" s="3"/>
      <c r="X458" s="3"/>
    </row>
    <row r="459" spans="2:24" ht="15">
      <c r="B459" s="3">
        <v>2015.75</v>
      </c>
      <c r="C459" s="4">
        <v>0.44</v>
      </c>
      <c r="D459" s="4">
        <f t="shared" si="124"/>
        <v>0.2026</v>
      </c>
      <c r="E459" s="10">
        <f t="shared" si="111"/>
        <v>1.1842238231124691</v>
      </c>
      <c r="F459" s="10">
        <f t="shared" si="112"/>
        <v>-5.5303496175516997</v>
      </c>
      <c r="G459" s="10">
        <f t="shared" si="113"/>
        <v>3.9712255873918183</v>
      </c>
      <c r="H459" s="3">
        <f t="shared" si="114"/>
        <v>-1.5591240301598814</v>
      </c>
      <c r="I459" s="3"/>
      <c r="J459" s="3"/>
      <c r="K459" s="3"/>
      <c r="L459" s="3"/>
      <c r="M459" s="3"/>
      <c r="N459" s="3"/>
      <c r="O459" s="3"/>
      <c r="P459" s="3"/>
      <c r="Q459" s="3"/>
      <c r="R459" s="4">
        <f t="shared" si="119"/>
        <v>6.7000000000000004E-2</v>
      </c>
      <c r="S459" s="3">
        <f t="shared" si="120"/>
        <v>3.4405046892207025E-2</v>
      </c>
      <c r="T459" s="3">
        <f t="shared" si="121"/>
        <v>6.4603415888660365E-2</v>
      </c>
      <c r="U459" s="3">
        <f t="shared" si="117"/>
        <v>0.10900846278086739</v>
      </c>
      <c r="V459" s="3"/>
      <c r="W459" s="3"/>
      <c r="X459" s="3"/>
    </row>
    <row r="460" spans="2:24" ht="15">
      <c r="B460" s="1" t="s">
        <v>15</v>
      </c>
    </row>
    <row r="461" spans="2:24" ht="15">
      <c r="B461" s="1" t="s">
        <v>19</v>
      </c>
    </row>
    <row r="462" spans="2:24" ht="15">
      <c r="B462" s="1" t="s">
        <v>20</v>
      </c>
    </row>
    <row r="463" spans="2:24" ht="15">
      <c r="B463" s="1" t="s">
        <v>18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BD698"/>
  <sheetViews>
    <sheetView topLeftCell="AF1" workbookViewId="0">
      <pane ySplit="1" topLeftCell="A5" activePane="bottomLeft" state="frozen"/>
      <selection pane="bottomLeft" activeCell="AQ61" sqref="AQ61"/>
    </sheetView>
  </sheetViews>
  <sheetFormatPr defaultRowHeight="14.4"/>
  <cols>
    <col min="1" max="1" width="3.5546875" customWidth="1"/>
    <col min="3" max="3" width="9.21875" style="10" bestFit="1" customWidth="1"/>
    <col min="9" max="10" width="8.88671875" style="10"/>
    <col min="32" max="32" width="2.5546875" customWidth="1"/>
    <col min="33" max="33" width="10.77734375" bestFit="1" customWidth="1"/>
    <col min="34" max="34" width="9.5546875" bestFit="1" customWidth="1"/>
    <col min="35" max="35" width="13.21875" bestFit="1" customWidth="1"/>
    <col min="36" max="36" width="6.88671875" bestFit="1" customWidth="1"/>
    <col min="37" max="37" width="10.77734375" bestFit="1" customWidth="1"/>
    <col min="38" max="39" width="9.5546875" bestFit="1" customWidth="1"/>
    <col min="40" max="40" width="7.88671875" bestFit="1" customWidth="1"/>
    <col min="41" max="41" width="12.77734375" bestFit="1" customWidth="1"/>
    <col min="42" max="42" width="10.5546875" bestFit="1" customWidth="1"/>
    <col min="43" max="44" width="2.6640625" customWidth="1"/>
    <col min="45" max="45" width="10.77734375" bestFit="1" customWidth="1"/>
    <col min="46" max="46" width="9.5546875" bestFit="1" customWidth="1"/>
    <col min="47" max="47" width="10.77734375" bestFit="1" customWidth="1"/>
    <col min="48" max="48" width="6.88671875" bestFit="1" customWidth="1"/>
    <col min="49" max="49" width="11.44140625" bestFit="1" customWidth="1"/>
    <col min="50" max="50" width="9.5546875" bestFit="1" customWidth="1"/>
    <col min="51" max="51" width="11.44140625" bestFit="1" customWidth="1"/>
    <col min="52" max="52" width="7.88671875" bestFit="1" customWidth="1"/>
    <col min="53" max="53" width="12.77734375" bestFit="1" customWidth="1"/>
    <col min="54" max="54" width="10.5546875" bestFit="1" customWidth="1"/>
    <col min="55" max="55" width="2.77734375" customWidth="1"/>
    <col min="56" max="56" width="10" customWidth="1"/>
  </cols>
  <sheetData>
    <row r="1" spans="2:52" ht="15">
      <c r="B1" s="13" t="s">
        <v>48</v>
      </c>
      <c r="C1" s="21" t="s">
        <v>114</v>
      </c>
      <c r="D1" s="14" t="s">
        <v>111</v>
      </c>
      <c r="E1" s="6" t="s">
        <v>24</v>
      </c>
      <c r="F1" s="6" t="s">
        <v>67</v>
      </c>
      <c r="G1" s="6" t="s">
        <v>33</v>
      </c>
      <c r="H1" s="6" t="s">
        <v>50</v>
      </c>
      <c r="I1" s="16" t="s">
        <v>51</v>
      </c>
      <c r="J1" s="6" t="s">
        <v>54</v>
      </c>
      <c r="K1" s="6" t="s">
        <v>55</v>
      </c>
      <c r="L1" s="6" t="s">
        <v>69</v>
      </c>
      <c r="N1" s="6" t="s">
        <v>23</v>
      </c>
      <c r="O1" s="6" t="s">
        <v>49</v>
      </c>
      <c r="P1" s="6" t="s">
        <v>56</v>
      </c>
      <c r="Q1" s="6"/>
      <c r="R1" s="7" t="s">
        <v>113</v>
      </c>
      <c r="S1" s="6" t="s">
        <v>26</v>
      </c>
      <c r="T1" s="6" t="s">
        <v>34</v>
      </c>
      <c r="U1" s="6" t="s">
        <v>57</v>
      </c>
      <c r="V1" s="6" t="s">
        <v>63</v>
      </c>
      <c r="W1" s="6" t="s">
        <v>65</v>
      </c>
      <c r="X1" s="6" t="s">
        <v>66</v>
      </c>
      <c r="Z1" s="13" t="s">
        <v>48</v>
      </c>
      <c r="AA1" s="14" t="s">
        <v>21</v>
      </c>
      <c r="AG1" s="7" t="s">
        <v>112</v>
      </c>
      <c r="AH1" s="22">
        <v>315.36799999999999</v>
      </c>
      <c r="AI1" s="8" t="s">
        <v>120</v>
      </c>
      <c r="AJ1" s="9">
        <v>38</v>
      </c>
      <c r="AQ1" s="9"/>
      <c r="AS1" s="8" t="s">
        <v>61</v>
      </c>
      <c r="AT1" s="9">
        <v>0.1</v>
      </c>
      <c r="AU1" s="8" t="s">
        <v>60</v>
      </c>
      <c r="AV1" s="9">
        <v>0.22</v>
      </c>
      <c r="AW1" s="7" t="s">
        <v>117</v>
      </c>
      <c r="AX1" s="9">
        <v>0.01</v>
      </c>
      <c r="AY1" s="7" t="s">
        <v>121</v>
      </c>
      <c r="AZ1" s="9">
        <v>0.9</v>
      </c>
    </row>
    <row r="2" spans="2:52" ht="15">
      <c r="B2" s="1" t="s">
        <v>0</v>
      </c>
      <c r="N2" s="1" t="s">
        <v>0</v>
      </c>
      <c r="R2" s="1"/>
      <c r="S2" s="1"/>
      <c r="T2" s="1"/>
      <c r="U2" s="1"/>
      <c r="V2" s="1"/>
      <c r="W2" s="1"/>
      <c r="X2" s="1"/>
      <c r="Z2" s="1" t="s">
        <v>0</v>
      </c>
      <c r="AS2" s="8"/>
      <c r="AT2" s="9"/>
      <c r="AU2" s="8"/>
      <c r="AV2" s="9"/>
      <c r="AW2" s="8"/>
      <c r="AX2" s="9"/>
      <c r="AY2" s="8"/>
      <c r="AZ2" s="9"/>
    </row>
    <row r="3" spans="2:52" ht="15">
      <c r="B3" s="1" t="s">
        <v>1</v>
      </c>
      <c r="N3" s="1" t="s">
        <v>1</v>
      </c>
      <c r="R3" s="1"/>
      <c r="S3" s="1"/>
      <c r="T3" s="1"/>
      <c r="U3" s="1"/>
      <c r="V3" s="1"/>
      <c r="W3" s="1"/>
      <c r="X3" s="1"/>
      <c r="Z3" s="1" t="s">
        <v>1</v>
      </c>
      <c r="AS3" s="7"/>
      <c r="AT3" s="22"/>
      <c r="AU3" s="8"/>
      <c r="AV3" s="9"/>
    </row>
    <row r="4" spans="2:52" ht="15">
      <c r="B4" s="1" t="s">
        <v>2</v>
      </c>
      <c r="N4" s="1" t="s">
        <v>2</v>
      </c>
      <c r="R4" s="1"/>
      <c r="S4" s="1"/>
      <c r="T4" s="1"/>
      <c r="U4" s="1"/>
      <c r="V4" s="1"/>
      <c r="W4" s="1"/>
      <c r="X4" s="1"/>
      <c r="Z4" s="1" t="s">
        <v>2</v>
      </c>
    </row>
    <row r="5" spans="2:52" ht="13.8" customHeight="1">
      <c r="B5" s="1" t="s">
        <v>3</v>
      </c>
      <c r="N5" s="1" t="s">
        <v>3</v>
      </c>
      <c r="R5" s="1"/>
      <c r="S5" s="1"/>
      <c r="T5" s="1"/>
      <c r="U5" s="1"/>
      <c r="V5" s="1"/>
      <c r="W5" s="1"/>
      <c r="X5" s="1"/>
      <c r="Z5" s="1" t="s">
        <v>3</v>
      </c>
    </row>
    <row r="6" spans="2:52" ht="15">
      <c r="B6" s="1" t="s">
        <v>35</v>
      </c>
      <c r="N6" s="1" t="s">
        <v>5</v>
      </c>
      <c r="R6" s="1"/>
      <c r="S6" s="1"/>
      <c r="T6" s="1"/>
      <c r="U6" s="1"/>
      <c r="V6" s="1"/>
      <c r="W6" s="1"/>
      <c r="X6" s="1"/>
      <c r="Z6" s="1" t="s">
        <v>5</v>
      </c>
    </row>
    <row r="7" spans="2:52" ht="15">
      <c r="B7" s="1" t="s">
        <v>36</v>
      </c>
      <c r="N7" s="1" t="s">
        <v>7</v>
      </c>
      <c r="R7" s="1"/>
      <c r="S7" s="1"/>
      <c r="T7" s="1"/>
      <c r="U7" s="1"/>
      <c r="V7" s="1"/>
      <c r="W7" s="1"/>
      <c r="X7" s="1"/>
      <c r="Z7" s="1" t="s">
        <v>7</v>
      </c>
    </row>
    <row r="8" spans="2:52" ht="15">
      <c r="B8" s="1" t="s">
        <v>37</v>
      </c>
      <c r="N8" s="1" t="s">
        <v>3</v>
      </c>
      <c r="R8" s="1"/>
      <c r="S8" s="1"/>
      <c r="T8" s="1"/>
      <c r="U8" s="1"/>
      <c r="V8" s="1"/>
      <c r="W8" s="1"/>
      <c r="X8" s="1"/>
      <c r="Z8" s="1" t="s">
        <v>3</v>
      </c>
    </row>
    <row r="9" spans="2:52" ht="15">
      <c r="B9" s="1" t="s">
        <v>38</v>
      </c>
      <c r="N9" s="1" t="s">
        <v>2</v>
      </c>
      <c r="R9" s="1"/>
      <c r="S9" s="1"/>
      <c r="T9" s="1"/>
      <c r="U9" s="1"/>
      <c r="V9" s="1"/>
      <c r="W9" s="1"/>
      <c r="X9" s="1"/>
      <c r="Z9" s="1" t="s">
        <v>2</v>
      </c>
    </row>
    <row r="10" spans="2:52" ht="15">
      <c r="B10" s="1" t="s">
        <v>3</v>
      </c>
      <c r="N10" s="1" t="s">
        <v>9</v>
      </c>
      <c r="R10" s="1"/>
      <c r="S10" s="1"/>
      <c r="T10" s="1"/>
      <c r="U10" s="1"/>
      <c r="V10" s="1"/>
      <c r="W10" s="1"/>
      <c r="X10" s="1"/>
      <c r="Z10" s="1" t="s">
        <v>9</v>
      </c>
    </row>
    <row r="11" spans="2:52" ht="15">
      <c r="B11" s="1" t="s">
        <v>2</v>
      </c>
      <c r="N11" s="1" t="s">
        <v>2</v>
      </c>
      <c r="R11" s="1"/>
      <c r="S11" s="1"/>
      <c r="T11" s="1"/>
      <c r="U11" s="1"/>
      <c r="V11" s="1"/>
      <c r="W11" s="1"/>
      <c r="X11" s="1"/>
      <c r="Z11" s="1" t="s">
        <v>2</v>
      </c>
    </row>
    <row r="12" spans="2:52" ht="15">
      <c r="B12" s="1" t="s">
        <v>39</v>
      </c>
      <c r="N12" s="1" t="s">
        <v>11</v>
      </c>
      <c r="R12" s="1"/>
      <c r="S12" s="1"/>
      <c r="T12" s="1"/>
      <c r="U12" s="1"/>
      <c r="V12" s="1"/>
      <c r="W12" s="1"/>
      <c r="X12" s="1"/>
      <c r="Z12" s="1" t="s">
        <v>11</v>
      </c>
    </row>
    <row r="13" spans="2:52" ht="15">
      <c r="B13" s="1" t="s">
        <v>2</v>
      </c>
      <c r="N13" s="1" t="s">
        <v>41</v>
      </c>
      <c r="R13" s="1"/>
      <c r="S13" s="1"/>
      <c r="T13" s="1"/>
      <c r="U13" s="1"/>
      <c r="V13" s="1"/>
      <c r="W13" s="1"/>
      <c r="X13" s="1"/>
      <c r="Z13" s="1" t="s">
        <v>41</v>
      </c>
    </row>
    <row r="14" spans="2:52" ht="15">
      <c r="B14" s="1" t="s">
        <v>40</v>
      </c>
      <c r="N14" s="1" t="s">
        <v>13</v>
      </c>
      <c r="R14" s="1"/>
      <c r="S14" s="1"/>
      <c r="T14" s="1"/>
      <c r="U14" s="1"/>
      <c r="V14" s="1"/>
      <c r="W14" s="1"/>
      <c r="X14" s="1"/>
      <c r="Z14" s="1" t="s">
        <v>13</v>
      </c>
    </row>
    <row r="15" spans="2:52" ht="15">
      <c r="B15" s="1" t="s">
        <v>41</v>
      </c>
      <c r="N15" s="1"/>
      <c r="R15" s="1"/>
      <c r="S15" s="1"/>
      <c r="T15" s="1"/>
      <c r="U15" s="1"/>
      <c r="V15" s="1"/>
      <c r="W15" s="1"/>
      <c r="X15" s="1"/>
      <c r="Z15" s="1" t="s">
        <v>14</v>
      </c>
    </row>
    <row r="16" spans="2:52" ht="15">
      <c r="B16" s="1" t="s">
        <v>13</v>
      </c>
      <c r="N16" s="1"/>
      <c r="R16" s="1"/>
      <c r="S16" s="1"/>
      <c r="T16" s="1"/>
      <c r="U16" s="1"/>
      <c r="V16" s="1"/>
      <c r="W16" s="1"/>
      <c r="X16" s="1"/>
      <c r="Z16" s="1"/>
    </row>
    <row r="17" spans="2:56" ht="15">
      <c r="B17" s="13" t="s">
        <v>48</v>
      </c>
      <c r="C17" s="21" t="s">
        <v>114</v>
      </c>
      <c r="D17" s="14" t="s">
        <v>111</v>
      </c>
      <c r="E17" s="6" t="s">
        <v>24</v>
      </c>
      <c r="F17" s="6" t="s">
        <v>67</v>
      </c>
      <c r="G17" s="6" t="s">
        <v>33</v>
      </c>
      <c r="H17" s="6" t="s">
        <v>50</v>
      </c>
      <c r="I17" s="16" t="s">
        <v>51</v>
      </c>
      <c r="J17" s="6" t="s">
        <v>54</v>
      </c>
      <c r="K17" s="6" t="s">
        <v>55</v>
      </c>
      <c r="L17" s="6" t="s">
        <v>69</v>
      </c>
      <c r="M17" s="14"/>
      <c r="N17" s="6" t="s">
        <v>23</v>
      </c>
      <c r="O17" s="6" t="s">
        <v>49</v>
      </c>
      <c r="P17" s="6" t="s">
        <v>56</v>
      </c>
      <c r="Q17" s="6"/>
      <c r="R17" s="7" t="s">
        <v>113</v>
      </c>
      <c r="S17" s="6" t="s">
        <v>26</v>
      </c>
      <c r="T17" s="6" t="s">
        <v>34</v>
      </c>
      <c r="U17" s="6" t="s">
        <v>57</v>
      </c>
      <c r="V17" s="6" t="s">
        <v>63</v>
      </c>
      <c r="W17" s="6" t="s">
        <v>65</v>
      </c>
      <c r="X17" s="6" t="s">
        <v>66</v>
      </c>
      <c r="Y17" s="14"/>
      <c r="Z17" s="13" t="s">
        <v>48</v>
      </c>
      <c r="AA17" s="14" t="s">
        <v>21</v>
      </c>
    </row>
    <row r="18" spans="2:56" s="2" customFormat="1" ht="15">
      <c r="B18" s="3">
        <v>1958.5</v>
      </c>
      <c r="C18" s="15">
        <v>-1.7000000000000001E-2</v>
      </c>
      <c r="E18" s="10">
        <v>0</v>
      </c>
      <c r="F18" s="3">
        <v>0</v>
      </c>
      <c r="G18" s="3">
        <v>0</v>
      </c>
      <c r="H18" s="3">
        <f>G18+F18</f>
        <v>0</v>
      </c>
      <c r="I18" s="3">
        <v>1.0938967136150235</v>
      </c>
      <c r="J18" s="3">
        <f>I18/12</f>
        <v>9.115805946791862E-2</v>
      </c>
      <c r="K18" s="3">
        <f>CO2_start2</f>
        <v>315.36799999999999</v>
      </c>
      <c r="L18" s="3">
        <f t="shared" ref="L18:L81" si="0">K18-CO2_start2</f>
        <v>0</v>
      </c>
      <c r="N18" s="1">
        <v>1958.71</v>
      </c>
      <c r="O18" s="2">
        <v>315.36799999999999</v>
      </c>
      <c r="P18" s="2">
        <f t="shared" ref="P18:P81" si="1">O18-CO2_start2</f>
        <v>0</v>
      </c>
      <c r="R18"/>
      <c r="S18" s="3"/>
      <c r="T18" s="3"/>
      <c r="U18" s="3"/>
      <c r="V18" s="3"/>
      <c r="W18" s="3"/>
      <c r="X18" s="3"/>
      <c r="Z18" s="1">
        <v>1958.79</v>
      </c>
      <c r="AA18" s="2">
        <v>8.3333299999999999E-2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2:56" ht="15">
      <c r="B19" s="3">
        <v>1958.58</v>
      </c>
      <c r="C19" s="10">
        <v>-2.4750000000000001E-2</v>
      </c>
      <c r="E19" s="10">
        <f t="shared" ref="E19:E82" si="2">Bio_alpha*(C19*Bio_factor-E18)+E18</f>
        <v>-7.9156029516969945E-3</v>
      </c>
      <c r="F19" s="10">
        <f>Bio_alpha*(C19*Bio_factor-F18)+F18+Bio_slope*(B19-1979)</f>
        <v>0.29838439704830405</v>
      </c>
      <c r="G19" s="10">
        <f t="shared" ref="G19:G82" si="3">Ocean_alpha*(C19*Ocean_factor-G18)+G18</f>
        <v>-8.1646561928289171E-3</v>
      </c>
      <c r="H19" s="3">
        <f t="shared" ref="H19:H82" si="4">G19+F19</f>
        <v>0.29021974085547514</v>
      </c>
      <c r="I19" s="3">
        <v>1.0990610328638499</v>
      </c>
      <c r="J19" s="3">
        <f t="shared" ref="J19:J82" si="5">J18+I19/12</f>
        <v>0.18274647887323944</v>
      </c>
      <c r="K19" s="3">
        <f t="shared" ref="K19:K82" si="6">(K18+I19/12)-Emiss_alpha*((K18+I19/12)-(CO2_base+G19))</f>
        <v>315.41814375309019</v>
      </c>
      <c r="L19" s="3">
        <f t="shared" si="0"/>
        <v>5.0143753090196697E-2</v>
      </c>
      <c r="N19" s="1">
        <v>1958.79</v>
      </c>
      <c r="O19">
        <v>315.45100000000002</v>
      </c>
      <c r="P19" s="2">
        <f t="shared" si="1"/>
        <v>8.300000000002683E-2</v>
      </c>
      <c r="R19" s="4">
        <f>C19-C18</f>
        <v>-7.7499999999999999E-3</v>
      </c>
      <c r="S19" s="3">
        <f>F19-F18</f>
        <v>0.29838439704830405</v>
      </c>
      <c r="T19" s="3">
        <f>G19-G18</f>
        <v>-8.1646561928289171E-3</v>
      </c>
      <c r="U19" s="3">
        <f t="shared" ref="U19:U82" si="7">S19+T19+Nat_offset2</f>
        <v>0.30021974085547515</v>
      </c>
      <c r="V19" s="3">
        <f>L19-L18</f>
        <v>5.0143753090196697E-2</v>
      </c>
      <c r="W19" s="3">
        <f t="shared" ref="W19:W82" si="8">V19+U19*Nat_ampl2</f>
        <v>0.32034151986012432</v>
      </c>
      <c r="X19" s="3">
        <f>J19-J18</f>
        <v>9.1588419405320823E-2</v>
      </c>
      <c r="Z19" s="1">
        <v>1958.87</v>
      </c>
      <c r="AA19">
        <v>2.2499999999999999E-2</v>
      </c>
    </row>
    <row r="20" spans="2:56" ht="15">
      <c r="B20" s="3">
        <v>1958.67</v>
      </c>
      <c r="C20" s="10">
        <v>-3.5749999999999997E-2</v>
      </c>
      <c r="E20" s="10">
        <f t="shared" si="2"/>
        <v>-1.8716354992138973E-2</v>
      </c>
      <c r="F20" s="10">
        <f t="shared" ref="F20:F82" si="9">Bio_alpha*(C20*Bio_factor-F19)+F19+Bio_slope*(B20-1979)</f>
        <v>0.56804324920882254</v>
      </c>
      <c r="G20" s="10">
        <f t="shared" si="3"/>
        <v>-1.9789711070483058E-2</v>
      </c>
      <c r="H20" s="3">
        <f t="shared" si="4"/>
        <v>0.54825353813833944</v>
      </c>
      <c r="I20" s="3">
        <v>1.1042253521126761</v>
      </c>
      <c r="J20" s="3">
        <f t="shared" si="5"/>
        <v>0.27476525821596243</v>
      </c>
      <c r="K20" s="3">
        <f t="shared" si="6"/>
        <v>315.46861664698974</v>
      </c>
      <c r="L20" s="3">
        <f t="shared" si="0"/>
        <v>0.10061664698974937</v>
      </c>
      <c r="N20" s="1">
        <v>1958.87</v>
      </c>
      <c r="O20">
        <v>315.47300000000001</v>
      </c>
      <c r="P20" s="2">
        <f t="shared" si="1"/>
        <v>0.10500000000001819</v>
      </c>
      <c r="R20" s="4">
        <f t="shared" ref="R20:R83" si="10">C20-C19</f>
        <v>-1.0999999999999996E-2</v>
      </c>
      <c r="S20" s="3">
        <f t="shared" ref="S20:S83" si="11">F20-F19</f>
        <v>0.26965885216051849</v>
      </c>
      <c r="T20" s="3">
        <f t="shared" ref="T20:T83" si="12">G20-G19</f>
        <v>-1.1625054877654141E-2</v>
      </c>
      <c r="U20" s="3">
        <f t="shared" si="7"/>
        <v>0.26803379728286436</v>
      </c>
      <c r="V20" s="3">
        <f t="shared" ref="V20:V83" si="13">L20-L19</f>
        <v>5.0472893899552673E-2</v>
      </c>
      <c r="W20" s="3">
        <f t="shared" si="8"/>
        <v>0.29170331145413064</v>
      </c>
      <c r="X20" s="3">
        <f t="shared" ref="X20:X83" si="14">J20-J19</f>
        <v>9.2018779342722984E-2</v>
      </c>
      <c r="Z20" s="1">
        <v>1958.96</v>
      </c>
      <c r="AA20">
        <v>6.5833299999999997E-2</v>
      </c>
    </row>
    <row r="21" spans="2:56" ht="15">
      <c r="B21" s="3">
        <v>1958.75</v>
      </c>
      <c r="C21" s="10">
        <v>-3.5749999999999997E-2</v>
      </c>
      <c r="E21" s="10">
        <f t="shared" si="2"/>
        <v>-2.8653526580743882E-2</v>
      </c>
      <c r="F21" s="10">
        <f t="shared" si="9"/>
        <v>0.81494136999446309</v>
      </c>
      <c r="G21" s="10">
        <f t="shared" si="3"/>
        <v>-3.1175082674655345E-2</v>
      </c>
      <c r="H21" s="3">
        <f t="shared" si="4"/>
        <v>0.7837662873198078</v>
      </c>
      <c r="I21" s="3">
        <v>1.1093896713615023</v>
      </c>
      <c r="J21" s="3">
        <f t="shared" si="5"/>
        <v>0.36721439749608764</v>
      </c>
      <c r="K21" s="3">
        <f t="shared" si="6"/>
        <v>315.51941853612095</v>
      </c>
      <c r="L21" s="3">
        <f t="shared" si="0"/>
        <v>0.15141853612095701</v>
      </c>
      <c r="N21" s="1">
        <v>1958.96</v>
      </c>
      <c r="O21">
        <v>315.53899999999999</v>
      </c>
      <c r="P21" s="2">
        <f t="shared" si="1"/>
        <v>0.17099999999999227</v>
      </c>
      <c r="R21" s="4">
        <f t="shared" si="10"/>
        <v>0</v>
      </c>
      <c r="S21" s="3">
        <f t="shared" si="11"/>
        <v>0.24689812078564055</v>
      </c>
      <c r="T21" s="3">
        <f t="shared" si="12"/>
        <v>-1.1385371604172287E-2</v>
      </c>
      <c r="U21" s="3">
        <f t="shared" si="7"/>
        <v>0.24551274918146826</v>
      </c>
      <c r="V21" s="3">
        <f t="shared" si="13"/>
        <v>5.0801889131207645E-2</v>
      </c>
      <c r="W21" s="3">
        <f t="shared" si="8"/>
        <v>0.27176336339452911</v>
      </c>
      <c r="X21" s="3">
        <f t="shared" si="14"/>
        <v>9.2449139280125214E-2</v>
      </c>
      <c r="Z21" s="1">
        <v>1959.04</v>
      </c>
      <c r="AA21">
        <v>8.7499999999999994E-2</v>
      </c>
    </row>
    <row r="22" spans="2:56" ht="15">
      <c r="B22" s="3">
        <v>1958.83</v>
      </c>
      <c r="C22" s="10">
        <v>-4.1000000000000002E-2</v>
      </c>
      <c r="E22" s="10">
        <f t="shared" si="2"/>
        <v>-3.9475233090837239E-2</v>
      </c>
      <c r="F22" s="10">
        <f t="shared" si="9"/>
        <v>1.0392195397129846</v>
      </c>
      <c r="G22" s="10">
        <f t="shared" si="3"/>
        <v>-4.4057609519792193E-2</v>
      </c>
      <c r="H22" s="3">
        <f t="shared" si="4"/>
        <v>0.99516193019319243</v>
      </c>
      <c r="I22" s="3">
        <v>1.1145539906103288</v>
      </c>
      <c r="J22" s="3">
        <f t="shared" si="5"/>
        <v>0.46009389671361506</v>
      </c>
      <c r="K22" s="3">
        <f t="shared" si="6"/>
        <v>315.57054644871806</v>
      </c>
      <c r="L22" s="3">
        <f t="shared" si="0"/>
        <v>0.20254644871806704</v>
      </c>
      <c r="N22" s="1">
        <v>1959.04</v>
      </c>
      <c r="O22">
        <v>315.62700000000001</v>
      </c>
      <c r="P22" s="2">
        <f t="shared" si="1"/>
        <v>0.25900000000001455</v>
      </c>
      <c r="R22" s="4">
        <f t="shared" si="10"/>
        <v>-5.2500000000000047E-3</v>
      </c>
      <c r="S22" s="3">
        <f t="shared" si="11"/>
        <v>0.22427816971852155</v>
      </c>
      <c r="T22" s="3">
        <f t="shared" si="12"/>
        <v>-1.2882526845136848E-2</v>
      </c>
      <c r="U22" s="3">
        <f t="shared" si="7"/>
        <v>0.2213956428733847</v>
      </c>
      <c r="V22" s="3">
        <f t="shared" si="13"/>
        <v>5.1127912597110026E-2</v>
      </c>
      <c r="W22" s="3">
        <f t="shared" si="8"/>
        <v>0.25038399118315624</v>
      </c>
      <c r="X22" s="3">
        <f t="shared" si="14"/>
        <v>9.2879499217527417E-2</v>
      </c>
      <c r="Z22" s="1">
        <v>1959.12</v>
      </c>
      <c r="AA22">
        <v>5.66667E-2</v>
      </c>
    </row>
    <row r="23" spans="2:56" ht="15">
      <c r="B23" s="3">
        <v>1958.92</v>
      </c>
      <c r="C23" s="10">
        <v>-4.6249999999999999E-2</v>
      </c>
      <c r="E23" s="10">
        <f t="shared" si="2"/>
        <v>-5.111075101499063E-2</v>
      </c>
      <c r="F23" s="10">
        <f t="shared" si="9"/>
        <v>1.2425363497930113</v>
      </c>
      <c r="G23" s="10">
        <f t="shared" si="3"/>
        <v>-5.8406423530616411E-2</v>
      </c>
      <c r="H23" s="3">
        <f t="shared" si="4"/>
        <v>1.184129926262395</v>
      </c>
      <c r="I23" s="3">
        <v>1.119718309859155</v>
      </c>
      <c r="J23" s="3">
        <f t="shared" si="5"/>
        <v>0.55340375586854462</v>
      </c>
      <c r="K23" s="3">
        <f t="shared" si="6"/>
        <v>315.62199746808415</v>
      </c>
      <c r="L23" s="3">
        <f t="shared" si="0"/>
        <v>0.25399746808415102</v>
      </c>
      <c r="N23" s="1">
        <v>1959.12</v>
      </c>
      <c r="O23">
        <v>315.68299999999999</v>
      </c>
      <c r="P23" s="2">
        <f t="shared" si="1"/>
        <v>0.31499999999999773</v>
      </c>
      <c r="R23" s="4">
        <f t="shared" si="10"/>
        <v>-5.2499999999999977E-3</v>
      </c>
      <c r="S23" s="3">
        <f t="shared" si="11"/>
        <v>0.20331681008002667</v>
      </c>
      <c r="T23" s="3">
        <f t="shared" si="12"/>
        <v>-1.4348814010824218E-2</v>
      </c>
      <c r="U23" s="3">
        <f t="shared" si="7"/>
        <v>0.19896799606920246</v>
      </c>
      <c r="V23" s="3">
        <f t="shared" si="13"/>
        <v>5.1451019366083983E-2</v>
      </c>
      <c r="W23" s="3">
        <f t="shared" si="8"/>
        <v>0.23052221582836621</v>
      </c>
      <c r="X23" s="3">
        <f t="shared" si="14"/>
        <v>9.3309859154929564E-2</v>
      </c>
      <c r="Z23" s="1">
        <v>1959.21</v>
      </c>
      <c r="AA23">
        <v>-1.0833300000000001E-2</v>
      </c>
    </row>
    <row r="24" spans="2:56" ht="15">
      <c r="B24" s="3">
        <v>1959</v>
      </c>
      <c r="C24" s="10">
        <v>-4.0250000000000001E-2</v>
      </c>
      <c r="D24" s="4">
        <f t="shared" ref="D24:D87" si="15">C24*Had_fact+Had_offset</f>
        <v>9.1145000000000004E-2</v>
      </c>
      <c r="E24" s="10">
        <f t="shared" si="2"/>
        <v>-5.9897010243531099E-2</v>
      </c>
      <c r="F24" s="10">
        <f t="shared" si="9"/>
        <v>1.4303157793562882</v>
      </c>
      <c r="G24" s="10">
        <f t="shared" si="3"/>
        <v>-7.0480085703852738E-2</v>
      </c>
      <c r="H24" s="3">
        <f t="shared" si="4"/>
        <v>1.3598356936524354</v>
      </c>
      <c r="I24" s="3">
        <v>1.1248826291079812</v>
      </c>
      <c r="J24" s="3">
        <f t="shared" si="5"/>
        <v>0.64714397496087639</v>
      </c>
      <c r="K24" s="3">
        <f t="shared" si="6"/>
        <v>315.67377477085819</v>
      </c>
      <c r="L24" s="3">
        <f t="shared" si="0"/>
        <v>0.30577477085819282</v>
      </c>
      <c r="N24" s="1">
        <v>1959.21</v>
      </c>
      <c r="O24">
        <v>315.673</v>
      </c>
      <c r="P24" s="2">
        <f t="shared" si="1"/>
        <v>0.30500000000000682</v>
      </c>
      <c r="R24" s="4">
        <f t="shared" si="10"/>
        <v>5.9999999999999984E-3</v>
      </c>
      <c r="S24" s="3">
        <f t="shared" si="11"/>
        <v>0.18777942956327687</v>
      </c>
      <c r="T24" s="3">
        <f t="shared" si="12"/>
        <v>-1.2073662173236327E-2</v>
      </c>
      <c r="U24" s="3">
        <f t="shared" si="7"/>
        <v>0.18570576739004055</v>
      </c>
      <c r="V24" s="3">
        <f t="shared" si="13"/>
        <v>5.17773027740418E-2</v>
      </c>
      <c r="W24" s="3">
        <f t="shared" si="8"/>
        <v>0.21891249342507829</v>
      </c>
      <c r="X24" s="3">
        <f t="shared" si="14"/>
        <v>9.3740219092331767E-2</v>
      </c>
      <c r="Z24" s="1">
        <v>1959.29</v>
      </c>
      <c r="AA24">
        <v>5.33333E-2</v>
      </c>
    </row>
    <row r="25" spans="2:56" ht="15">
      <c r="B25" s="3">
        <v>1959.08</v>
      </c>
      <c r="C25" s="10">
        <v>-4.58333E-2</v>
      </c>
      <c r="D25" s="4">
        <f t="shared" si="15"/>
        <v>8.9916674000000002E-2</v>
      </c>
      <c r="E25" s="10">
        <f t="shared" si="2"/>
        <v>-6.9766423051435503E-2</v>
      </c>
      <c r="F25" s="10">
        <f t="shared" si="9"/>
        <v>1.6000955306290623</v>
      </c>
      <c r="G25" s="10">
        <f t="shared" si="3"/>
        <v>-8.4146662771306002E-2</v>
      </c>
      <c r="H25" s="3">
        <f t="shared" si="4"/>
        <v>1.5159488678577562</v>
      </c>
      <c r="I25" s="3">
        <v>1.1300469483568076</v>
      </c>
      <c r="J25" s="3">
        <f t="shared" si="5"/>
        <v>0.7413145539906103</v>
      </c>
      <c r="K25" s="3">
        <f t="shared" si="6"/>
        <v>315.72587523385403</v>
      </c>
      <c r="L25" s="3">
        <f t="shared" si="0"/>
        <v>0.35787523385403119</v>
      </c>
      <c r="N25" s="1">
        <v>1959.29</v>
      </c>
      <c r="O25">
        <v>315.726</v>
      </c>
      <c r="P25" s="2">
        <f t="shared" si="1"/>
        <v>0.35800000000000409</v>
      </c>
      <c r="R25" s="4">
        <f t="shared" si="10"/>
        <v>-5.5832999999999994E-3</v>
      </c>
      <c r="S25" s="3">
        <f t="shared" si="11"/>
        <v>0.16977975127277412</v>
      </c>
      <c r="T25" s="3">
        <f t="shared" si="12"/>
        <v>-1.3666577067453264E-2</v>
      </c>
      <c r="U25" s="3">
        <f t="shared" si="7"/>
        <v>0.16611317420532085</v>
      </c>
      <c r="V25" s="3">
        <f t="shared" si="13"/>
        <v>5.210046299583837E-2</v>
      </c>
      <c r="W25" s="3">
        <f t="shared" si="8"/>
        <v>0.20160231978062715</v>
      </c>
      <c r="X25" s="3">
        <f t="shared" si="14"/>
        <v>9.4170579029733914E-2</v>
      </c>
      <c r="Z25" s="1">
        <v>1959.37</v>
      </c>
      <c r="AA25">
        <v>0.05</v>
      </c>
    </row>
    <row r="26" spans="2:56" ht="15">
      <c r="B26" s="3">
        <v>1959.17</v>
      </c>
      <c r="C26" s="10">
        <v>-3.6249999999999998E-2</v>
      </c>
      <c r="D26" s="4">
        <f t="shared" si="15"/>
        <v>9.202500000000001E-2</v>
      </c>
      <c r="E26" s="10">
        <f t="shared" si="2"/>
        <v>-7.5781767735887823E-2</v>
      </c>
      <c r="F26" s="10">
        <f t="shared" si="9"/>
        <v>1.7580153959498628</v>
      </c>
      <c r="G26" s="10">
        <f t="shared" si="3"/>
        <v>-9.4370076964586658E-2</v>
      </c>
      <c r="H26" s="3">
        <f t="shared" si="4"/>
        <v>1.6636453189852762</v>
      </c>
      <c r="I26" s="3">
        <v>1.1352112676056338</v>
      </c>
      <c r="J26" s="3">
        <f t="shared" si="5"/>
        <v>0.83591549295774648</v>
      </c>
      <c r="K26" s="3">
        <f t="shared" si="6"/>
        <v>315.77830393437347</v>
      </c>
      <c r="L26" s="3">
        <f t="shared" si="0"/>
        <v>0.41030393437347357</v>
      </c>
      <c r="N26" s="1">
        <v>1959.37</v>
      </c>
      <c r="O26">
        <v>315.77600000000001</v>
      </c>
      <c r="P26" s="2">
        <f t="shared" si="1"/>
        <v>0.40800000000001546</v>
      </c>
      <c r="R26" s="4">
        <f t="shared" si="10"/>
        <v>9.5833000000000029E-3</v>
      </c>
      <c r="S26" s="3">
        <f t="shared" si="11"/>
        <v>0.15791986532080049</v>
      </c>
      <c r="T26" s="3">
        <f t="shared" si="12"/>
        <v>-1.0223414193280655E-2</v>
      </c>
      <c r="U26" s="3">
        <f t="shared" si="7"/>
        <v>0.15769645112751984</v>
      </c>
      <c r="V26" s="3">
        <f t="shared" si="13"/>
        <v>5.2428700519442373E-2</v>
      </c>
      <c r="W26" s="3">
        <f t="shared" si="8"/>
        <v>0.19435550653421024</v>
      </c>
      <c r="X26" s="3">
        <f t="shared" si="14"/>
        <v>9.4600938967136172E-2</v>
      </c>
      <c r="Z26" s="1">
        <v>1959.46</v>
      </c>
      <c r="AA26">
        <v>0.1225</v>
      </c>
    </row>
    <row r="27" spans="2:56" ht="15">
      <c r="B27" s="3">
        <v>1959.25</v>
      </c>
      <c r="C27" s="10">
        <v>-2.9916700000000001E-2</v>
      </c>
      <c r="D27" s="4">
        <f t="shared" si="15"/>
        <v>9.341832600000001E-2</v>
      </c>
      <c r="E27" s="10">
        <f t="shared" si="2"/>
        <v>-7.9290621179575943E-2</v>
      </c>
      <c r="F27" s="10">
        <f t="shared" si="9"/>
        <v>1.9041342168325937</v>
      </c>
      <c r="G27" s="10">
        <f t="shared" si="3"/>
        <v>-0.10229344536225692</v>
      </c>
      <c r="H27" s="3">
        <f t="shared" si="4"/>
        <v>1.8018407714703368</v>
      </c>
      <c r="I27" s="3">
        <v>1.1403755868544603</v>
      </c>
      <c r="J27" s="3">
        <f t="shared" si="5"/>
        <v>0.93094679186228479</v>
      </c>
      <c r="K27" s="3">
        <f t="shared" si="6"/>
        <v>315.83106408121694</v>
      </c>
      <c r="L27" s="3">
        <f t="shared" si="0"/>
        <v>0.46306408121694176</v>
      </c>
      <c r="N27" s="1">
        <v>1959.46</v>
      </c>
      <c r="O27">
        <v>315.89800000000002</v>
      </c>
      <c r="P27" s="2">
        <f t="shared" si="1"/>
        <v>0.53000000000002956</v>
      </c>
      <c r="R27" s="4">
        <f t="shared" si="10"/>
        <v>6.3332999999999966E-3</v>
      </c>
      <c r="S27" s="3">
        <f t="shared" si="11"/>
        <v>0.14611882088273087</v>
      </c>
      <c r="T27" s="3">
        <f t="shared" si="12"/>
        <v>-7.9233683976702579E-3</v>
      </c>
      <c r="U27" s="3">
        <f t="shared" si="7"/>
        <v>0.14819545248506061</v>
      </c>
      <c r="V27" s="3">
        <f t="shared" si="13"/>
        <v>5.2760146843468192E-2</v>
      </c>
      <c r="W27" s="3">
        <f t="shared" si="8"/>
        <v>0.18613605408002273</v>
      </c>
      <c r="X27" s="3">
        <f t="shared" si="14"/>
        <v>9.5031298904538319E-2</v>
      </c>
      <c r="Z27" s="1">
        <v>1959.54</v>
      </c>
      <c r="AA27">
        <v>7.5833300000000006E-2</v>
      </c>
    </row>
    <row r="28" spans="2:56" ht="15">
      <c r="B28" s="3">
        <v>1959.33</v>
      </c>
      <c r="C28" s="10">
        <v>-2.6166700000000001E-2</v>
      </c>
      <c r="D28" s="4">
        <f t="shared" si="15"/>
        <v>9.4243326000000002E-2</v>
      </c>
      <c r="E28" s="10">
        <f t="shared" si="2"/>
        <v>-8.131958841163392E-2</v>
      </c>
      <c r="F28" s="10">
        <f t="shared" si="9"/>
        <v>2.038569355638534</v>
      </c>
      <c r="G28" s="10">
        <f t="shared" si="3"/>
        <v>-0.10881638206693264</v>
      </c>
      <c r="H28" s="3">
        <f t="shared" si="4"/>
        <v>1.9297529735716015</v>
      </c>
      <c r="I28" s="3">
        <v>1.1455399061032865</v>
      </c>
      <c r="J28" s="3">
        <f t="shared" si="5"/>
        <v>1.0264084507042253</v>
      </c>
      <c r="K28" s="3">
        <f t="shared" si="6"/>
        <v>315.88415741398597</v>
      </c>
      <c r="L28" s="3">
        <f t="shared" si="0"/>
        <v>0.51615741398597947</v>
      </c>
      <c r="N28" s="1">
        <v>1959.54</v>
      </c>
      <c r="O28">
        <v>315.97399999999999</v>
      </c>
      <c r="P28" s="2">
        <f t="shared" si="1"/>
        <v>0.60599999999999454</v>
      </c>
      <c r="R28" s="4">
        <f t="shared" si="10"/>
        <v>3.7499999999999999E-3</v>
      </c>
      <c r="S28" s="3">
        <f t="shared" si="11"/>
        <v>0.13443513880594038</v>
      </c>
      <c r="T28" s="3">
        <f t="shared" si="12"/>
        <v>-6.5229367046757275E-3</v>
      </c>
      <c r="U28" s="3">
        <f t="shared" si="7"/>
        <v>0.13791220210126465</v>
      </c>
      <c r="V28" s="3">
        <f t="shared" si="13"/>
        <v>5.3093332769037715E-2</v>
      </c>
      <c r="W28" s="3">
        <f t="shared" si="8"/>
        <v>0.1772143146601759</v>
      </c>
      <c r="X28" s="3">
        <f t="shared" si="14"/>
        <v>9.5461658841940467E-2</v>
      </c>
      <c r="Z28" s="1">
        <v>1959.62</v>
      </c>
      <c r="AA28">
        <v>6.7500000000000004E-2</v>
      </c>
    </row>
    <row r="29" spans="2:56" ht="15.6" thickBot="1">
      <c r="B29" s="3">
        <v>1959.42</v>
      </c>
      <c r="C29" s="10">
        <v>-2.6666700000000002E-2</v>
      </c>
      <c r="D29" s="4">
        <f t="shared" si="15"/>
        <v>9.4133326000000003E-2</v>
      </c>
      <c r="E29" s="10">
        <f t="shared" si="2"/>
        <v>-8.3346239551696136E-2</v>
      </c>
      <c r="F29" s="10">
        <f t="shared" si="9"/>
        <v>2.1607457430561139</v>
      </c>
      <c r="G29" s="10">
        <f t="shared" si="3"/>
        <v>-0.11536977259479364</v>
      </c>
      <c r="H29" s="3">
        <f t="shared" si="4"/>
        <v>2.0453759704613201</v>
      </c>
      <c r="I29" s="3">
        <v>1.1507042253521127</v>
      </c>
      <c r="J29" s="3">
        <f t="shared" si="5"/>
        <v>1.1223004694835681</v>
      </c>
      <c r="K29" s="3">
        <f t="shared" si="6"/>
        <v>315.93758334091541</v>
      </c>
      <c r="L29" s="3">
        <f t="shared" si="0"/>
        <v>0.56958334091541474</v>
      </c>
      <c r="N29" s="1">
        <v>1959.62</v>
      </c>
      <c r="O29">
        <v>316.04199999999997</v>
      </c>
      <c r="P29" s="2">
        <f t="shared" si="1"/>
        <v>0.67399999999997817</v>
      </c>
      <c r="R29" s="4">
        <f t="shared" si="10"/>
        <v>-5.0000000000000044E-4</v>
      </c>
      <c r="S29" s="3">
        <f t="shared" si="11"/>
        <v>0.12217638741757986</v>
      </c>
      <c r="T29" s="3">
        <f t="shared" si="12"/>
        <v>-6.5533905278609972E-3</v>
      </c>
      <c r="U29" s="3">
        <f t="shared" si="7"/>
        <v>0.12562299688971887</v>
      </c>
      <c r="V29" s="3">
        <f t="shared" si="13"/>
        <v>5.3425926929435263E-2</v>
      </c>
      <c r="W29" s="3">
        <f t="shared" si="8"/>
        <v>0.16648662413018225</v>
      </c>
      <c r="X29" s="3">
        <f t="shared" si="14"/>
        <v>9.5892018779342836E-2</v>
      </c>
      <c r="Z29" s="1">
        <v>1959.71</v>
      </c>
      <c r="AA29">
        <v>4.9166700000000001E-2</v>
      </c>
      <c r="AF29" t="s">
        <v>68</v>
      </c>
    </row>
    <row r="30" spans="2:56" ht="15.6" thickBot="1">
      <c r="B30" s="3">
        <v>1959.5</v>
      </c>
      <c r="C30" s="10">
        <v>-3.3083300000000003E-2</v>
      </c>
      <c r="D30" s="4">
        <f t="shared" si="15"/>
        <v>9.2721674000000004E-2</v>
      </c>
      <c r="E30" s="10">
        <f t="shared" si="2"/>
        <v>-8.726302064987046E-2</v>
      </c>
      <c r="F30" s="10">
        <f t="shared" si="9"/>
        <v>2.2699012738628896</v>
      </c>
      <c r="G30" s="10">
        <f t="shared" si="3"/>
        <v>-0.12390478722940507</v>
      </c>
      <c r="H30" s="3">
        <f t="shared" si="4"/>
        <v>2.1459964866334844</v>
      </c>
      <c r="I30" s="3">
        <v>1.1558685446009391</v>
      </c>
      <c r="J30" s="3">
        <f t="shared" si="5"/>
        <v>1.218622848200313</v>
      </c>
      <c r="K30" s="3">
        <f t="shared" si="6"/>
        <v>315.99133809598777</v>
      </c>
      <c r="L30" s="3">
        <f t="shared" si="0"/>
        <v>0.62333809598777634</v>
      </c>
      <c r="N30" s="1">
        <v>1959.71</v>
      </c>
      <c r="O30">
        <v>316.09100000000001</v>
      </c>
      <c r="P30" s="2">
        <f t="shared" si="1"/>
        <v>0.72300000000001319</v>
      </c>
      <c r="R30" s="4">
        <f t="shared" si="10"/>
        <v>-6.4166000000000015E-3</v>
      </c>
      <c r="S30" s="3">
        <f t="shared" si="11"/>
        <v>0.10915553080677576</v>
      </c>
      <c r="T30" s="3">
        <f t="shared" si="12"/>
        <v>-8.5350146346114264E-3</v>
      </c>
      <c r="U30" s="3">
        <f t="shared" si="7"/>
        <v>0.11062051617216433</v>
      </c>
      <c r="V30" s="3">
        <f t="shared" si="13"/>
        <v>5.3754755072361604E-2</v>
      </c>
      <c r="W30" s="3">
        <f t="shared" si="8"/>
        <v>0.15331321962730948</v>
      </c>
      <c r="X30" s="3">
        <f t="shared" si="14"/>
        <v>9.6322378716744872E-2</v>
      </c>
      <c r="Z30" s="1">
        <v>1959.79</v>
      </c>
      <c r="AA30">
        <v>7.2499999999999995E-2</v>
      </c>
      <c r="AG30" s="11" t="s">
        <v>27</v>
      </c>
      <c r="AH30" s="12" t="str">
        <f>Bio_tau&amp;" months"</f>
        <v>12 months</v>
      </c>
      <c r="AI30" s="11" t="s">
        <v>25</v>
      </c>
      <c r="AJ30" s="12" t="str">
        <f>Bio_factor&amp;" ppmv"</f>
        <v>4 ppmv</v>
      </c>
      <c r="AK30" s="11" t="s">
        <v>28</v>
      </c>
      <c r="AL30" s="12" t="str">
        <f>Ocean_tau&amp;" months"</f>
        <v>48 months</v>
      </c>
      <c r="AM30" s="11" t="s">
        <v>30</v>
      </c>
      <c r="AN30" s="12" t="str">
        <f>Ocean_factor&amp;" ppmv"</f>
        <v>16 ppmv</v>
      </c>
      <c r="AO30" s="11" t="s">
        <v>71</v>
      </c>
      <c r="AP30" s="12" t="str">
        <f>Emiss_tau&amp;" months"</f>
        <v>614 months</v>
      </c>
      <c r="AQ30" s="32"/>
      <c r="AS30" s="11" t="s">
        <v>27</v>
      </c>
      <c r="AT30" s="12" t="str">
        <f>Bio_tau&amp;" months"</f>
        <v>12 months</v>
      </c>
      <c r="AU30" s="11" t="s">
        <v>25</v>
      </c>
      <c r="AV30" s="12" t="str">
        <f>Bio_factor&amp;" ppmv"</f>
        <v>4 ppmv</v>
      </c>
      <c r="AW30" s="11" t="s">
        <v>28</v>
      </c>
      <c r="AX30" s="12" t="str">
        <f>Ocean_tau&amp;" months"</f>
        <v>48 months</v>
      </c>
      <c r="AY30" s="11" t="s">
        <v>30</v>
      </c>
      <c r="AZ30" s="12" t="str">
        <f>Ocean_factor&amp;" ppmv"</f>
        <v>16 ppmv</v>
      </c>
      <c r="BA30" s="11" t="s">
        <v>71</v>
      </c>
      <c r="BB30" s="12" t="str">
        <f>Emiss_tau&amp;" months"</f>
        <v>614 months</v>
      </c>
      <c r="BC30" s="23"/>
    </row>
    <row r="31" spans="2:56" ht="14.4" customHeight="1">
      <c r="B31" s="3">
        <v>1959.58</v>
      </c>
      <c r="C31" s="10">
        <v>-3.5666700000000003E-2</v>
      </c>
      <c r="D31" s="4">
        <f t="shared" si="15"/>
        <v>9.2153326000000008E-2</v>
      </c>
      <c r="E31" s="10">
        <f t="shared" si="2"/>
        <v>-9.1692862259557875E-2</v>
      </c>
      <c r="F31" s="10">
        <f t="shared" si="9"/>
        <v>2.3683029812705771</v>
      </c>
      <c r="G31" s="10">
        <f t="shared" si="3"/>
        <v>-0.13311605364392684</v>
      </c>
      <c r="H31" s="3">
        <f t="shared" si="4"/>
        <v>2.2351869276266503</v>
      </c>
      <c r="I31" s="3">
        <v>1.1603677621283257</v>
      </c>
      <c r="J31" s="3">
        <f t="shared" si="5"/>
        <v>1.3153201617110069</v>
      </c>
      <c r="K31" s="3">
        <f t="shared" si="6"/>
        <v>316.04536470864934</v>
      </c>
      <c r="L31" s="3">
        <f t="shared" si="0"/>
        <v>0.67736470864934972</v>
      </c>
      <c r="N31" s="1">
        <v>1959.79</v>
      </c>
      <c r="O31">
        <v>316.16300000000001</v>
      </c>
      <c r="P31" s="2">
        <f t="shared" si="1"/>
        <v>0.79500000000001592</v>
      </c>
      <c r="R31" s="4">
        <f t="shared" si="10"/>
        <v>-2.5833999999999996E-3</v>
      </c>
      <c r="S31" s="3">
        <f t="shared" si="11"/>
        <v>9.84017074076875E-2</v>
      </c>
      <c r="T31" s="3">
        <f t="shared" si="12"/>
        <v>-9.2112664145217737E-3</v>
      </c>
      <c r="U31" s="3">
        <f t="shared" si="7"/>
        <v>9.9190440993165721E-2</v>
      </c>
      <c r="V31" s="3">
        <f t="shared" si="13"/>
        <v>5.4026612661573381E-2</v>
      </c>
      <c r="W31" s="3">
        <f t="shared" si="8"/>
        <v>0.14329800955542255</v>
      </c>
      <c r="X31" s="3">
        <f t="shared" si="14"/>
        <v>9.6697313510693883E-2</v>
      </c>
      <c r="Z31" s="1">
        <v>1959.87</v>
      </c>
      <c r="AA31">
        <v>0.108333</v>
      </c>
      <c r="AG31" s="31"/>
      <c r="AH31" s="32"/>
      <c r="AI31" s="31"/>
      <c r="AJ31" s="32"/>
      <c r="AK31" s="31"/>
      <c r="AL31" s="32"/>
      <c r="AM31" s="31"/>
      <c r="AN31" s="32"/>
      <c r="AO31" s="31"/>
      <c r="AP31" s="32"/>
      <c r="AQ31" s="32"/>
      <c r="AS31" s="31"/>
      <c r="AT31" s="32"/>
      <c r="AU31" s="31"/>
      <c r="AV31" s="32"/>
      <c r="AW31" s="31"/>
      <c r="AX31" s="32"/>
      <c r="AY31" s="31"/>
      <c r="AZ31" s="32"/>
      <c r="BA31" s="31"/>
      <c r="BB31" s="32"/>
      <c r="BC31" s="23"/>
    </row>
    <row r="32" spans="2:56" ht="14.4" customHeight="1">
      <c r="B32" s="3">
        <v>1959.67</v>
      </c>
      <c r="C32" s="10">
        <v>-4.1083300000000003E-2</v>
      </c>
      <c r="D32" s="4">
        <f t="shared" si="15"/>
        <v>9.0961674000000006E-2</v>
      </c>
      <c r="E32" s="10">
        <f t="shared" si="2"/>
        <v>-9.7500862985118592E-2</v>
      </c>
      <c r="F32" s="10">
        <f t="shared" si="9"/>
        <v>2.4557545728661316</v>
      </c>
      <c r="G32" s="10">
        <f t="shared" si="3"/>
        <v>-0.14392425946342366</v>
      </c>
      <c r="H32" s="3">
        <f t="shared" si="4"/>
        <v>2.3118303134027078</v>
      </c>
      <c r="I32" s="3">
        <v>1.1648669796557121</v>
      </c>
      <c r="J32" s="3">
        <f t="shared" si="5"/>
        <v>1.4123924100156495</v>
      </c>
      <c r="K32" s="3">
        <f t="shared" si="6"/>
        <v>316.09966013773402</v>
      </c>
      <c r="L32" s="3">
        <f t="shared" si="0"/>
        <v>0.73166013773402483</v>
      </c>
      <c r="N32" s="1">
        <v>1959.87</v>
      </c>
      <c r="O32">
        <v>316.27199999999999</v>
      </c>
      <c r="P32" s="2">
        <f t="shared" si="1"/>
        <v>0.90399999999999636</v>
      </c>
      <c r="R32" s="4">
        <f t="shared" si="10"/>
        <v>-5.4166000000000006E-3</v>
      </c>
      <c r="S32" s="3">
        <f t="shared" si="11"/>
        <v>8.745159159555449E-2</v>
      </c>
      <c r="T32" s="3">
        <f t="shared" si="12"/>
        <v>-1.0808205819496819E-2</v>
      </c>
      <c r="U32" s="3">
        <f t="shared" si="7"/>
        <v>8.6643385776057666E-2</v>
      </c>
      <c r="V32" s="3">
        <f t="shared" si="13"/>
        <v>5.4295429084675106E-2</v>
      </c>
      <c r="W32" s="3">
        <f t="shared" si="8"/>
        <v>0.132274476283127</v>
      </c>
      <c r="X32" s="3">
        <f t="shared" si="14"/>
        <v>9.7072248304642672E-2</v>
      </c>
      <c r="Z32" s="1">
        <v>1959.96</v>
      </c>
      <c r="AA32">
        <v>0.14499999999999999</v>
      </c>
      <c r="AG32" s="31"/>
      <c r="AH32" s="32"/>
      <c r="AI32" s="31"/>
      <c r="AJ32" s="32"/>
      <c r="AK32" s="31"/>
      <c r="AL32" s="32"/>
      <c r="AM32" s="31"/>
      <c r="AN32" s="32"/>
      <c r="AO32" s="31"/>
      <c r="AP32" s="32"/>
      <c r="AQ32" s="32"/>
      <c r="AS32" s="31"/>
      <c r="AT32" s="32"/>
      <c r="AU32" s="31"/>
      <c r="AV32" s="32"/>
      <c r="AW32" s="31"/>
      <c r="AX32" s="32"/>
      <c r="AY32" s="31"/>
      <c r="AZ32" s="32"/>
      <c r="BA32" s="31"/>
      <c r="BB32" s="32"/>
      <c r="BC32" s="23"/>
    </row>
    <row r="33" spans="2:27" ht="15">
      <c r="B33" s="3">
        <v>1959.75</v>
      </c>
      <c r="C33" s="10">
        <v>-5.0916700000000002E-2</v>
      </c>
      <c r="D33" s="4">
        <f t="shared" si="15"/>
        <v>8.8798326000000011E-2</v>
      </c>
      <c r="E33" s="10">
        <f t="shared" si="2"/>
        <v>-0.10598942262556983</v>
      </c>
      <c r="F33" s="10">
        <f t="shared" si="9"/>
        <v>2.5318689802513314</v>
      </c>
      <c r="G33" s="10">
        <f t="shared" si="3"/>
        <v>-0.1577535157847576</v>
      </c>
      <c r="H33" s="3">
        <f t="shared" si="4"/>
        <v>2.3741154644665738</v>
      </c>
      <c r="I33" s="3">
        <v>1.1693661971830989</v>
      </c>
      <c r="J33" s="3">
        <f t="shared" si="5"/>
        <v>1.5098395931142412</v>
      </c>
      <c r="K33" s="3">
        <f t="shared" si="6"/>
        <v>316.15421902951329</v>
      </c>
      <c r="L33" s="3">
        <f t="shared" si="0"/>
        <v>0.78621902951329048</v>
      </c>
      <c r="N33" s="1">
        <v>1959.96</v>
      </c>
      <c r="O33">
        <v>316.41699999999997</v>
      </c>
      <c r="P33" s="2">
        <f t="shared" si="1"/>
        <v>1.0489999999999782</v>
      </c>
      <c r="R33" s="4">
        <f t="shared" si="10"/>
        <v>-9.8333999999999991E-3</v>
      </c>
      <c r="S33" s="3">
        <f t="shared" si="11"/>
        <v>7.6114407385199812E-2</v>
      </c>
      <c r="T33" s="3">
        <f t="shared" si="12"/>
        <v>-1.3829256321333944E-2</v>
      </c>
      <c r="U33" s="3">
        <f t="shared" si="7"/>
        <v>7.2285151063865863E-2</v>
      </c>
      <c r="V33" s="3">
        <f t="shared" si="13"/>
        <v>5.455889177926565E-2</v>
      </c>
      <c r="W33" s="3">
        <f t="shared" si="8"/>
        <v>0.11961552773674493</v>
      </c>
      <c r="X33" s="3">
        <f t="shared" si="14"/>
        <v>9.7447183098591683E-2</v>
      </c>
      <c r="Z33" s="1">
        <v>1960.04</v>
      </c>
      <c r="AA33">
        <v>0.12</v>
      </c>
    </row>
    <row r="34" spans="2:27" ht="15">
      <c r="B34" s="3">
        <v>1959.83</v>
      </c>
      <c r="C34" s="10">
        <v>-6.4500000000000002E-2</v>
      </c>
      <c r="D34" s="4">
        <f t="shared" si="15"/>
        <v>8.5809999999999997E-2</v>
      </c>
      <c r="E34" s="10">
        <f t="shared" si="2"/>
        <v>-0.11814351732207694</v>
      </c>
      <c r="F34" s="10">
        <f t="shared" si="9"/>
        <v>2.5963533728278447</v>
      </c>
      <c r="G34" s="10">
        <f t="shared" si="3"/>
        <v>-0.17577857126810834</v>
      </c>
      <c r="H34" s="3">
        <f t="shared" si="4"/>
        <v>2.4205748015597366</v>
      </c>
      <c r="I34" s="3">
        <v>1.1738654147104852</v>
      </c>
      <c r="J34" s="3">
        <f t="shared" si="5"/>
        <v>1.6076617110067817</v>
      </c>
      <c r="K34" s="3">
        <f t="shared" si="6"/>
        <v>316.20903412725664</v>
      </c>
      <c r="L34" s="3">
        <f t="shared" si="0"/>
        <v>0.84103412725664839</v>
      </c>
      <c r="N34" s="1">
        <v>1960.04</v>
      </c>
      <c r="O34">
        <v>316.53699999999998</v>
      </c>
      <c r="P34" s="2">
        <f t="shared" si="1"/>
        <v>1.1689999999999827</v>
      </c>
      <c r="R34" s="4">
        <f t="shared" si="10"/>
        <v>-1.35833E-2</v>
      </c>
      <c r="S34" s="3">
        <f t="shared" si="11"/>
        <v>6.4484392576513283E-2</v>
      </c>
      <c r="T34" s="3">
        <f t="shared" si="12"/>
        <v>-1.8025055483350733E-2</v>
      </c>
      <c r="U34" s="3">
        <f t="shared" si="7"/>
        <v>5.6459337093162552E-2</v>
      </c>
      <c r="V34" s="3">
        <f t="shared" si="13"/>
        <v>5.481509774335791E-2</v>
      </c>
      <c r="W34" s="3">
        <f t="shared" si="8"/>
        <v>0.10562850112720421</v>
      </c>
      <c r="X34" s="3">
        <f t="shared" si="14"/>
        <v>9.7822117892540472E-2</v>
      </c>
      <c r="Z34" s="1">
        <v>1960.12</v>
      </c>
      <c r="AA34">
        <v>0.13666700000000001</v>
      </c>
    </row>
    <row r="35" spans="2:27" ht="15">
      <c r="B35" s="3">
        <v>1959.92</v>
      </c>
      <c r="C35" s="10">
        <v>-7.8E-2</v>
      </c>
      <c r="D35" s="4">
        <f t="shared" si="15"/>
        <v>8.2839999999999997E-2</v>
      </c>
      <c r="E35" s="10">
        <f t="shared" si="2"/>
        <v>-0.13364342587249073</v>
      </c>
      <c r="F35" s="10">
        <f t="shared" si="9"/>
        <v>2.6500142764386112</v>
      </c>
      <c r="G35" s="10">
        <f t="shared" si="3"/>
        <v>-0.19788543825846114</v>
      </c>
      <c r="H35" s="3">
        <f t="shared" si="4"/>
        <v>2.4521288381801503</v>
      </c>
      <c r="I35" s="3">
        <v>1.1783646322378718</v>
      </c>
      <c r="J35" s="3">
        <f t="shared" si="5"/>
        <v>1.7058587636932709</v>
      </c>
      <c r="K35" s="3">
        <f t="shared" si="6"/>
        <v>316.26409837153932</v>
      </c>
      <c r="L35" s="3">
        <f t="shared" si="0"/>
        <v>0.89609837153932403</v>
      </c>
      <c r="N35" s="1">
        <v>1960.12</v>
      </c>
      <c r="O35">
        <v>316.673</v>
      </c>
      <c r="P35" s="2">
        <f t="shared" si="1"/>
        <v>1.3050000000000068</v>
      </c>
      <c r="R35" s="4">
        <f t="shared" si="10"/>
        <v>-1.3499999999999998E-2</v>
      </c>
      <c r="S35" s="3">
        <f t="shared" si="11"/>
        <v>5.3660903610766475E-2</v>
      </c>
      <c r="T35" s="3">
        <f t="shared" si="12"/>
        <v>-2.2106866990352803E-2</v>
      </c>
      <c r="U35" s="3">
        <f t="shared" si="7"/>
        <v>4.1554036620413674E-2</v>
      </c>
      <c r="V35" s="3">
        <f t="shared" si="13"/>
        <v>5.5064244282675645E-2</v>
      </c>
      <c r="W35" s="3">
        <f t="shared" si="8"/>
        <v>9.2462877241047958E-2</v>
      </c>
      <c r="X35" s="3">
        <f t="shared" si="14"/>
        <v>9.8197052686489261E-2</v>
      </c>
      <c r="Z35" s="1">
        <v>1960.21</v>
      </c>
      <c r="AA35">
        <v>9.2499999999999999E-2</v>
      </c>
    </row>
    <row r="36" spans="2:27" ht="15">
      <c r="B36" s="3">
        <v>1960</v>
      </c>
      <c r="C36" s="10">
        <v>-9.2249999999999999E-2</v>
      </c>
      <c r="D36" s="4">
        <f t="shared" si="15"/>
        <v>7.9704999999999998E-2</v>
      </c>
      <c r="E36" s="10">
        <f t="shared" si="2"/>
        <v>-0.15246149852769281</v>
      </c>
      <c r="F36" s="10">
        <f t="shared" si="9"/>
        <v>2.6936272227235323</v>
      </c>
      <c r="G36" s="10">
        <f t="shared" si="3"/>
        <v>-0.2242373725303497</v>
      </c>
      <c r="H36" s="3">
        <f t="shared" si="4"/>
        <v>2.4693898501931826</v>
      </c>
      <c r="I36" s="3">
        <v>1.1828638497652582</v>
      </c>
      <c r="J36" s="3">
        <f t="shared" si="5"/>
        <v>1.8044307511737092</v>
      </c>
      <c r="K36" s="3">
        <f t="shared" si="6"/>
        <v>316.31940444875221</v>
      </c>
      <c r="L36" s="3">
        <f t="shared" si="0"/>
        <v>0.95140444875221419</v>
      </c>
      <c r="N36" s="1">
        <v>1960.21</v>
      </c>
      <c r="O36">
        <v>316.76600000000002</v>
      </c>
      <c r="P36" s="2">
        <f t="shared" si="1"/>
        <v>1.3980000000000246</v>
      </c>
      <c r="R36" s="4">
        <f t="shared" si="10"/>
        <v>-1.4249999999999999E-2</v>
      </c>
      <c r="S36" s="3">
        <f t="shared" si="11"/>
        <v>4.3612946284921073E-2</v>
      </c>
      <c r="T36" s="3">
        <f t="shared" si="12"/>
        <v>-2.6351934271888561E-2</v>
      </c>
      <c r="U36" s="3">
        <f t="shared" si="7"/>
        <v>2.7261012013032514E-2</v>
      </c>
      <c r="V36" s="3">
        <f t="shared" si="13"/>
        <v>5.5306077212890159E-2</v>
      </c>
      <c r="W36" s="3">
        <f t="shared" si="8"/>
        <v>7.9840988024619419E-2</v>
      </c>
      <c r="X36" s="3">
        <f t="shared" si="14"/>
        <v>9.8571987480438272E-2</v>
      </c>
      <c r="Z36" s="1">
        <v>1960.29</v>
      </c>
      <c r="AA36">
        <v>2.6666700000000002E-2</v>
      </c>
    </row>
    <row r="37" spans="2:27" ht="15">
      <c r="B37" s="3">
        <v>1960.08</v>
      </c>
      <c r="C37" s="10">
        <v>-0.10333299999999999</v>
      </c>
      <c r="D37" s="4">
        <f t="shared" si="15"/>
        <v>7.726674E-2</v>
      </c>
      <c r="E37" s="10">
        <f t="shared" si="2"/>
        <v>-0.17331955217885311</v>
      </c>
      <c r="F37" s="10">
        <f t="shared" si="9"/>
        <v>2.7290084793478506</v>
      </c>
      <c r="G37" s="10">
        <f t="shared" si="3"/>
        <v>-0.25370210394874326</v>
      </c>
      <c r="H37" s="3">
        <f t="shared" si="4"/>
        <v>2.4753063753991071</v>
      </c>
      <c r="I37" s="3">
        <v>1.1873630672926447</v>
      </c>
      <c r="J37" s="3">
        <f t="shared" si="5"/>
        <v>1.9033776734480963</v>
      </c>
      <c r="K37" s="3">
        <f t="shared" si="6"/>
        <v>316.37494689977513</v>
      </c>
      <c r="L37" s="3">
        <f t="shared" si="0"/>
        <v>1.0069468997751301</v>
      </c>
      <c r="N37" s="1">
        <v>1960.29</v>
      </c>
      <c r="O37">
        <v>316.79199999999997</v>
      </c>
      <c r="P37" s="2">
        <f t="shared" si="1"/>
        <v>1.4239999999999782</v>
      </c>
      <c r="R37" s="4">
        <f t="shared" si="10"/>
        <v>-1.1082999999999996E-2</v>
      </c>
      <c r="S37" s="3">
        <f t="shared" si="11"/>
        <v>3.5381256624318347E-2</v>
      </c>
      <c r="T37" s="3">
        <f t="shared" si="12"/>
        <v>-2.9464731418393564E-2</v>
      </c>
      <c r="U37" s="3">
        <f t="shared" si="7"/>
        <v>1.5916525205924785E-2</v>
      </c>
      <c r="V37" s="3">
        <f t="shared" si="13"/>
        <v>5.5542451022915884E-2</v>
      </c>
      <c r="W37" s="3">
        <f t="shared" si="8"/>
        <v>6.9867323708248191E-2</v>
      </c>
      <c r="X37" s="3">
        <f t="shared" si="14"/>
        <v>9.8946922274387061E-2</v>
      </c>
      <c r="Z37" s="1">
        <v>1960.37</v>
      </c>
      <c r="AA37">
        <v>4.7500000000000001E-2</v>
      </c>
    </row>
    <row r="38" spans="2:27" ht="15">
      <c r="B38" s="3">
        <v>1960.17</v>
      </c>
      <c r="C38" s="10">
        <v>-0.10975</v>
      </c>
      <c r="D38" s="4">
        <f t="shared" si="15"/>
        <v>7.5855000000000006E-2</v>
      </c>
      <c r="E38" s="10">
        <f t="shared" si="2"/>
        <v>-0.19456218790593643</v>
      </c>
      <c r="F38" s="10">
        <f t="shared" si="9"/>
        <v>2.7581585069223249</v>
      </c>
      <c r="G38" s="10">
        <f t="shared" si="3"/>
        <v>-0.28467620955598755</v>
      </c>
      <c r="H38" s="3">
        <f t="shared" si="4"/>
        <v>2.4734822973663375</v>
      </c>
      <c r="I38" s="3">
        <v>1.1918622848200315</v>
      </c>
      <c r="J38" s="3">
        <f t="shared" si="5"/>
        <v>2.0026995305164323</v>
      </c>
      <c r="K38" s="3">
        <f t="shared" si="6"/>
        <v>316.43072288368438</v>
      </c>
      <c r="L38" s="3">
        <f t="shared" si="0"/>
        <v>1.0627228836843869</v>
      </c>
      <c r="N38" s="1">
        <v>1960.37</v>
      </c>
      <c r="O38">
        <v>316.83999999999997</v>
      </c>
      <c r="P38" s="2">
        <f t="shared" si="1"/>
        <v>1.47199999999998</v>
      </c>
      <c r="R38" s="4">
        <f t="shared" si="10"/>
        <v>-6.417000000000006E-3</v>
      </c>
      <c r="S38" s="3">
        <f t="shared" si="11"/>
        <v>2.9150027574474269E-2</v>
      </c>
      <c r="T38" s="3">
        <f t="shared" si="12"/>
        <v>-3.0974105607244284E-2</v>
      </c>
      <c r="U38" s="3">
        <f t="shared" si="7"/>
        <v>8.1759219672299845E-3</v>
      </c>
      <c r="V38" s="3">
        <f t="shared" si="13"/>
        <v>5.5775983909256865E-2</v>
      </c>
      <c r="W38" s="3">
        <f t="shared" si="8"/>
        <v>6.3134313679763854E-2</v>
      </c>
      <c r="X38" s="3">
        <f t="shared" si="14"/>
        <v>9.9321857068336072E-2</v>
      </c>
      <c r="Z38" s="1">
        <v>1960.46</v>
      </c>
      <c r="AA38">
        <v>1.66667E-2</v>
      </c>
    </row>
    <row r="39" spans="2:27" ht="15">
      <c r="B39" s="3">
        <v>1960.25</v>
      </c>
      <c r="C39" s="10">
        <v>-0.104917</v>
      </c>
      <c r="D39" s="4">
        <f t="shared" si="15"/>
        <v>7.6918260000000002E-2</v>
      </c>
      <c r="E39" s="10">
        <f t="shared" si="2"/>
        <v>-0.21256065488225884</v>
      </c>
      <c r="F39" s="10">
        <f t="shared" si="9"/>
        <v>2.7853235283548976</v>
      </c>
      <c r="G39" s="10">
        <f t="shared" si="3"/>
        <v>-0.31341736198837683</v>
      </c>
      <c r="H39" s="3">
        <f t="shared" si="4"/>
        <v>2.4719061663665207</v>
      </c>
      <c r="I39" s="3">
        <v>1.1963615023474179</v>
      </c>
      <c r="J39" s="3">
        <f t="shared" si="5"/>
        <v>2.1023963223787172</v>
      </c>
      <c r="K39" s="3">
        <f t="shared" si="6"/>
        <v>316.48673565421444</v>
      </c>
      <c r="L39" s="3">
        <f t="shared" si="0"/>
        <v>1.1187356542144471</v>
      </c>
      <c r="N39" s="1">
        <v>1960.46</v>
      </c>
      <c r="O39">
        <v>316.85700000000003</v>
      </c>
      <c r="P39" s="2">
        <f t="shared" si="1"/>
        <v>1.4890000000000327</v>
      </c>
      <c r="R39" s="4">
        <f t="shared" si="10"/>
        <v>4.833000000000004E-3</v>
      </c>
      <c r="S39" s="3">
        <f t="shared" si="11"/>
        <v>2.7165021432572711E-2</v>
      </c>
      <c r="T39" s="3">
        <f t="shared" si="12"/>
        <v>-2.8741152432389283E-2</v>
      </c>
      <c r="U39" s="3">
        <f t="shared" si="7"/>
        <v>8.4238690001834284E-3</v>
      </c>
      <c r="V39" s="3">
        <f t="shared" si="13"/>
        <v>5.6012770530060152E-2</v>
      </c>
      <c r="W39" s="3">
        <f t="shared" si="8"/>
        <v>6.3594252630225237E-2</v>
      </c>
      <c r="X39" s="3">
        <f t="shared" si="14"/>
        <v>9.9696791862284861E-2</v>
      </c>
      <c r="Z39" s="1">
        <v>1960.54</v>
      </c>
      <c r="AA39">
        <v>5.0833299999999998E-2</v>
      </c>
    </row>
    <row r="40" spans="2:27" ht="15">
      <c r="B40" s="3">
        <v>1960.33</v>
      </c>
      <c r="C40" s="10">
        <v>-0.109083</v>
      </c>
      <c r="D40" s="4">
        <f t="shared" si="15"/>
        <v>7.6001740000000012E-2</v>
      </c>
      <c r="E40" s="10">
        <f t="shared" si="2"/>
        <v>-0.23045242377033154</v>
      </c>
      <c r="F40" s="10">
        <f t="shared" si="9"/>
        <v>2.807784174722606</v>
      </c>
      <c r="G40" s="10">
        <f t="shared" si="3"/>
        <v>-0.34294023587276878</v>
      </c>
      <c r="H40" s="3">
        <f t="shared" si="4"/>
        <v>2.4648439388498371</v>
      </c>
      <c r="I40" s="3">
        <v>1.2008607198748045</v>
      </c>
      <c r="J40" s="3">
        <f t="shared" si="5"/>
        <v>2.2024680490349509</v>
      </c>
      <c r="K40" s="3">
        <f t="shared" si="6"/>
        <v>316.54298355390745</v>
      </c>
      <c r="L40" s="3">
        <f t="shared" si="0"/>
        <v>1.1749835539074525</v>
      </c>
      <c r="N40" s="1">
        <v>1960.54</v>
      </c>
      <c r="O40">
        <v>316.90699999999998</v>
      </c>
      <c r="P40" s="2">
        <f t="shared" si="1"/>
        <v>1.5389999999999873</v>
      </c>
      <c r="R40" s="4">
        <f t="shared" si="10"/>
        <v>-4.166000000000003E-3</v>
      </c>
      <c r="S40" s="3">
        <f t="shared" si="11"/>
        <v>2.2460646367708392E-2</v>
      </c>
      <c r="T40" s="3">
        <f t="shared" si="12"/>
        <v>-2.9522873884391954E-2</v>
      </c>
      <c r="U40" s="3">
        <f t="shared" si="7"/>
        <v>2.9377724833164389E-3</v>
      </c>
      <c r="V40" s="3">
        <f t="shared" si="13"/>
        <v>5.6247899693005365E-2</v>
      </c>
      <c r="W40" s="3">
        <f t="shared" si="8"/>
        <v>5.8891894927990157E-2</v>
      </c>
      <c r="X40" s="3">
        <f t="shared" si="14"/>
        <v>0.10007172665623365</v>
      </c>
      <c r="Z40" s="1">
        <v>1960.62</v>
      </c>
      <c r="AA40">
        <v>4.1666700000000001E-2</v>
      </c>
    </row>
    <row r="41" spans="2:27" ht="15">
      <c r="B41" s="3">
        <v>1960.42</v>
      </c>
      <c r="C41" s="10">
        <v>-0.11766699999999999</v>
      </c>
      <c r="D41" s="4">
        <f t="shared" si="15"/>
        <v>7.4113260000000014E-2</v>
      </c>
      <c r="E41" s="10">
        <f t="shared" si="2"/>
        <v>-0.2496590007829291</v>
      </c>
      <c r="F41" s="10">
        <f t="shared" si="9"/>
        <v>2.8243536119828909</v>
      </c>
      <c r="G41" s="10">
        <f t="shared" si="3"/>
        <v>-0.37468614618407381</v>
      </c>
      <c r="H41" s="3">
        <f t="shared" si="4"/>
        <v>2.4496674657988171</v>
      </c>
      <c r="I41" s="3">
        <v>1.2053599374021908</v>
      </c>
      <c r="J41" s="3">
        <f t="shared" si="5"/>
        <v>2.3029147104851333</v>
      </c>
      <c r="K41" s="3">
        <f t="shared" si="6"/>
        <v>316.59946258249488</v>
      </c>
      <c r="L41" s="3">
        <f t="shared" si="0"/>
        <v>1.2314625824948848</v>
      </c>
      <c r="N41" s="1">
        <v>1960.62</v>
      </c>
      <c r="O41">
        <v>316.94900000000001</v>
      </c>
      <c r="P41" s="2">
        <f t="shared" si="1"/>
        <v>1.5810000000000173</v>
      </c>
      <c r="R41" s="4">
        <f t="shared" si="10"/>
        <v>-8.5839999999999944E-3</v>
      </c>
      <c r="S41" s="3">
        <f t="shared" si="11"/>
        <v>1.6569437260284925E-2</v>
      </c>
      <c r="T41" s="3">
        <f t="shared" si="12"/>
        <v>-3.1745910311305026E-2</v>
      </c>
      <c r="U41" s="3">
        <f t="shared" si="7"/>
        <v>-5.1764730510201005E-3</v>
      </c>
      <c r="V41" s="3">
        <f t="shared" si="13"/>
        <v>5.6479028587432367E-2</v>
      </c>
      <c r="W41" s="3">
        <f t="shared" si="8"/>
        <v>5.1820202841514278E-2</v>
      </c>
      <c r="X41" s="3">
        <f t="shared" si="14"/>
        <v>0.10044666145018244</v>
      </c>
      <c r="Z41" s="1">
        <v>1960.71</v>
      </c>
      <c r="AA41">
        <v>6.08333E-2</v>
      </c>
    </row>
    <row r="42" spans="2:27" ht="15">
      <c r="B42" s="3">
        <v>1960.5</v>
      </c>
      <c r="C42" s="10">
        <v>-0.107833</v>
      </c>
      <c r="D42" s="4">
        <f t="shared" si="15"/>
        <v>7.627674000000001E-2</v>
      </c>
      <c r="E42" s="10">
        <f t="shared" si="2"/>
        <v>-0.2641847717813765</v>
      </c>
      <c r="F42" s="10">
        <f t="shared" si="9"/>
        <v>2.8415433630939089</v>
      </c>
      <c r="G42" s="10">
        <f t="shared" si="3"/>
        <v>-0.40253343501248828</v>
      </c>
      <c r="H42" s="3">
        <f t="shared" si="4"/>
        <v>2.4390099280814206</v>
      </c>
      <c r="I42" s="3">
        <v>1.2098591549295774</v>
      </c>
      <c r="J42" s="3">
        <f t="shared" si="5"/>
        <v>2.4037363067292645</v>
      </c>
      <c r="K42" s="3">
        <f t="shared" si="6"/>
        <v>316.65617870823019</v>
      </c>
      <c r="L42" s="3">
        <f t="shared" si="0"/>
        <v>1.2881787082301912</v>
      </c>
      <c r="N42" s="1">
        <v>1960.71</v>
      </c>
      <c r="O42">
        <v>317.01</v>
      </c>
      <c r="P42" s="2">
        <f t="shared" si="1"/>
        <v>1.6419999999999959</v>
      </c>
      <c r="R42" s="4">
        <f t="shared" si="10"/>
        <v>9.8339999999999955E-3</v>
      </c>
      <c r="S42" s="3">
        <f t="shared" si="11"/>
        <v>1.7189751111017948E-2</v>
      </c>
      <c r="T42" s="3">
        <f t="shared" si="12"/>
        <v>-2.7847288828414474E-2</v>
      </c>
      <c r="U42" s="3">
        <f t="shared" si="7"/>
        <v>-6.5753771739652557E-4</v>
      </c>
      <c r="V42" s="3">
        <f t="shared" si="13"/>
        <v>5.6716125735306377E-2</v>
      </c>
      <c r="W42" s="3">
        <f t="shared" si="8"/>
        <v>5.6124341789649507E-2</v>
      </c>
      <c r="X42" s="3">
        <f t="shared" si="14"/>
        <v>0.10082159624413123</v>
      </c>
      <c r="Z42" s="1">
        <v>1960.79</v>
      </c>
      <c r="AA42">
        <v>0.08</v>
      </c>
    </row>
    <row r="43" spans="2:27" ht="15">
      <c r="B43" s="3">
        <v>1960.58</v>
      </c>
      <c r="C43" s="10">
        <v>-0.104</v>
      </c>
      <c r="D43" s="4">
        <f t="shared" si="15"/>
        <v>7.7120000000000008E-2</v>
      </c>
      <c r="E43" s="10">
        <f t="shared" si="2"/>
        <v>-0.27632324722177942</v>
      </c>
      <c r="F43" s="10">
        <f t="shared" si="9"/>
        <v>2.857384576627374</v>
      </c>
      <c r="G43" s="10">
        <f t="shared" si="3"/>
        <v>-0.42854212390610419</v>
      </c>
      <c r="H43" s="3">
        <f t="shared" si="4"/>
        <v>2.4288424527212698</v>
      </c>
      <c r="I43" s="3">
        <v>1.2105242566510173</v>
      </c>
      <c r="J43" s="3">
        <f t="shared" si="5"/>
        <v>2.5046133281168492</v>
      </c>
      <c r="K43" s="3">
        <f t="shared" si="6"/>
        <v>316.71281554760122</v>
      </c>
      <c r="L43" s="3">
        <f t="shared" si="0"/>
        <v>1.3448155476012289</v>
      </c>
      <c r="N43" s="1">
        <v>1960.79</v>
      </c>
      <c r="O43">
        <v>317.08999999999997</v>
      </c>
      <c r="P43" s="2">
        <f t="shared" si="1"/>
        <v>1.72199999999998</v>
      </c>
      <c r="R43" s="4">
        <f t="shared" si="10"/>
        <v>3.8330000000000031E-3</v>
      </c>
      <c r="S43" s="3">
        <f t="shared" si="11"/>
        <v>1.5841213533465126E-2</v>
      </c>
      <c r="T43" s="3">
        <f t="shared" si="12"/>
        <v>-2.6008688893615906E-2</v>
      </c>
      <c r="U43" s="3">
        <f t="shared" si="7"/>
        <v>-1.6747536015077925E-4</v>
      </c>
      <c r="V43" s="3">
        <f t="shared" si="13"/>
        <v>5.6636839371037695E-2</v>
      </c>
      <c r="W43" s="3">
        <f t="shared" si="8"/>
        <v>5.6486111546901994E-2</v>
      </c>
      <c r="X43" s="3">
        <f t="shared" si="14"/>
        <v>0.1008770213875847</v>
      </c>
      <c r="Z43" s="1">
        <v>1960.87</v>
      </c>
      <c r="AA43">
        <v>3.8333300000000001E-2</v>
      </c>
    </row>
    <row r="44" spans="2:27" ht="15">
      <c r="B44" s="3">
        <v>1960.67</v>
      </c>
      <c r="C44" s="10">
        <v>-8.8749999999999996E-2</v>
      </c>
      <c r="D44" s="4">
        <f t="shared" si="15"/>
        <v>8.0475000000000005E-2</v>
      </c>
      <c r="E44" s="10">
        <f t="shared" si="2"/>
        <v>-0.28261389304522605</v>
      </c>
      <c r="F44" s="10">
        <f t="shared" si="9"/>
        <v>2.8754864873673975</v>
      </c>
      <c r="G44" s="10">
        <f t="shared" si="3"/>
        <v>-0.44898382261312192</v>
      </c>
      <c r="H44" s="3">
        <f t="shared" si="4"/>
        <v>2.4265026647542758</v>
      </c>
      <c r="I44" s="3">
        <v>1.2111893583724569</v>
      </c>
      <c r="J44" s="3">
        <f t="shared" si="5"/>
        <v>2.6055457746478874</v>
      </c>
      <c r="K44" s="3">
        <f t="shared" si="6"/>
        <v>316.76938228901372</v>
      </c>
      <c r="L44" s="3">
        <f t="shared" si="0"/>
        <v>1.4013822890137249</v>
      </c>
      <c r="N44" s="1">
        <v>1960.87</v>
      </c>
      <c r="O44">
        <v>317.12799999999999</v>
      </c>
      <c r="P44" s="2">
        <f t="shared" si="1"/>
        <v>1.7599999999999909</v>
      </c>
      <c r="R44" s="4">
        <f t="shared" si="10"/>
        <v>1.525E-2</v>
      </c>
      <c r="S44" s="3">
        <f t="shared" si="11"/>
        <v>1.8101910740023541E-2</v>
      </c>
      <c r="T44" s="3">
        <f t="shared" si="12"/>
        <v>-2.044169870701773E-2</v>
      </c>
      <c r="U44" s="3">
        <f t="shared" si="7"/>
        <v>7.6602120330058112E-3</v>
      </c>
      <c r="V44" s="3">
        <f t="shared" si="13"/>
        <v>5.6566741412495958E-2</v>
      </c>
      <c r="W44" s="3">
        <f t="shared" si="8"/>
        <v>6.3460932242201187E-2</v>
      </c>
      <c r="X44" s="3">
        <f t="shared" si="14"/>
        <v>0.10093244653103817</v>
      </c>
      <c r="Z44" s="1">
        <v>1960.96</v>
      </c>
      <c r="AA44">
        <v>4.58333E-2</v>
      </c>
    </row>
    <row r="45" spans="2:27" ht="15">
      <c r="B45" s="3">
        <v>1960.75</v>
      </c>
      <c r="C45" s="10">
        <v>-7.5916700000000004E-2</v>
      </c>
      <c r="D45" s="4">
        <f t="shared" si="15"/>
        <v>8.3298326000000006E-2</v>
      </c>
      <c r="E45" s="10">
        <f t="shared" si="2"/>
        <v>-0.28429719054454938</v>
      </c>
      <c r="F45" s="10">
        <f t="shared" si="9"/>
        <v>2.8950454252928264</v>
      </c>
      <c r="G45" s="10">
        <f t="shared" si="3"/>
        <v>-0.4647705436457682</v>
      </c>
      <c r="H45" s="3">
        <f t="shared" si="4"/>
        <v>2.4302748816470583</v>
      </c>
      <c r="I45" s="3">
        <v>1.2118544600938967</v>
      </c>
      <c r="J45" s="3">
        <f t="shared" si="5"/>
        <v>2.7065336463223786</v>
      </c>
      <c r="K45" s="3">
        <f t="shared" si="6"/>
        <v>316.82588662176721</v>
      </c>
      <c r="L45" s="3">
        <f t="shared" si="0"/>
        <v>1.4578866217672157</v>
      </c>
      <c r="N45" s="1">
        <v>1960.96</v>
      </c>
      <c r="O45">
        <v>317.17399999999998</v>
      </c>
      <c r="P45" s="2">
        <f t="shared" si="1"/>
        <v>1.8059999999999832</v>
      </c>
      <c r="R45" s="4">
        <f t="shared" si="10"/>
        <v>1.2833299999999992E-2</v>
      </c>
      <c r="S45" s="3">
        <f t="shared" si="11"/>
        <v>1.9558937925428843E-2</v>
      </c>
      <c r="T45" s="3">
        <f t="shared" si="12"/>
        <v>-1.5786721032646278E-2</v>
      </c>
      <c r="U45" s="3">
        <f t="shared" si="7"/>
        <v>1.3772216892782565E-2</v>
      </c>
      <c r="V45" s="3">
        <f t="shared" si="13"/>
        <v>5.6504332753490871E-2</v>
      </c>
      <c r="W45" s="3">
        <f t="shared" si="8"/>
        <v>6.8899327956995188E-2</v>
      </c>
      <c r="X45" s="3">
        <f t="shared" si="14"/>
        <v>0.10098787167449119</v>
      </c>
      <c r="Z45" s="1">
        <v>1961.04</v>
      </c>
      <c r="AA45">
        <v>1.4999999999999999E-2</v>
      </c>
    </row>
    <row r="46" spans="2:27" ht="15">
      <c r="B46" s="3">
        <v>1960.83</v>
      </c>
      <c r="C46" s="10">
        <v>-5.30833E-2</v>
      </c>
      <c r="D46" s="4">
        <f t="shared" si="15"/>
        <v>8.8321674000000003E-2</v>
      </c>
      <c r="E46" s="10">
        <f t="shared" si="2"/>
        <v>-0.27854326755495007</v>
      </c>
      <c r="F46" s="10">
        <f t="shared" si="9"/>
        <v>2.9191431483392107</v>
      </c>
      <c r="G46" s="10">
        <f t="shared" si="3"/>
        <v>-0.47269937851412891</v>
      </c>
      <c r="H46" s="3">
        <f t="shared" si="4"/>
        <v>2.4464437698250818</v>
      </c>
      <c r="I46" s="3">
        <v>1.2125195618153364</v>
      </c>
      <c r="J46" s="3">
        <f t="shared" si="5"/>
        <v>2.8075769431403232</v>
      </c>
      <c r="K46" s="3">
        <f t="shared" si="6"/>
        <v>316.88234143486591</v>
      </c>
      <c r="L46" s="3">
        <f t="shared" si="0"/>
        <v>1.5143414348659121</v>
      </c>
      <c r="N46" s="1">
        <v>1961.04</v>
      </c>
      <c r="O46">
        <v>317.18900000000002</v>
      </c>
      <c r="P46" s="2">
        <f t="shared" si="1"/>
        <v>1.8210000000000264</v>
      </c>
      <c r="R46" s="4">
        <f t="shared" si="10"/>
        <v>2.2833400000000004E-2</v>
      </c>
      <c r="S46" s="3">
        <f t="shared" si="11"/>
        <v>2.4097723046384356E-2</v>
      </c>
      <c r="T46" s="3">
        <f t="shared" si="12"/>
        <v>-7.9288348683607124E-3</v>
      </c>
      <c r="U46" s="3">
        <f t="shared" si="7"/>
        <v>2.6168888178023646E-2</v>
      </c>
      <c r="V46" s="3">
        <f t="shared" si="13"/>
        <v>5.6454813098696377E-2</v>
      </c>
      <c r="W46" s="3">
        <f t="shared" si="8"/>
        <v>8.0006812458917664E-2</v>
      </c>
      <c r="X46" s="3">
        <f t="shared" si="14"/>
        <v>0.10104329681794466</v>
      </c>
      <c r="Z46" s="1">
        <v>1961.12</v>
      </c>
      <c r="AA46">
        <v>3.2500000000000001E-2</v>
      </c>
    </row>
    <row r="47" spans="2:27" ht="15">
      <c r="B47" s="3">
        <v>1960.92</v>
      </c>
      <c r="C47" s="10">
        <v>-2.8500000000000001E-2</v>
      </c>
      <c r="D47" s="4">
        <f t="shared" si="15"/>
        <v>9.3730000000000008E-2</v>
      </c>
      <c r="E47" s="10">
        <f t="shared" si="2"/>
        <v>-0.26538711427879014</v>
      </c>
      <c r="F47" s="10">
        <f t="shared" si="9"/>
        <v>2.947826412400691</v>
      </c>
      <c r="G47" s="10">
        <f t="shared" si="3"/>
        <v>-0.47235507375604363</v>
      </c>
      <c r="H47" s="3">
        <f t="shared" si="4"/>
        <v>2.4754713386446472</v>
      </c>
      <c r="I47" s="3">
        <v>1.2131846635367762</v>
      </c>
      <c r="J47" s="3">
        <f t="shared" si="5"/>
        <v>2.9086756651017214</v>
      </c>
      <c r="K47" s="3">
        <f t="shared" si="6"/>
        <v>316.9387602720974</v>
      </c>
      <c r="L47" s="3">
        <f t="shared" si="0"/>
        <v>1.5707602720974023</v>
      </c>
      <c r="N47" s="1">
        <v>1961.12</v>
      </c>
      <c r="O47">
        <v>317.22199999999998</v>
      </c>
      <c r="P47" s="2">
        <f t="shared" si="1"/>
        <v>1.853999999999985</v>
      </c>
      <c r="R47" s="4">
        <f t="shared" si="10"/>
        <v>2.4583299999999999E-2</v>
      </c>
      <c r="S47" s="3">
        <f t="shared" si="11"/>
        <v>2.8683264061480251E-2</v>
      </c>
      <c r="T47" s="3">
        <f t="shared" si="12"/>
        <v>3.4430475808527872E-4</v>
      </c>
      <c r="U47" s="3">
        <f t="shared" si="7"/>
        <v>3.9027568819565532E-2</v>
      </c>
      <c r="V47" s="3">
        <f t="shared" si="13"/>
        <v>5.6418837231490215E-2</v>
      </c>
      <c r="W47" s="3">
        <f t="shared" si="8"/>
        <v>9.1543649169099198E-2</v>
      </c>
      <c r="X47" s="3">
        <f t="shared" si="14"/>
        <v>0.10109872196139813</v>
      </c>
      <c r="Z47" s="1">
        <v>1961.21</v>
      </c>
      <c r="AA47">
        <v>7.3333300000000004E-2</v>
      </c>
    </row>
    <row r="48" spans="2:27" ht="15">
      <c r="B48" s="3">
        <v>1961</v>
      </c>
      <c r="C48" s="10">
        <v>-8.0000000000000002E-3</v>
      </c>
      <c r="D48" s="4">
        <f t="shared" si="15"/>
        <v>9.8240000000000008E-2</v>
      </c>
      <c r="E48" s="10">
        <f t="shared" si="2"/>
        <v>-0.24672651093865644</v>
      </c>
      <c r="F48" s="10">
        <f t="shared" si="9"/>
        <v>2.9795726472941904</v>
      </c>
      <c r="G48" s="10">
        <f t="shared" si="3"/>
        <v>-0.4652552232876741</v>
      </c>
      <c r="H48" s="3">
        <f t="shared" si="4"/>
        <v>2.5143174240065163</v>
      </c>
      <c r="I48" s="3">
        <v>1.2138497652582161</v>
      </c>
      <c r="J48" s="3">
        <f t="shared" si="5"/>
        <v>3.0098298122065725</v>
      </c>
      <c r="K48" s="3">
        <f t="shared" si="6"/>
        <v>316.99515418556916</v>
      </c>
      <c r="L48" s="3">
        <f t="shared" si="0"/>
        <v>1.627154185569168</v>
      </c>
      <c r="N48" s="1">
        <v>1961.21</v>
      </c>
      <c r="O48">
        <v>317.29500000000002</v>
      </c>
      <c r="P48" s="2">
        <f t="shared" si="1"/>
        <v>1.9270000000000209</v>
      </c>
      <c r="R48" s="4">
        <f t="shared" si="10"/>
        <v>2.0500000000000001E-2</v>
      </c>
      <c r="S48" s="3">
        <f t="shared" si="11"/>
        <v>3.174623489349937E-2</v>
      </c>
      <c r="T48" s="3">
        <f t="shared" si="12"/>
        <v>7.0998504683695285E-3</v>
      </c>
      <c r="U48" s="3">
        <f t="shared" si="7"/>
        <v>4.88460853618689E-2</v>
      </c>
      <c r="V48" s="3">
        <f t="shared" si="13"/>
        <v>5.63939134717657E-2</v>
      </c>
      <c r="W48" s="3">
        <f t="shared" si="8"/>
        <v>0.10035539029744771</v>
      </c>
      <c r="X48" s="3">
        <f t="shared" si="14"/>
        <v>0.10115414710485116</v>
      </c>
      <c r="Z48" s="1">
        <v>1961.29</v>
      </c>
      <c r="AA48">
        <v>5.33333E-2</v>
      </c>
    </row>
    <row r="49" spans="2:54" ht="15">
      <c r="B49" s="3">
        <v>1961.08</v>
      </c>
      <c r="C49" s="10">
        <v>-2.5000000000000001E-4</v>
      </c>
      <c r="D49" s="4">
        <f t="shared" si="15"/>
        <v>9.9945000000000006E-2</v>
      </c>
      <c r="E49" s="10">
        <f t="shared" si="2"/>
        <v>-0.22707930391546216</v>
      </c>
      <c r="F49" s="10">
        <f t="shared" si="9"/>
        <v>3.0100592165399571</v>
      </c>
      <c r="G49" s="10">
        <f t="shared" si="3"/>
        <v>-0.45574514673391048</v>
      </c>
      <c r="H49" s="3">
        <f t="shared" si="4"/>
        <v>2.5543140698060465</v>
      </c>
      <c r="I49" s="3">
        <v>1.2145148669796557</v>
      </c>
      <c r="J49" s="3">
        <f t="shared" si="5"/>
        <v>3.1110393844548772</v>
      </c>
      <c r="K49" s="3">
        <f t="shared" si="6"/>
        <v>317.05152713809537</v>
      </c>
      <c r="L49" s="3">
        <f t="shared" si="0"/>
        <v>1.6835271380953714</v>
      </c>
      <c r="N49" s="1">
        <v>1961.29</v>
      </c>
      <c r="O49">
        <v>317.34800000000001</v>
      </c>
      <c r="P49" s="2">
        <f t="shared" si="1"/>
        <v>1.9800000000000182</v>
      </c>
      <c r="R49" s="4">
        <f t="shared" si="10"/>
        <v>7.7499999999999999E-3</v>
      </c>
      <c r="S49" s="3">
        <f t="shared" si="11"/>
        <v>3.0486569245766759E-2</v>
      </c>
      <c r="T49" s="3">
        <f t="shared" si="12"/>
        <v>9.5100765537636245E-3</v>
      </c>
      <c r="U49" s="3">
        <f t="shared" si="7"/>
        <v>4.9996645799530386E-2</v>
      </c>
      <c r="V49" s="3">
        <f t="shared" si="13"/>
        <v>5.6372952526203335E-2</v>
      </c>
      <c r="W49" s="3">
        <f t="shared" si="8"/>
        <v>0.10136993374578068</v>
      </c>
      <c r="X49" s="3">
        <f t="shared" si="14"/>
        <v>0.10120957224830462</v>
      </c>
      <c r="Z49" s="1">
        <v>1961.37</v>
      </c>
      <c r="AA49">
        <v>0.129167</v>
      </c>
    </row>
    <row r="50" spans="2:54" ht="15">
      <c r="B50" s="3">
        <v>1961.17</v>
      </c>
      <c r="C50" s="10">
        <v>5.7499999999999999E-3</v>
      </c>
      <c r="D50" s="4">
        <f t="shared" si="15"/>
        <v>0.10126500000000001</v>
      </c>
      <c r="E50" s="10">
        <f t="shared" si="2"/>
        <v>-0.20708406678181002</v>
      </c>
      <c r="F50" s="10">
        <f t="shared" si="9"/>
        <v>3.0386771483446289</v>
      </c>
      <c r="G50" s="10">
        <f t="shared" si="3"/>
        <v>-0.44445183662185744</v>
      </c>
      <c r="H50" s="3">
        <f t="shared" si="4"/>
        <v>2.5942253117227714</v>
      </c>
      <c r="I50" s="3">
        <v>1.2151799687010956</v>
      </c>
      <c r="J50" s="3">
        <f t="shared" si="5"/>
        <v>3.2123043818466352</v>
      </c>
      <c r="K50" s="3">
        <f t="shared" si="6"/>
        <v>317.10788206571198</v>
      </c>
      <c r="L50" s="3">
        <f t="shared" si="0"/>
        <v>1.7398820657119813</v>
      </c>
      <c r="N50" s="1">
        <v>1961.37</v>
      </c>
      <c r="O50">
        <v>317.47800000000001</v>
      </c>
      <c r="P50" s="2">
        <f t="shared" si="1"/>
        <v>2.1100000000000136</v>
      </c>
      <c r="R50" s="4">
        <f t="shared" si="10"/>
        <v>6.0000000000000001E-3</v>
      </c>
      <c r="S50" s="3">
        <f t="shared" si="11"/>
        <v>2.8617931804671759E-2</v>
      </c>
      <c r="T50" s="3">
        <f t="shared" si="12"/>
        <v>1.1293310112053034E-2</v>
      </c>
      <c r="U50" s="3">
        <f t="shared" si="7"/>
        <v>4.9911241916724795E-2</v>
      </c>
      <c r="V50" s="3">
        <f t="shared" si="13"/>
        <v>5.6354927616609984E-2</v>
      </c>
      <c r="W50" s="3">
        <f t="shared" si="8"/>
        <v>0.1012750453416623</v>
      </c>
      <c r="X50" s="3">
        <f t="shared" si="14"/>
        <v>0.10126499739175809</v>
      </c>
      <c r="Z50" s="1">
        <v>1961.46</v>
      </c>
      <c r="AA50">
        <v>9.1666700000000004E-2</v>
      </c>
    </row>
    <row r="51" spans="2:54" ht="15">
      <c r="B51" s="3">
        <v>1961.25</v>
      </c>
      <c r="C51" s="10">
        <v>4.4999999999999997E-3</v>
      </c>
      <c r="D51" s="4">
        <f t="shared" si="15"/>
        <v>0.10099000000000001</v>
      </c>
      <c r="E51" s="10">
        <f t="shared" si="2"/>
        <v>-0.18908733846465792</v>
      </c>
      <c r="F51" s="10">
        <f t="shared" si="9"/>
        <v>3.0634071387329076</v>
      </c>
      <c r="G51" s="10">
        <f t="shared" si="3"/>
        <v>-0.43380372630323999</v>
      </c>
      <c r="H51" s="3">
        <f t="shared" si="4"/>
        <v>2.6296034124296677</v>
      </c>
      <c r="I51" s="3">
        <v>1.2158450704225352</v>
      </c>
      <c r="J51" s="3">
        <f t="shared" si="5"/>
        <v>3.3136248043818464</v>
      </c>
      <c r="K51" s="3">
        <f t="shared" si="6"/>
        <v>317.16421794779291</v>
      </c>
      <c r="L51" s="3">
        <f t="shared" si="0"/>
        <v>1.7962179477929112</v>
      </c>
      <c r="N51" s="1">
        <v>1961.46</v>
      </c>
      <c r="O51">
        <v>317.56900000000002</v>
      </c>
      <c r="P51" s="2">
        <f t="shared" si="1"/>
        <v>2.2010000000000218</v>
      </c>
      <c r="R51" s="4">
        <f t="shared" si="10"/>
        <v>-1.2500000000000002E-3</v>
      </c>
      <c r="S51" s="3">
        <f t="shared" si="11"/>
        <v>2.4729990388278722E-2</v>
      </c>
      <c r="T51" s="3">
        <f t="shared" si="12"/>
        <v>1.0648110318617454E-2</v>
      </c>
      <c r="U51" s="3">
        <f t="shared" si="7"/>
        <v>4.5378100706896178E-2</v>
      </c>
      <c r="V51" s="3">
        <f t="shared" si="13"/>
        <v>5.6335882080929878E-2</v>
      </c>
      <c r="W51" s="3">
        <f t="shared" si="8"/>
        <v>9.7176172717136439E-2</v>
      </c>
      <c r="X51" s="3">
        <f t="shared" si="14"/>
        <v>0.10132042253521112</v>
      </c>
      <c r="Z51" s="1">
        <v>1961.54</v>
      </c>
      <c r="AA51">
        <v>6.83333E-2</v>
      </c>
    </row>
    <row r="52" spans="2:54" ht="15">
      <c r="B52" s="3">
        <v>1961.33</v>
      </c>
      <c r="C52" s="10">
        <v>1.0500000000000001E-2</v>
      </c>
      <c r="D52" s="4">
        <f t="shared" si="15"/>
        <v>0.10231000000000001</v>
      </c>
      <c r="E52" s="10">
        <f t="shared" si="2"/>
        <v>-0.1706106150459645</v>
      </c>
      <c r="F52" s="10">
        <f t="shared" si="9"/>
        <v>3.0868787623123777</v>
      </c>
      <c r="G52" s="10">
        <f t="shared" si="3"/>
        <v>-0.42139584620013576</v>
      </c>
      <c r="H52" s="3">
        <f t="shared" si="4"/>
        <v>2.665482916112242</v>
      </c>
      <c r="I52" s="3">
        <v>1.2165101721439751</v>
      </c>
      <c r="J52" s="3">
        <f t="shared" si="5"/>
        <v>3.415000652060511</v>
      </c>
      <c r="K52" s="3">
        <f t="shared" si="6"/>
        <v>317.22053767907357</v>
      </c>
      <c r="L52" s="3">
        <f t="shared" si="0"/>
        <v>1.8525376790735777</v>
      </c>
      <c r="N52" s="1">
        <v>1961.54</v>
      </c>
      <c r="O52">
        <v>317.63799999999998</v>
      </c>
      <c r="P52" s="2">
        <f t="shared" si="1"/>
        <v>2.2699999999999818</v>
      </c>
      <c r="R52" s="4">
        <f t="shared" si="10"/>
        <v>6.000000000000001E-3</v>
      </c>
      <c r="S52" s="3">
        <f t="shared" si="11"/>
        <v>2.347162357947008E-2</v>
      </c>
      <c r="T52" s="3">
        <f t="shared" si="12"/>
        <v>1.240788010310423E-2</v>
      </c>
      <c r="U52" s="3">
        <f t="shared" si="7"/>
        <v>4.5879503682574312E-2</v>
      </c>
      <c r="V52" s="3">
        <f t="shared" si="13"/>
        <v>5.6319731280666474E-2</v>
      </c>
      <c r="W52" s="3">
        <f t="shared" si="8"/>
        <v>9.7611284594983361E-2</v>
      </c>
      <c r="X52" s="3">
        <f t="shared" si="14"/>
        <v>0.10137584767866459</v>
      </c>
      <c r="Z52" s="1">
        <v>1961.62</v>
      </c>
      <c r="AA52">
        <v>8.4166699999999997E-2</v>
      </c>
    </row>
    <row r="53" spans="2:54" ht="15">
      <c r="B53" s="3">
        <v>1961.42</v>
      </c>
      <c r="C53" s="10">
        <v>2.0750000000000001E-2</v>
      </c>
      <c r="D53" s="4">
        <f t="shared" si="15"/>
        <v>0.10456500000000001</v>
      </c>
      <c r="E53" s="10">
        <f t="shared" si="2"/>
        <v>-0.15033302986374705</v>
      </c>
      <c r="F53" s="10">
        <f t="shared" si="9"/>
        <v>3.1104018774891462</v>
      </c>
      <c r="G53" s="10">
        <f t="shared" si="3"/>
        <v>-0.40586246725738445</v>
      </c>
      <c r="H53" s="3">
        <f t="shared" si="4"/>
        <v>2.7045394102317619</v>
      </c>
      <c r="I53" s="3">
        <v>1.2171752738654147</v>
      </c>
      <c r="J53" s="3">
        <f t="shared" si="5"/>
        <v>3.516431924882629</v>
      </c>
      <c r="K53" s="3">
        <f t="shared" si="6"/>
        <v>317.27684637208284</v>
      </c>
      <c r="L53" s="3">
        <f t="shared" si="0"/>
        <v>1.9088463720828486</v>
      </c>
      <c r="N53" s="1">
        <v>1961.62</v>
      </c>
      <c r="O53">
        <v>317.72199999999998</v>
      </c>
      <c r="P53" s="2">
        <f t="shared" si="1"/>
        <v>2.353999999999985</v>
      </c>
      <c r="R53" s="4">
        <f t="shared" si="10"/>
        <v>1.025E-2</v>
      </c>
      <c r="S53" s="3">
        <f t="shared" si="11"/>
        <v>2.3523115176768528E-2</v>
      </c>
      <c r="T53" s="3">
        <f t="shared" si="12"/>
        <v>1.5533378942751308E-2</v>
      </c>
      <c r="U53" s="3">
        <f t="shared" si="7"/>
        <v>4.9056494119519838E-2</v>
      </c>
      <c r="V53" s="3">
        <f t="shared" si="13"/>
        <v>5.6308693009270883E-2</v>
      </c>
      <c r="W53" s="3">
        <f t="shared" si="8"/>
        <v>0.10045953771683874</v>
      </c>
      <c r="X53" s="3">
        <f t="shared" si="14"/>
        <v>0.10143127282211806</v>
      </c>
      <c r="Z53" s="1">
        <v>1961.71</v>
      </c>
      <c r="AA53">
        <v>7.16667E-2</v>
      </c>
    </row>
    <row r="54" spans="2:54" ht="15">
      <c r="B54" s="3">
        <v>1961.5</v>
      </c>
      <c r="C54" s="10">
        <v>1.25833E-2</v>
      </c>
      <c r="D54" s="4">
        <f t="shared" si="15"/>
        <v>0.10276832600000001</v>
      </c>
      <c r="E54" s="10">
        <f t="shared" si="2"/>
        <v>-0.13428864399086438</v>
      </c>
      <c r="F54" s="10">
        <f t="shared" si="9"/>
        <v>3.1282322951060291</v>
      </c>
      <c r="G54" s="10">
        <f t="shared" si="3"/>
        <v>-0.39334342534054251</v>
      </c>
      <c r="H54" s="3">
        <f t="shared" si="4"/>
        <v>2.7348888697654865</v>
      </c>
      <c r="I54" s="3">
        <v>1.2178403755868545</v>
      </c>
      <c r="J54" s="3">
        <f t="shared" si="5"/>
        <v>3.6179186228482001</v>
      </c>
      <c r="K54" s="3">
        <f t="shared" si="6"/>
        <v>317.33313913943562</v>
      </c>
      <c r="L54" s="3">
        <f t="shared" si="0"/>
        <v>1.965139139435621</v>
      </c>
      <c r="N54" s="1">
        <v>1961.71</v>
      </c>
      <c r="O54">
        <v>317.79300000000001</v>
      </c>
      <c r="P54" s="2">
        <f t="shared" si="1"/>
        <v>2.4250000000000114</v>
      </c>
      <c r="R54" s="4">
        <f t="shared" si="10"/>
        <v>-8.1667000000000007E-3</v>
      </c>
      <c r="S54" s="3">
        <f t="shared" si="11"/>
        <v>1.7830417616882865E-2</v>
      </c>
      <c r="T54" s="3">
        <f t="shared" si="12"/>
        <v>1.2519041916841944E-2</v>
      </c>
      <c r="U54" s="3">
        <f t="shared" si="7"/>
        <v>4.0349459533724812E-2</v>
      </c>
      <c r="V54" s="3">
        <f t="shared" si="13"/>
        <v>5.6292767352772444E-2</v>
      </c>
      <c r="W54" s="3">
        <f t="shared" si="8"/>
        <v>9.2607280933124772E-2</v>
      </c>
      <c r="X54" s="3">
        <f t="shared" si="14"/>
        <v>0.10148669796557108</v>
      </c>
      <c r="Z54" s="1">
        <v>1961.79</v>
      </c>
      <c r="AA54">
        <v>9.5000000000000001E-2</v>
      </c>
    </row>
    <row r="55" spans="2:54" ht="15">
      <c r="B55" s="3">
        <v>1961.58</v>
      </c>
      <c r="C55" s="10">
        <v>6.5833300000000001E-3</v>
      </c>
      <c r="D55" s="4">
        <f t="shared" si="15"/>
        <v>0.10144833260000001</v>
      </c>
      <c r="E55" s="10">
        <f t="shared" si="2"/>
        <v>-0.12144602083658707</v>
      </c>
      <c r="F55" s="10">
        <f t="shared" si="9"/>
        <v>3.1415181467907254</v>
      </c>
      <c r="G55" s="10">
        <f t="shared" si="3"/>
        <v>-0.38306179945549662</v>
      </c>
      <c r="H55" s="3">
        <f t="shared" si="4"/>
        <v>2.7584563473352288</v>
      </c>
      <c r="I55" s="3">
        <v>1.2219874804381847</v>
      </c>
      <c r="J55" s="3">
        <f t="shared" si="5"/>
        <v>3.7197509128847157</v>
      </c>
      <c r="K55" s="3">
        <f t="shared" si="6"/>
        <v>317.38970206074163</v>
      </c>
      <c r="L55" s="3">
        <f t="shared" si="0"/>
        <v>2.0217020607416316</v>
      </c>
      <c r="N55" s="1">
        <v>1961.79</v>
      </c>
      <c r="O55">
        <v>317.88799999999998</v>
      </c>
      <c r="P55" s="2">
        <f t="shared" si="1"/>
        <v>2.5199999999999818</v>
      </c>
      <c r="R55" s="4">
        <f t="shared" si="10"/>
        <v>-5.9999700000000003E-3</v>
      </c>
      <c r="S55" s="3">
        <f t="shared" si="11"/>
        <v>1.3285851684696315E-2</v>
      </c>
      <c r="T55" s="3">
        <f t="shared" si="12"/>
        <v>1.0281625885045886E-2</v>
      </c>
      <c r="U55" s="3">
        <f t="shared" si="7"/>
        <v>3.3567477569742203E-2</v>
      </c>
      <c r="V55" s="3">
        <f t="shared" si="13"/>
        <v>5.6562921306010594E-2</v>
      </c>
      <c r="W55" s="3">
        <f t="shared" si="8"/>
        <v>8.6773651118778578E-2</v>
      </c>
      <c r="X55" s="3">
        <f t="shared" si="14"/>
        <v>0.10183229003651562</v>
      </c>
      <c r="Z55" s="1">
        <v>1961.87</v>
      </c>
      <c r="AA55">
        <v>9.5833299999999996E-2</v>
      </c>
    </row>
    <row r="56" spans="2:54" ht="15">
      <c r="B56" s="3">
        <v>1961.67</v>
      </c>
      <c r="C56" s="10">
        <v>-2.2499999999999998E-3</v>
      </c>
      <c r="D56" s="4">
        <f t="shared" si="15"/>
        <v>9.950500000000001E-2</v>
      </c>
      <c r="E56" s="10">
        <f t="shared" si="2"/>
        <v>-0.11245533341799444</v>
      </c>
      <c r="F56" s="10">
        <f t="shared" si="9"/>
        <v>3.1495666241431324</v>
      </c>
      <c r="G56" s="10">
        <f t="shared" si="3"/>
        <v>-0.37590614220746971</v>
      </c>
      <c r="H56" s="3">
        <f t="shared" si="4"/>
        <v>2.7736604819356625</v>
      </c>
      <c r="I56" s="3">
        <v>1.2261345852895147</v>
      </c>
      <c r="J56" s="3">
        <f t="shared" si="5"/>
        <v>3.8219287949921754</v>
      </c>
      <c r="K56" s="3">
        <f t="shared" si="6"/>
        <v>317.44652960935844</v>
      </c>
      <c r="L56" s="3">
        <f t="shared" si="0"/>
        <v>2.0785296093584407</v>
      </c>
      <c r="N56" s="1">
        <v>1961.87</v>
      </c>
      <c r="O56">
        <v>317.98399999999998</v>
      </c>
      <c r="P56" s="2">
        <f t="shared" si="1"/>
        <v>2.6159999999999854</v>
      </c>
      <c r="R56" s="4">
        <f t="shared" si="10"/>
        <v>-8.8333300000000003E-3</v>
      </c>
      <c r="S56" s="3">
        <f t="shared" si="11"/>
        <v>8.0484773524069908E-3</v>
      </c>
      <c r="T56" s="3">
        <f t="shared" si="12"/>
        <v>7.1556572480269143E-3</v>
      </c>
      <c r="U56" s="3">
        <f t="shared" si="7"/>
        <v>2.5204134600433907E-2</v>
      </c>
      <c r="V56" s="3">
        <f t="shared" si="13"/>
        <v>5.6827548616809054E-2</v>
      </c>
      <c r="W56" s="3">
        <f t="shared" si="8"/>
        <v>7.9511269757199576E-2</v>
      </c>
      <c r="X56" s="3">
        <f t="shared" si="14"/>
        <v>0.10217788210745971</v>
      </c>
      <c r="Z56" s="1">
        <v>1961.96</v>
      </c>
      <c r="AA56">
        <v>3.5833299999999998E-2</v>
      </c>
    </row>
    <row r="57" spans="2:54" ht="15">
      <c r="B57" s="3">
        <v>1961.75</v>
      </c>
      <c r="C57" s="10">
        <v>-6.8333300000000003E-3</v>
      </c>
      <c r="D57" s="4">
        <f t="shared" si="15"/>
        <v>9.8496667400000001E-2</v>
      </c>
      <c r="E57" s="10">
        <f t="shared" si="2"/>
        <v>-0.10564935300722809</v>
      </c>
      <c r="F57" s="10">
        <f t="shared" si="9"/>
        <v>3.154305729445098</v>
      </c>
      <c r="G57" s="10">
        <f t="shared" si="3"/>
        <v>-0.37040999127246377</v>
      </c>
      <c r="H57" s="3">
        <f t="shared" si="4"/>
        <v>2.7838957381726344</v>
      </c>
      <c r="I57" s="3">
        <v>1.2302816901408451</v>
      </c>
      <c r="J57" s="3">
        <f t="shared" si="5"/>
        <v>3.9244522691705792</v>
      </c>
      <c r="K57" s="3">
        <f t="shared" si="6"/>
        <v>317.50361865406836</v>
      </c>
      <c r="L57" s="3">
        <f t="shared" si="0"/>
        <v>2.1356186540683666</v>
      </c>
      <c r="N57" s="1">
        <v>1961.96</v>
      </c>
      <c r="O57">
        <v>318.02</v>
      </c>
      <c r="P57" s="2">
        <f t="shared" si="1"/>
        <v>2.6519999999999868</v>
      </c>
      <c r="R57" s="4">
        <f t="shared" si="10"/>
        <v>-4.58333E-3</v>
      </c>
      <c r="S57" s="3">
        <f t="shared" si="11"/>
        <v>4.7391053019656404E-3</v>
      </c>
      <c r="T57" s="3">
        <f t="shared" si="12"/>
        <v>5.496150935005939E-3</v>
      </c>
      <c r="U57" s="3">
        <f t="shared" si="7"/>
        <v>2.0235256236971581E-2</v>
      </c>
      <c r="V57" s="3">
        <f t="shared" si="13"/>
        <v>5.7089044709925929E-2</v>
      </c>
      <c r="W57" s="3">
        <f t="shared" si="8"/>
        <v>7.5300775323200356E-2</v>
      </c>
      <c r="X57" s="3">
        <f t="shared" si="14"/>
        <v>0.1025234741784038</v>
      </c>
      <c r="Z57" s="1">
        <v>1962.04</v>
      </c>
      <c r="AA57">
        <v>6.5000000000000002E-2</v>
      </c>
    </row>
    <row r="58" spans="2:54" ht="15">
      <c r="B58" s="3">
        <v>1961.83</v>
      </c>
      <c r="C58" s="10">
        <v>-2.1749999999999999E-2</v>
      </c>
      <c r="D58" s="4">
        <f t="shared" si="15"/>
        <v>9.5215000000000008E-2</v>
      </c>
      <c r="E58" s="10">
        <f t="shared" si="2"/>
        <v>-0.10415823307075078</v>
      </c>
      <c r="F58" s="10">
        <f t="shared" si="9"/>
        <v>3.1526952324819879</v>
      </c>
      <c r="G58" s="10">
        <f t="shared" si="3"/>
        <v>-0.3699479461360396</v>
      </c>
      <c r="H58" s="3">
        <f t="shared" si="4"/>
        <v>2.7827472863459484</v>
      </c>
      <c r="I58" s="3">
        <v>1.2344287949921753</v>
      </c>
      <c r="J58" s="3">
        <f t="shared" si="5"/>
        <v>4.0273213354199271</v>
      </c>
      <c r="K58" s="3">
        <f t="shared" si="6"/>
        <v>317.56096057713233</v>
      </c>
      <c r="L58" s="3">
        <f t="shared" si="0"/>
        <v>2.1929605771323395</v>
      </c>
      <c r="N58" s="1">
        <v>1962.04</v>
      </c>
      <c r="O58">
        <v>318.08499999999998</v>
      </c>
      <c r="P58" s="2">
        <f t="shared" si="1"/>
        <v>2.7169999999999845</v>
      </c>
      <c r="R58" s="4">
        <f t="shared" si="10"/>
        <v>-1.4916669999999998E-2</v>
      </c>
      <c r="S58" s="3">
        <f t="shared" si="11"/>
        <v>-1.6104969631101085E-3</v>
      </c>
      <c r="T58" s="3">
        <f t="shared" si="12"/>
        <v>4.6204513642417178E-4</v>
      </c>
      <c r="U58" s="3">
        <f t="shared" si="7"/>
        <v>8.8515481733140635E-3</v>
      </c>
      <c r="V58" s="3">
        <f t="shared" si="13"/>
        <v>5.7341923063972899E-2</v>
      </c>
      <c r="W58" s="3">
        <f t="shared" si="8"/>
        <v>6.5308316419955562E-2</v>
      </c>
      <c r="X58" s="3">
        <f t="shared" si="14"/>
        <v>0.10286906624934788</v>
      </c>
      <c r="Z58" s="1">
        <v>1962.12</v>
      </c>
      <c r="AA58">
        <v>8.4166699999999997E-2</v>
      </c>
    </row>
    <row r="59" spans="2:54" ht="15.6" thickBot="1">
      <c r="B59" s="3">
        <v>1961.92</v>
      </c>
      <c r="C59" s="10">
        <v>-4.1000000000000002E-2</v>
      </c>
      <c r="D59" s="4">
        <f t="shared" si="15"/>
        <v>9.0980000000000005E-2</v>
      </c>
      <c r="E59" s="10">
        <f t="shared" si="2"/>
        <v>-0.1089429165751945</v>
      </c>
      <c r="F59" s="10">
        <f t="shared" si="9"/>
        <v>3.1437069236727568</v>
      </c>
      <c r="G59" s="10">
        <f t="shared" si="3"/>
        <v>-0.37584571551243307</v>
      </c>
      <c r="H59" s="3">
        <f t="shared" si="4"/>
        <v>2.7678612081603235</v>
      </c>
      <c r="I59" s="3">
        <v>1.2385758998435057</v>
      </c>
      <c r="J59" s="3">
        <f t="shared" si="5"/>
        <v>4.1305359937402191</v>
      </c>
      <c r="K59" s="3">
        <f t="shared" si="6"/>
        <v>317.6185446174577</v>
      </c>
      <c r="L59" s="3">
        <f t="shared" si="0"/>
        <v>2.250544617457706</v>
      </c>
      <c r="N59" s="1">
        <v>1962.12</v>
      </c>
      <c r="O59">
        <v>318.16899999999998</v>
      </c>
      <c r="P59" s="2">
        <f t="shared" si="1"/>
        <v>2.8009999999999877</v>
      </c>
      <c r="R59" s="4">
        <f t="shared" si="10"/>
        <v>-1.9250000000000003E-2</v>
      </c>
      <c r="S59" s="3">
        <f t="shared" si="11"/>
        <v>-8.9883088092310715E-3</v>
      </c>
      <c r="T59" s="3">
        <f t="shared" si="12"/>
        <v>-5.8977693763934691E-3</v>
      </c>
      <c r="U59" s="3">
        <f t="shared" si="7"/>
        <v>-4.8860781856245403E-3</v>
      </c>
      <c r="V59" s="3">
        <f t="shared" si="13"/>
        <v>5.7584040325366459E-2</v>
      </c>
      <c r="W59" s="3">
        <f t="shared" si="8"/>
        <v>5.3186569958304369E-2</v>
      </c>
      <c r="X59" s="3">
        <f t="shared" si="14"/>
        <v>0.10321465832029197</v>
      </c>
      <c r="Z59" s="1">
        <v>1962.21</v>
      </c>
      <c r="AA59">
        <v>5.0833299999999998E-2</v>
      </c>
    </row>
    <row r="60" spans="2:54" ht="16.2" customHeight="1" thickBot="1">
      <c r="B60" s="3">
        <v>1962</v>
      </c>
      <c r="C60" s="10">
        <v>-4.5166699999999997E-2</v>
      </c>
      <c r="D60" s="4">
        <f t="shared" si="15"/>
        <v>9.0063325999999999E-2</v>
      </c>
      <c r="E60" s="10">
        <f t="shared" si="2"/>
        <v>-0.11467764165948301</v>
      </c>
      <c r="F60" s="10">
        <f t="shared" si="9"/>
        <v>3.1329046766056052</v>
      </c>
      <c r="G60" s="10">
        <f t="shared" si="3"/>
        <v>-0.38299641799002782</v>
      </c>
      <c r="H60" s="3">
        <f t="shared" si="4"/>
        <v>2.7499082586155774</v>
      </c>
      <c r="I60" s="3">
        <v>1.2427230046948359</v>
      </c>
      <c r="J60" s="3">
        <f t="shared" si="5"/>
        <v>4.2340962441314556</v>
      </c>
      <c r="K60" s="3">
        <f t="shared" si="6"/>
        <v>317.67636834209077</v>
      </c>
      <c r="L60" s="3">
        <f t="shared" si="0"/>
        <v>2.3083683420907732</v>
      </c>
      <c r="N60" s="1">
        <v>1962.21</v>
      </c>
      <c r="O60">
        <v>318.22000000000003</v>
      </c>
      <c r="P60" s="2">
        <f t="shared" si="1"/>
        <v>2.8520000000000323</v>
      </c>
      <c r="R60" s="4">
        <f t="shared" si="10"/>
        <v>-4.1666999999999954E-3</v>
      </c>
      <c r="S60" s="3">
        <f t="shared" si="11"/>
        <v>-1.0802247067151605E-2</v>
      </c>
      <c r="T60" s="3">
        <f t="shared" si="12"/>
        <v>-7.1507024775947503E-3</v>
      </c>
      <c r="U60" s="3">
        <f t="shared" si="7"/>
        <v>-7.9529495447463548E-3</v>
      </c>
      <c r="V60" s="3">
        <f t="shared" si="13"/>
        <v>5.7823724633067286E-2</v>
      </c>
      <c r="W60" s="3">
        <f t="shared" si="8"/>
        <v>5.0666070042795566E-2</v>
      </c>
      <c r="X60" s="3">
        <f t="shared" si="14"/>
        <v>0.10356025039123651</v>
      </c>
      <c r="Z60" s="1">
        <v>1962.29</v>
      </c>
      <c r="AA60">
        <v>0.121667</v>
      </c>
      <c r="AU60" s="27" t="s">
        <v>61</v>
      </c>
      <c r="AV60" s="28">
        <f>Had_offset</f>
        <v>0.1</v>
      </c>
      <c r="AW60" s="29" t="s">
        <v>60</v>
      </c>
      <c r="AX60" s="28">
        <f>Had_fact</f>
        <v>0.22</v>
      </c>
      <c r="AY60" s="29" t="s">
        <v>117</v>
      </c>
      <c r="AZ60" s="28">
        <f>Nat_offset2</f>
        <v>0.01</v>
      </c>
      <c r="BA60" s="29" t="s">
        <v>121</v>
      </c>
      <c r="BB60" s="30">
        <f>Nat_ampl2</f>
        <v>0.9</v>
      </c>
    </row>
    <row r="61" spans="2:54" ht="13.8" customHeight="1">
      <c r="B61" s="3">
        <v>1962.08</v>
      </c>
      <c r="C61" s="10">
        <v>-4.9250000000000002E-2</v>
      </c>
      <c r="D61" s="4">
        <f t="shared" si="15"/>
        <v>8.9165000000000008E-2</v>
      </c>
      <c r="E61" s="10">
        <f t="shared" si="2"/>
        <v>-0.12125977400969365</v>
      </c>
      <c r="F61" s="10">
        <f t="shared" si="9"/>
        <v>3.120460198959051</v>
      </c>
      <c r="G61" s="10">
        <f t="shared" si="3"/>
        <v>-0.39134670840410762</v>
      </c>
      <c r="H61" s="3">
        <f t="shared" si="4"/>
        <v>2.7291134905549432</v>
      </c>
      <c r="I61" s="3">
        <v>1.2468701095461658</v>
      </c>
      <c r="J61" s="3">
        <f t="shared" si="5"/>
        <v>4.3380020865936357</v>
      </c>
      <c r="K61" s="3">
        <f t="shared" si="6"/>
        <v>317.7344294088478</v>
      </c>
      <c r="L61" s="3">
        <f t="shared" si="0"/>
        <v>2.3664294088478073</v>
      </c>
      <c r="N61" s="1">
        <v>1962.29</v>
      </c>
      <c r="O61">
        <v>318.34199999999998</v>
      </c>
      <c r="P61" s="2">
        <f t="shared" si="1"/>
        <v>2.9739999999999895</v>
      </c>
      <c r="R61" s="4">
        <f t="shared" si="10"/>
        <v>-4.083300000000005E-3</v>
      </c>
      <c r="S61" s="3">
        <f t="shared" si="11"/>
        <v>-1.2444477646554208E-2</v>
      </c>
      <c r="T61" s="3">
        <f t="shared" si="12"/>
        <v>-8.3502904140798084E-3</v>
      </c>
      <c r="U61" s="3">
        <f t="shared" si="7"/>
        <v>-1.0794768060634017E-2</v>
      </c>
      <c r="V61" s="3">
        <f t="shared" si="13"/>
        <v>5.8061066757034041E-2</v>
      </c>
      <c r="W61" s="3">
        <f t="shared" si="8"/>
        <v>4.8345775502463426E-2</v>
      </c>
      <c r="X61" s="3">
        <f t="shared" si="14"/>
        <v>0.10390584246218015</v>
      </c>
      <c r="Z61" s="1">
        <v>1962.37</v>
      </c>
      <c r="AA61">
        <v>3.3333299999999998E-3</v>
      </c>
    </row>
    <row r="62" spans="2:54" ht="15">
      <c r="B62" s="3">
        <v>1962.17</v>
      </c>
      <c r="C62" s="10">
        <v>-5.3666699999999998E-2</v>
      </c>
      <c r="D62" s="4">
        <f t="shared" si="15"/>
        <v>8.8193326000000002E-2</v>
      </c>
      <c r="E62" s="10">
        <f t="shared" si="2"/>
        <v>-0.12872818745048262</v>
      </c>
      <c r="F62" s="10">
        <f t="shared" si="9"/>
        <v>3.1062481674717306</v>
      </c>
      <c r="G62" s="10">
        <f t="shared" si="3"/>
        <v>-0.40098183756002748</v>
      </c>
      <c r="H62" s="3">
        <f t="shared" si="4"/>
        <v>2.7052663299117032</v>
      </c>
      <c r="I62" s="3">
        <v>1.2510172143974962</v>
      </c>
      <c r="J62" s="3">
        <f t="shared" si="5"/>
        <v>4.4422535211267604</v>
      </c>
      <c r="K62" s="3">
        <f t="shared" si="6"/>
        <v>317.7927253406246</v>
      </c>
      <c r="L62" s="3">
        <f t="shared" si="0"/>
        <v>2.4247253406246045</v>
      </c>
      <c r="N62" s="1">
        <v>1962.37</v>
      </c>
      <c r="O62">
        <v>318.34500000000003</v>
      </c>
      <c r="P62" s="2">
        <f t="shared" si="1"/>
        <v>2.9770000000000323</v>
      </c>
      <c r="R62" s="4">
        <f t="shared" si="10"/>
        <v>-4.4166999999999956E-3</v>
      </c>
      <c r="S62" s="3">
        <f t="shared" si="11"/>
        <v>-1.421203148732042E-2</v>
      </c>
      <c r="T62" s="3">
        <f t="shared" si="12"/>
        <v>-9.6351291559198526E-3</v>
      </c>
      <c r="U62" s="3">
        <f t="shared" si="7"/>
        <v>-1.3847160643240273E-2</v>
      </c>
      <c r="V62" s="3">
        <f t="shared" si="13"/>
        <v>5.8295931776797261E-2</v>
      </c>
      <c r="W62" s="3">
        <f t="shared" si="8"/>
        <v>4.5833487197881016E-2</v>
      </c>
      <c r="X62" s="3">
        <f t="shared" si="14"/>
        <v>0.10425143453312469</v>
      </c>
      <c r="Z62" s="1">
        <v>1962.46</v>
      </c>
      <c r="AA62">
        <v>4.9166700000000001E-2</v>
      </c>
    </row>
    <row r="63" spans="2:54" ht="15">
      <c r="B63" s="3">
        <v>1962.25</v>
      </c>
      <c r="C63" s="10">
        <v>-5.5750000000000001E-2</v>
      </c>
      <c r="D63" s="4">
        <f t="shared" si="15"/>
        <v>8.7735000000000007E-2</v>
      </c>
      <c r="E63" s="10">
        <f t="shared" si="2"/>
        <v>-0.13626574540683398</v>
      </c>
      <c r="F63" s="10">
        <f t="shared" si="9"/>
        <v>3.0913061813972753</v>
      </c>
      <c r="G63" s="10">
        <f t="shared" si="3"/>
        <v>-0.41110556099628254</v>
      </c>
      <c r="H63" s="3">
        <f t="shared" si="4"/>
        <v>2.6802006204009929</v>
      </c>
      <c r="I63" s="3">
        <v>1.2551643192488264</v>
      </c>
      <c r="J63" s="3">
        <f t="shared" si="5"/>
        <v>4.5468505477308296</v>
      </c>
      <c r="K63" s="3">
        <f t="shared" si="6"/>
        <v>317.85125496010767</v>
      </c>
      <c r="L63" s="3">
        <f t="shared" si="0"/>
        <v>2.4832549601076721</v>
      </c>
      <c r="N63" s="1">
        <v>1962.46</v>
      </c>
      <c r="O63">
        <v>318.39400000000001</v>
      </c>
      <c r="P63" s="2">
        <f t="shared" si="1"/>
        <v>3.0260000000000105</v>
      </c>
      <c r="R63" s="4">
        <f t="shared" si="10"/>
        <v>-2.0833000000000032E-3</v>
      </c>
      <c r="S63" s="3">
        <f t="shared" si="11"/>
        <v>-1.4941986074455293E-2</v>
      </c>
      <c r="T63" s="3">
        <f t="shared" si="12"/>
        <v>-1.0123723436255061E-2</v>
      </c>
      <c r="U63" s="3">
        <f t="shared" si="7"/>
        <v>-1.5065709510710354E-2</v>
      </c>
      <c r="V63" s="3">
        <f t="shared" si="13"/>
        <v>5.8529619483067563E-2</v>
      </c>
      <c r="W63" s="3">
        <f t="shared" si="8"/>
        <v>4.4970480923428244E-2</v>
      </c>
      <c r="X63" s="3">
        <f t="shared" si="14"/>
        <v>0.10459702660406922</v>
      </c>
      <c r="Z63" s="1">
        <v>1962.54</v>
      </c>
      <c r="AA63">
        <v>5.66667E-2</v>
      </c>
    </row>
    <row r="64" spans="2:54" ht="15">
      <c r="B64" s="3">
        <v>1962.33</v>
      </c>
      <c r="C64" s="10">
        <v>-5.7916700000000002E-2</v>
      </c>
      <c r="D64" s="4">
        <f t="shared" si="15"/>
        <v>8.7258326000000011E-2</v>
      </c>
      <c r="E64" s="10">
        <f t="shared" si="2"/>
        <v>-0.14389359257181045</v>
      </c>
      <c r="F64" s="10">
        <f t="shared" si="9"/>
        <v>3.0756659314987145</v>
      </c>
      <c r="G64" s="10">
        <f t="shared" si="3"/>
        <v>-0.42173531738182984</v>
      </c>
      <c r="H64" s="3">
        <f t="shared" si="4"/>
        <v>2.6539306141168848</v>
      </c>
      <c r="I64" s="3">
        <v>1.2593114241001566</v>
      </c>
      <c r="J64" s="3">
        <f t="shared" si="5"/>
        <v>4.6517931664058425</v>
      </c>
      <c r="K64" s="3">
        <f t="shared" si="6"/>
        <v>317.91001706352074</v>
      </c>
      <c r="L64" s="3">
        <f t="shared" si="0"/>
        <v>2.5420170635207455</v>
      </c>
      <c r="N64" s="1">
        <v>1962.54</v>
      </c>
      <c r="O64">
        <v>318.45100000000002</v>
      </c>
      <c r="P64" s="2">
        <f t="shared" si="1"/>
        <v>3.0830000000000268</v>
      </c>
      <c r="R64" s="4">
        <f t="shared" si="10"/>
        <v>-2.1667000000000006E-3</v>
      </c>
      <c r="S64" s="3">
        <f t="shared" si="11"/>
        <v>-1.5640249898560832E-2</v>
      </c>
      <c r="T64" s="3">
        <f t="shared" si="12"/>
        <v>-1.0629756385547307E-2</v>
      </c>
      <c r="U64" s="3">
        <f t="shared" si="7"/>
        <v>-1.6270006284108136E-2</v>
      </c>
      <c r="V64" s="3">
        <f t="shared" si="13"/>
        <v>5.8762103413073419E-2</v>
      </c>
      <c r="W64" s="3">
        <f t="shared" si="8"/>
        <v>4.4119097757376095E-2</v>
      </c>
      <c r="X64" s="3">
        <f t="shared" si="14"/>
        <v>0.10494261867501287</v>
      </c>
      <c r="Z64" s="1">
        <v>1962.62</v>
      </c>
      <c r="AA64">
        <v>6.6666699999999995E-2</v>
      </c>
    </row>
    <row r="65" spans="2:27" ht="15">
      <c r="B65" s="3">
        <v>1962.42</v>
      </c>
      <c r="C65" s="10">
        <v>-5.5833300000000002E-2</v>
      </c>
      <c r="D65" s="4">
        <f t="shared" si="15"/>
        <v>8.7716674000000008E-2</v>
      </c>
      <c r="E65" s="10">
        <f t="shared" si="2"/>
        <v>-0.15024523288534811</v>
      </c>
      <c r="F65" s="10">
        <f t="shared" si="9"/>
        <v>3.0605925248023795</v>
      </c>
      <c r="G65" s="10">
        <f t="shared" si="3"/>
        <v>-0.43145862876309493</v>
      </c>
      <c r="H65" s="3">
        <f t="shared" si="4"/>
        <v>2.6291338960392845</v>
      </c>
      <c r="I65" s="3">
        <v>1.2634585289514868</v>
      </c>
      <c r="J65" s="3">
        <f t="shared" si="5"/>
        <v>4.7570813771517999</v>
      </c>
      <c r="K65" s="3">
        <f t="shared" si="6"/>
        <v>317.969012747627</v>
      </c>
      <c r="L65" s="3">
        <f t="shared" si="0"/>
        <v>2.60101274762701</v>
      </c>
      <c r="N65" s="1">
        <v>1962.62</v>
      </c>
      <c r="O65">
        <v>318.517</v>
      </c>
      <c r="P65" s="2">
        <f t="shared" si="1"/>
        <v>3.1490000000000009</v>
      </c>
      <c r="R65" s="4">
        <f t="shared" si="10"/>
        <v>2.0833999999999991E-3</v>
      </c>
      <c r="S65" s="3">
        <f t="shared" si="11"/>
        <v>-1.5073406696334946E-2</v>
      </c>
      <c r="T65" s="3">
        <f t="shared" si="12"/>
        <v>-9.7233113812650873E-3</v>
      </c>
      <c r="U65" s="3">
        <f t="shared" si="7"/>
        <v>-1.4796718077600033E-2</v>
      </c>
      <c r="V65" s="3">
        <f t="shared" si="13"/>
        <v>5.8995684106264434E-2</v>
      </c>
      <c r="W65" s="3">
        <f t="shared" si="8"/>
        <v>4.5678637836424403E-2</v>
      </c>
      <c r="X65" s="3">
        <f t="shared" si="14"/>
        <v>0.1052882107459574</v>
      </c>
      <c r="Z65" s="1">
        <v>1962.71</v>
      </c>
      <c r="AA65">
        <v>4.3333299999999998E-2</v>
      </c>
    </row>
    <row r="66" spans="2:27" ht="15">
      <c r="B66" s="3">
        <v>1962.5</v>
      </c>
      <c r="C66" s="10">
        <v>-5.7166700000000001E-2</v>
      </c>
      <c r="D66" s="4">
        <f t="shared" si="15"/>
        <v>8.742332600000001E-2</v>
      </c>
      <c r="E66" s="10">
        <f t="shared" si="2"/>
        <v>-0.15651547518968592</v>
      </c>
      <c r="F66" s="10">
        <f t="shared" si="9"/>
        <v>3.0450978700518485</v>
      </c>
      <c r="G66" s="10">
        <f t="shared" si="3"/>
        <v>-0.44142133546404799</v>
      </c>
      <c r="H66" s="3">
        <f t="shared" si="4"/>
        <v>2.6036765345878004</v>
      </c>
      <c r="I66" s="3">
        <v>1.267605633802817</v>
      </c>
      <c r="J66" s="3">
        <f t="shared" si="5"/>
        <v>4.862715179968701</v>
      </c>
      <c r="K66" s="3">
        <f t="shared" si="6"/>
        <v>318.02824124273405</v>
      </c>
      <c r="L66" s="3">
        <f t="shared" si="0"/>
        <v>2.6602412427340596</v>
      </c>
      <c r="N66" s="1">
        <v>1962.71</v>
      </c>
      <c r="O66">
        <v>318.56099999999998</v>
      </c>
      <c r="P66" s="2">
        <f t="shared" si="1"/>
        <v>3.1929999999999836</v>
      </c>
      <c r="R66" s="4">
        <f t="shared" si="10"/>
        <v>-1.3333999999999985E-3</v>
      </c>
      <c r="S66" s="3">
        <f t="shared" si="11"/>
        <v>-1.5494654750531023E-2</v>
      </c>
      <c r="T66" s="3">
        <f t="shared" si="12"/>
        <v>-9.9627067009530612E-3</v>
      </c>
      <c r="U66" s="3">
        <f t="shared" si="7"/>
        <v>-1.5457361451484084E-2</v>
      </c>
      <c r="V66" s="3">
        <f t="shared" si="13"/>
        <v>5.9228495107049639E-2</v>
      </c>
      <c r="W66" s="3">
        <f t="shared" si="8"/>
        <v>4.5316869800713963E-2</v>
      </c>
      <c r="X66" s="3">
        <f t="shared" si="14"/>
        <v>0.10563380281690105</v>
      </c>
      <c r="Z66" s="1">
        <v>1962.79</v>
      </c>
      <c r="AA66">
        <v>1.4999999999999999E-2</v>
      </c>
    </row>
    <row r="67" spans="2:27" ht="15">
      <c r="B67" s="3">
        <v>1962.58</v>
      </c>
      <c r="C67" s="10">
        <v>-6.2916700000000006E-2</v>
      </c>
      <c r="D67" s="4">
        <f t="shared" si="15"/>
        <v>8.6158326000000007E-2</v>
      </c>
      <c r="E67" s="10">
        <f t="shared" si="2"/>
        <v>-0.16412335506368997</v>
      </c>
      <c r="F67" s="10">
        <f t="shared" si="9"/>
        <v>3.0278031210284881</v>
      </c>
      <c r="G67" s="10">
        <f t="shared" si="3"/>
        <v>-0.4530754722023167</v>
      </c>
      <c r="H67" s="3">
        <f t="shared" si="4"/>
        <v>2.5747276488261717</v>
      </c>
      <c r="I67" s="3">
        <v>1.2733568075117372</v>
      </c>
      <c r="J67" s="3">
        <f t="shared" si="5"/>
        <v>4.9688282472613459</v>
      </c>
      <c r="K67" s="3">
        <f t="shared" si="6"/>
        <v>318.0878328723241</v>
      </c>
      <c r="L67" s="3">
        <f t="shared" si="0"/>
        <v>2.7198328723241048</v>
      </c>
      <c r="N67" s="1">
        <v>1962.79</v>
      </c>
      <c r="O67">
        <v>318.57600000000002</v>
      </c>
      <c r="P67" s="2">
        <f t="shared" si="1"/>
        <v>3.2080000000000268</v>
      </c>
      <c r="R67" s="4">
        <f t="shared" si="10"/>
        <v>-5.7500000000000051E-3</v>
      </c>
      <c r="S67" s="3">
        <f t="shared" si="11"/>
        <v>-1.7294749023360367E-2</v>
      </c>
      <c r="T67" s="3">
        <f t="shared" si="12"/>
        <v>-1.1654136738268706E-2</v>
      </c>
      <c r="U67" s="3">
        <f t="shared" si="7"/>
        <v>-1.8948885761629071E-2</v>
      </c>
      <c r="V67" s="3">
        <f t="shared" si="13"/>
        <v>5.9591629590045159E-2</v>
      </c>
      <c r="W67" s="3">
        <f t="shared" si="8"/>
        <v>4.2537632404578994E-2</v>
      </c>
      <c r="X67" s="3">
        <f t="shared" si="14"/>
        <v>0.10611306729264491</v>
      </c>
      <c r="Z67" s="1">
        <v>1962.87</v>
      </c>
      <c r="AA67">
        <v>6.3333299999999995E-2</v>
      </c>
    </row>
    <row r="68" spans="2:27" ht="15">
      <c r="B68" s="3">
        <v>1962.67</v>
      </c>
      <c r="C68" s="10">
        <v>-7.1333300000000002E-2</v>
      </c>
      <c r="D68" s="4">
        <f t="shared" si="15"/>
        <v>8.4306673999999998E-2</v>
      </c>
      <c r="E68" s="10">
        <f t="shared" si="2"/>
        <v>-0.17381475916826158</v>
      </c>
      <c r="F68" s="10">
        <f t="shared" si="9"/>
        <v>3.0078493670678039</v>
      </c>
      <c r="G68" s="10">
        <f t="shared" si="3"/>
        <v>-0.46726583698429458</v>
      </c>
      <c r="H68" s="3">
        <f t="shared" si="4"/>
        <v>2.5405835300835093</v>
      </c>
      <c r="I68" s="3">
        <v>1.2791079812206576</v>
      </c>
      <c r="J68" s="3">
        <f t="shared" si="5"/>
        <v>5.0754205790297338</v>
      </c>
      <c r="K68" s="3">
        <f t="shared" si="6"/>
        <v>318.14778291815162</v>
      </c>
      <c r="L68" s="3">
        <f t="shared" si="0"/>
        <v>2.7797829181516249</v>
      </c>
      <c r="N68" s="1">
        <v>1962.87</v>
      </c>
      <c r="O68">
        <v>318.63900000000001</v>
      </c>
      <c r="P68" s="2">
        <f t="shared" si="1"/>
        <v>3.271000000000015</v>
      </c>
      <c r="R68" s="4">
        <f t="shared" si="10"/>
        <v>-8.4165999999999963E-3</v>
      </c>
      <c r="S68" s="3">
        <f t="shared" si="11"/>
        <v>-1.9953753960684217E-2</v>
      </c>
      <c r="T68" s="3">
        <f t="shared" si="12"/>
        <v>-1.4190364781977882E-2</v>
      </c>
      <c r="U68" s="3">
        <f t="shared" si="7"/>
        <v>-2.4144118742662098E-2</v>
      </c>
      <c r="V68" s="3">
        <f t="shared" si="13"/>
        <v>5.9950045827520171E-2</v>
      </c>
      <c r="W68" s="3">
        <f t="shared" si="8"/>
        <v>3.8220338959124286E-2</v>
      </c>
      <c r="X68" s="3">
        <f t="shared" si="14"/>
        <v>0.10659233176838789</v>
      </c>
      <c r="Z68" s="1">
        <v>1962.96</v>
      </c>
      <c r="AA68">
        <v>0.10333299999999999</v>
      </c>
    </row>
    <row r="69" spans="2:27" ht="15">
      <c r="B69" s="3">
        <v>1962.75</v>
      </c>
      <c r="C69" s="10">
        <v>-7.8166700000000006E-2</v>
      </c>
      <c r="D69" s="4">
        <f t="shared" si="15"/>
        <v>8.280332600000001E-2</v>
      </c>
      <c r="E69" s="10">
        <f t="shared" si="2"/>
        <v>-0.18491675537287633</v>
      </c>
      <c r="F69" s="10">
        <f t="shared" si="9"/>
        <v>2.9861055531971017</v>
      </c>
      <c r="G69" s="10">
        <f t="shared" si="3"/>
        <v>-0.48341786423181177</v>
      </c>
      <c r="H69" s="3">
        <f t="shared" si="4"/>
        <v>2.50268768896529</v>
      </c>
      <c r="I69" s="3">
        <v>1.2848591549295776</v>
      </c>
      <c r="J69" s="3">
        <f t="shared" si="5"/>
        <v>5.1824921752738655</v>
      </c>
      <c r="K69" s="3">
        <f t="shared" si="6"/>
        <v>318.20808760466207</v>
      </c>
      <c r="L69" s="3">
        <f t="shared" si="0"/>
        <v>2.8400876046620738</v>
      </c>
      <c r="N69" s="1">
        <v>1962.96</v>
      </c>
      <c r="O69">
        <v>318.74299999999999</v>
      </c>
      <c r="P69" s="2">
        <f t="shared" si="1"/>
        <v>3.375</v>
      </c>
      <c r="R69" s="4">
        <f t="shared" si="10"/>
        <v>-6.8334000000000034E-3</v>
      </c>
      <c r="S69" s="3">
        <f t="shared" si="11"/>
        <v>-2.1743813870702233E-2</v>
      </c>
      <c r="T69" s="3">
        <f t="shared" si="12"/>
        <v>-1.6152027247517187E-2</v>
      </c>
      <c r="U69" s="3">
        <f t="shared" si="7"/>
        <v>-2.7895841118219418E-2</v>
      </c>
      <c r="V69" s="3">
        <f t="shared" si="13"/>
        <v>6.0304686510448846E-2</v>
      </c>
      <c r="W69" s="3">
        <f t="shared" si="8"/>
        <v>3.5198429504051373E-2</v>
      </c>
      <c r="X69" s="3">
        <f t="shared" si="14"/>
        <v>0.10707159624413176</v>
      </c>
      <c r="Z69" s="1">
        <v>1963.04</v>
      </c>
      <c r="AA69">
        <v>7.6666700000000004E-2</v>
      </c>
    </row>
    <row r="70" spans="2:27" ht="15">
      <c r="B70" s="3">
        <v>1962.83</v>
      </c>
      <c r="C70" s="10">
        <v>-7.7666700000000005E-2</v>
      </c>
      <c r="D70" s="4">
        <f t="shared" si="15"/>
        <v>8.2913326000000009E-2</v>
      </c>
      <c r="E70" s="10">
        <f t="shared" si="2"/>
        <v>-0.19497117380142673</v>
      </c>
      <c r="F70" s="10">
        <f t="shared" si="9"/>
        <v>2.9650601898633648</v>
      </c>
      <c r="G70" s="10">
        <f t="shared" si="3"/>
        <v>-0.49907192936105665</v>
      </c>
      <c r="H70" s="3">
        <f t="shared" si="4"/>
        <v>2.465988260502308</v>
      </c>
      <c r="I70" s="3">
        <v>1.2906103286384978</v>
      </c>
      <c r="J70" s="3">
        <f t="shared" si="5"/>
        <v>5.2900430359937403</v>
      </c>
      <c r="K70" s="3">
        <f t="shared" si="6"/>
        <v>318.26874716508809</v>
      </c>
      <c r="L70" s="3">
        <f t="shared" si="0"/>
        <v>2.9007471650880916</v>
      </c>
      <c r="N70" s="1">
        <v>1963.04</v>
      </c>
      <c r="O70">
        <v>318.81900000000002</v>
      </c>
      <c r="P70" s="2">
        <f t="shared" si="1"/>
        <v>3.4510000000000218</v>
      </c>
      <c r="R70" s="4">
        <f t="shared" si="10"/>
        <v>5.0000000000000044E-4</v>
      </c>
      <c r="S70" s="3">
        <f t="shared" si="11"/>
        <v>-2.1045363333736855E-2</v>
      </c>
      <c r="T70" s="3">
        <f t="shared" si="12"/>
        <v>-1.5654065129244887E-2</v>
      </c>
      <c r="U70" s="3">
        <f t="shared" si="7"/>
        <v>-2.669942846298174E-2</v>
      </c>
      <c r="V70" s="3">
        <f t="shared" si="13"/>
        <v>6.0659560426017833E-2</v>
      </c>
      <c r="W70" s="3">
        <f t="shared" si="8"/>
        <v>3.6630074809334265E-2</v>
      </c>
      <c r="X70" s="3">
        <f t="shared" si="14"/>
        <v>0.10755086071987474</v>
      </c>
      <c r="Z70" s="1">
        <v>1963.12</v>
      </c>
      <c r="AA70">
        <v>1.3333299999999999E-2</v>
      </c>
    </row>
    <row r="71" spans="2:27" ht="15">
      <c r="B71" s="3">
        <v>1962.92</v>
      </c>
      <c r="C71" s="10">
        <v>-6.5833299999999997E-2</v>
      </c>
      <c r="D71" s="4">
        <f t="shared" si="15"/>
        <v>8.5516674000000001E-2</v>
      </c>
      <c r="E71" s="10">
        <f t="shared" si="2"/>
        <v>-0.2004370996232592</v>
      </c>
      <c r="F71" s="10">
        <f t="shared" si="9"/>
        <v>2.9481321065700148</v>
      </c>
      <c r="G71" s="10">
        <f t="shared" si="3"/>
        <v>-0.51049957948707936</v>
      </c>
      <c r="H71" s="3">
        <f t="shared" si="4"/>
        <v>2.4376325270829353</v>
      </c>
      <c r="I71" s="3">
        <v>1.296361502347418</v>
      </c>
      <c r="J71" s="3">
        <f t="shared" si="5"/>
        <v>5.3980731611893589</v>
      </c>
      <c r="K71" s="3">
        <f t="shared" si="6"/>
        <v>318.32976789973929</v>
      </c>
      <c r="L71" s="3">
        <f t="shared" si="0"/>
        <v>2.9617678997393</v>
      </c>
      <c r="N71" s="1">
        <v>1963.12</v>
      </c>
      <c r="O71">
        <v>318.83199999999999</v>
      </c>
      <c r="P71" s="2">
        <f t="shared" si="1"/>
        <v>3.4639999999999986</v>
      </c>
      <c r="R71" s="4">
        <f t="shared" si="10"/>
        <v>1.1833400000000008E-2</v>
      </c>
      <c r="S71" s="3">
        <f t="shared" si="11"/>
        <v>-1.6928083293350049E-2</v>
      </c>
      <c r="T71" s="3">
        <f t="shared" si="12"/>
        <v>-1.1427650126022704E-2</v>
      </c>
      <c r="U71" s="3">
        <f t="shared" si="7"/>
        <v>-1.8355733419372751E-2</v>
      </c>
      <c r="V71" s="3">
        <f t="shared" si="13"/>
        <v>6.1020734651208386E-2</v>
      </c>
      <c r="W71" s="3">
        <f t="shared" si="8"/>
        <v>4.4500574573772905E-2</v>
      </c>
      <c r="X71" s="3">
        <f t="shared" si="14"/>
        <v>0.10803012519561861</v>
      </c>
      <c r="Z71" s="1">
        <v>1963.21</v>
      </c>
      <c r="AA71">
        <v>3.0833300000000001E-2</v>
      </c>
    </row>
    <row r="72" spans="2:27" ht="15">
      <c r="B72" s="3">
        <v>1963</v>
      </c>
      <c r="C72" s="10">
        <v>-7.1249999999999994E-2</v>
      </c>
      <c r="D72" s="4">
        <f t="shared" si="15"/>
        <v>8.4325000000000011E-2</v>
      </c>
      <c r="E72" s="10">
        <f t="shared" si="2"/>
        <v>-0.20719837582352374</v>
      </c>
      <c r="F72" s="10">
        <f t="shared" si="9"/>
        <v>2.9296251364084798</v>
      </c>
      <c r="G72" s="10">
        <f t="shared" si="3"/>
        <v>-0.52347850500912285</v>
      </c>
      <c r="H72" s="3">
        <f t="shared" si="4"/>
        <v>2.4061466313993569</v>
      </c>
      <c r="I72" s="3">
        <v>1.3021126760563382</v>
      </c>
      <c r="J72" s="3">
        <f t="shared" si="5"/>
        <v>5.5065825508607205</v>
      </c>
      <c r="K72" s="3">
        <f t="shared" si="6"/>
        <v>318.39114669641191</v>
      </c>
      <c r="L72" s="3">
        <f t="shared" si="0"/>
        <v>3.0231466964119136</v>
      </c>
      <c r="N72" s="1">
        <v>1963.21</v>
      </c>
      <c r="O72">
        <v>318.863</v>
      </c>
      <c r="P72" s="2">
        <f t="shared" si="1"/>
        <v>3.4950000000000045</v>
      </c>
      <c r="R72" s="4">
        <f t="shared" si="10"/>
        <v>-5.4166999999999965E-3</v>
      </c>
      <c r="S72" s="3">
        <f t="shared" si="11"/>
        <v>-1.8506970161535019E-2</v>
      </c>
      <c r="T72" s="3">
        <f t="shared" si="12"/>
        <v>-1.2978925522043494E-2</v>
      </c>
      <c r="U72" s="3">
        <f t="shared" si="7"/>
        <v>-2.1485895683578511E-2</v>
      </c>
      <c r="V72" s="3">
        <f t="shared" si="13"/>
        <v>6.1378796672613589E-2</v>
      </c>
      <c r="W72" s="3">
        <f t="shared" si="8"/>
        <v>4.2041490557392924E-2</v>
      </c>
      <c r="X72" s="3">
        <f t="shared" si="14"/>
        <v>0.10850938967136159</v>
      </c>
      <c r="Z72" s="1">
        <v>1963.29</v>
      </c>
      <c r="AA72">
        <v>-4.1666699999999999E-3</v>
      </c>
    </row>
    <row r="73" spans="2:27" ht="15">
      <c r="B73" s="3">
        <v>1963.08</v>
      </c>
      <c r="C73" s="10">
        <v>-5.8999999999999997E-2</v>
      </c>
      <c r="D73" s="4">
        <f t="shared" si="15"/>
        <v>8.702E-2</v>
      </c>
      <c r="E73" s="10">
        <f t="shared" si="2"/>
        <v>-0.20950122654418013</v>
      </c>
      <c r="F73" s="10">
        <f t="shared" si="9"/>
        <v>2.9153157255628126</v>
      </c>
      <c r="G73" s="10">
        <f t="shared" si="3"/>
        <v>-0.53214874093916054</v>
      </c>
      <c r="H73" s="3">
        <f t="shared" si="4"/>
        <v>2.3831669846236521</v>
      </c>
      <c r="I73" s="3">
        <v>1.3078638497652584</v>
      </c>
      <c r="J73" s="3">
        <f t="shared" si="5"/>
        <v>5.615571205007825</v>
      </c>
      <c r="K73" s="3">
        <f t="shared" si="6"/>
        <v>318.45288998411593</v>
      </c>
      <c r="L73" s="3">
        <f t="shared" si="0"/>
        <v>3.0848899841159323</v>
      </c>
      <c r="N73" s="1">
        <v>1963.29</v>
      </c>
      <c r="O73">
        <v>318.85899999999998</v>
      </c>
      <c r="P73" s="2">
        <f t="shared" si="1"/>
        <v>3.4909999999999854</v>
      </c>
      <c r="R73" s="4">
        <f t="shared" si="10"/>
        <v>1.2249999999999997E-2</v>
      </c>
      <c r="S73" s="3">
        <f t="shared" si="11"/>
        <v>-1.430941084566717E-2</v>
      </c>
      <c r="T73" s="3">
        <f t="shared" si="12"/>
        <v>-8.6702359300376841E-3</v>
      </c>
      <c r="U73" s="3">
        <f t="shared" si="7"/>
        <v>-1.2979646775704854E-2</v>
      </c>
      <c r="V73" s="3">
        <f t="shared" si="13"/>
        <v>6.1743287704018712E-2</v>
      </c>
      <c r="W73" s="3">
        <f t="shared" si="8"/>
        <v>5.0061605605884345E-2</v>
      </c>
      <c r="X73" s="3">
        <f t="shared" si="14"/>
        <v>0.10898865414710457</v>
      </c>
      <c r="Z73" s="1">
        <v>1963.37</v>
      </c>
      <c r="AA73">
        <v>4.7500000000000001E-2</v>
      </c>
    </row>
    <row r="74" spans="2:27" ht="15">
      <c r="B74" s="3">
        <v>1963.17</v>
      </c>
      <c r="C74" s="10">
        <v>-0.05</v>
      </c>
      <c r="D74" s="4">
        <f t="shared" si="15"/>
        <v>8.900000000000001E-2</v>
      </c>
      <c r="E74" s="10">
        <f t="shared" si="2"/>
        <v>-0.20874155041410081</v>
      </c>
      <c r="F74" s="10">
        <f t="shared" si="9"/>
        <v>2.9036788331109626</v>
      </c>
      <c r="G74" s="10">
        <f t="shared" si="3"/>
        <v>-0.53767124962867596</v>
      </c>
      <c r="H74" s="3">
        <f t="shared" si="4"/>
        <v>2.3660075834822867</v>
      </c>
      <c r="I74" s="3">
        <v>1.3136150234741786</v>
      </c>
      <c r="J74" s="3">
        <f t="shared" si="5"/>
        <v>5.7250391236306735</v>
      </c>
      <c r="K74" s="3">
        <f t="shared" si="6"/>
        <v>318.51500229212013</v>
      </c>
      <c r="L74" s="3">
        <f t="shared" si="0"/>
        <v>3.1470022921201348</v>
      </c>
      <c r="N74" s="1">
        <v>1963.37</v>
      </c>
      <c r="O74">
        <v>318.90699999999998</v>
      </c>
      <c r="P74" s="2">
        <f t="shared" si="1"/>
        <v>3.5389999999999873</v>
      </c>
      <c r="R74" s="4">
        <f t="shared" si="10"/>
        <v>8.9999999999999941E-3</v>
      </c>
      <c r="S74" s="3">
        <f t="shared" si="11"/>
        <v>-1.1636892451849956E-2</v>
      </c>
      <c r="T74" s="3">
        <f t="shared" si="12"/>
        <v>-5.5225086895154263E-3</v>
      </c>
      <c r="U74" s="3">
        <f t="shared" si="7"/>
        <v>-7.1594011413653822E-3</v>
      </c>
      <c r="V74" s="3">
        <f t="shared" si="13"/>
        <v>6.2112308004202532E-2</v>
      </c>
      <c r="W74" s="3">
        <f t="shared" si="8"/>
        <v>5.566884697697369E-2</v>
      </c>
      <c r="X74" s="3">
        <f t="shared" si="14"/>
        <v>0.10946791862284844</v>
      </c>
      <c r="Z74" s="1">
        <v>1963.46</v>
      </c>
      <c r="AA74">
        <v>3.5833299999999998E-2</v>
      </c>
    </row>
    <row r="75" spans="2:27" ht="15">
      <c r="B75" s="3">
        <v>1963.25</v>
      </c>
      <c r="C75" s="10">
        <v>-4.3499999999999997E-2</v>
      </c>
      <c r="D75" s="4">
        <f t="shared" si="15"/>
        <v>9.043000000000001E-2</v>
      </c>
      <c r="E75" s="10">
        <f t="shared" si="2"/>
        <v>-0.2059637694140565</v>
      </c>
      <c r="F75" s="10">
        <f t="shared" si="9"/>
        <v>2.8938512204266345</v>
      </c>
      <c r="G75" s="10">
        <f t="shared" si="3"/>
        <v>-0.54093564309388331</v>
      </c>
      <c r="H75" s="3">
        <f t="shared" si="4"/>
        <v>2.3529155773327513</v>
      </c>
      <c r="I75" s="3">
        <v>1.3193661971830988</v>
      </c>
      <c r="J75" s="3">
        <f t="shared" si="5"/>
        <v>5.8349863067292649</v>
      </c>
      <c r="K75" s="3">
        <f t="shared" si="6"/>
        <v>318.57748669462222</v>
      </c>
      <c r="L75" s="3">
        <f t="shared" si="0"/>
        <v>3.2094866946222282</v>
      </c>
      <c r="N75" s="1">
        <v>1963.46</v>
      </c>
      <c r="O75">
        <v>318.94200000000001</v>
      </c>
      <c r="P75" s="2">
        <f t="shared" si="1"/>
        <v>3.5740000000000123</v>
      </c>
      <c r="R75" s="4">
        <f t="shared" si="10"/>
        <v>6.5000000000000058E-3</v>
      </c>
      <c r="S75" s="3">
        <f t="shared" si="11"/>
        <v>-9.8276126843281908E-3</v>
      </c>
      <c r="T75" s="3">
        <f t="shared" si="12"/>
        <v>-3.2643934652073492E-3</v>
      </c>
      <c r="U75" s="3">
        <f t="shared" si="7"/>
        <v>-3.0920061495355398E-3</v>
      </c>
      <c r="V75" s="3">
        <f t="shared" si="13"/>
        <v>6.2484402502093417E-2</v>
      </c>
      <c r="W75" s="3">
        <f t="shared" si="8"/>
        <v>5.9701596967511428E-2</v>
      </c>
      <c r="X75" s="3">
        <f t="shared" si="14"/>
        <v>0.10994718309859142</v>
      </c>
      <c r="Z75" s="1">
        <v>1963.54</v>
      </c>
      <c r="AA75">
        <v>5.1666700000000003E-2</v>
      </c>
    </row>
    <row r="76" spans="2:27" ht="15">
      <c r="B76" s="3">
        <v>1963.33</v>
      </c>
      <c r="C76" s="10">
        <v>-4.4916699999999997E-2</v>
      </c>
      <c r="D76" s="4">
        <f t="shared" si="15"/>
        <v>9.0118325999999999E-2</v>
      </c>
      <c r="E76" s="10">
        <f t="shared" si="2"/>
        <v>-0.20386117983108082</v>
      </c>
      <c r="F76" s="10">
        <f t="shared" si="9"/>
        <v>2.8831562879561003</v>
      </c>
      <c r="G76" s="10">
        <f t="shared" si="3"/>
        <v>-0.54460008010589001</v>
      </c>
      <c r="H76" s="3">
        <f t="shared" si="4"/>
        <v>2.3385562078502105</v>
      </c>
      <c r="I76" s="3">
        <v>1.325117370892019</v>
      </c>
      <c r="J76" s="3">
        <f t="shared" si="5"/>
        <v>5.9454127543036002</v>
      </c>
      <c r="K76" s="3">
        <f t="shared" si="6"/>
        <v>318.6403419350919</v>
      </c>
      <c r="L76" s="3">
        <f t="shared" si="0"/>
        <v>3.2723419350919016</v>
      </c>
      <c r="N76" s="1">
        <v>1963.54</v>
      </c>
      <c r="O76">
        <v>318.99400000000003</v>
      </c>
      <c r="P76" s="2">
        <f t="shared" si="1"/>
        <v>3.6260000000000332</v>
      </c>
      <c r="R76" s="4">
        <f t="shared" si="10"/>
        <v>-1.4166999999999999E-3</v>
      </c>
      <c r="S76" s="3">
        <f t="shared" si="11"/>
        <v>-1.0694932470534102E-2</v>
      </c>
      <c r="T76" s="3">
        <f t="shared" si="12"/>
        <v>-3.6644370120066938E-3</v>
      </c>
      <c r="U76" s="3">
        <f t="shared" si="7"/>
        <v>-4.3593694825407956E-3</v>
      </c>
      <c r="V76" s="3">
        <f t="shared" si="13"/>
        <v>6.285524046967339E-2</v>
      </c>
      <c r="W76" s="3">
        <f t="shared" si="8"/>
        <v>5.8931807935386674E-2</v>
      </c>
      <c r="X76" s="3">
        <f t="shared" si="14"/>
        <v>0.11042644757433528</v>
      </c>
      <c r="Z76" s="1">
        <v>1963.62</v>
      </c>
      <c r="AA76">
        <v>6.9166699999999998E-2</v>
      </c>
    </row>
    <row r="77" spans="2:27" ht="15">
      <c r="B77" s="3">
        <v>1963.42</v>
      </c>
      <c r="C77" s="10">
        <v>-5.3916699999999998E-2</v>
      </c>
      <c r="D77" s="4">
        <f t="shared" si="15"/>
        <v>8.8138326000000003E-2</v>
      </c>
      <c r="E77" s="10">
        <f t="shared" si="2"/>
        <v>-0.20480510510235062</v>
      </c>
      <c r="F77" s="10">
        <f t="shared" si="9"/>
        <v>2.8690880739984013</v>
      </c>
      <c r="G77" s="10">
        <f t="shared" si="3"/>
        <v>-0.55115793030836147</v>
      </c>
      <c r="H77" s="3">
        <f t="shared" si="4"/>
        <v>2.3179301436900399</v>
      </c>
      <c r="I77" s="3">
        <v>1.3308685446009392</v>
      </c>
      <c r="J77" s="3">
        <f t="shared" si="5"/>
        <v>6.0563184663536784</v>
      </c>
      <c r="K77" s="3">
        <f t="shared" si="6"/>
        <v>318.70356270148602</v>
      </c>
      <c r="L77" s="3">
        <f t="shared" si="0"/>
        <v>3.3355627014860261</v>
      </c>
      <c r="N77" s="1">
        <v>1963.62</v>
      </c>
      <c r="O77">
        <v>319.06299999999999</v>
      </c>
      <c r="P77" s="2">
        <f t="shared" si="1"/>
        <v>3.6949999999999932</v>
      </c>
      <c r="R77" s="4">
        <f t="shared" si="10"/>
        <v>-9.0000000000000011E-3</v>
      </c>
      <c r="S77" s="3">
        <f t="shared" si="11"/>
        <v>-1.4068213957699083E-2</v>
      </c>
      <c r="T77" s="3">
        <f t="shared" si="12"/>
        <v>-6.5578502024714602E-3</v>
      </c>
      <c r="U77" s="3">
        <f t="shared" si="7"/>
        <v>-1.0626064160170543E-2</v>
      </c>
      <c r="V77" s="3">
        <f t="shared" si="13"/>
        <v>6.3220766394124439E-2</v>
      </c>
      <c r="W77" s="3">
        <f t="shared" si="8"/>
        <v>5.3657308649970953E-2</v>
      </c>
      <c r="X77" s="3">
        <f t="shared" si="14"/>
        <v>0.11090571205007826</v>
      </c>
      <c r="Z77" s="1">
        <v>1963.71</v>
      </c>
      <c r="AA77">
        <v>8.2500000000000004E-2</v>
      </c>
    </row>
    <row r="78" spans="2:27" ht="15">
      <c r="B78" s="3">
        <v>1963.5</v>
      </c>
      <c r="C78" s="10">
        <v>-4.8833300000000003E-2</v>
      </c>
      <c r="D78" s="4">
        <f t="shared" si="15"/>
        <v>8.9256674000000008E-2</v>
      </c>
      <c r="E78" s="10">
        <f t="shared" si="2"/>
        <v>-0.20404777338531668</v>
      </c>
      <c r="F78" s="10">
        <f t="shared" si="9"/>
        <v>2.8565704772135043</v>
      </c>
      <c r="G78" s="10">
        <f t="shared" si="3"/>
        <v>-0.55590363403376908</v>
      </c>
      <c r="H78" s="3">
        <f t="shared" si="4"/>
        <v>2.3006668431797355</v>
      </c>
      <c r="I78" s="3">
        <v>1.3366197183098594</v>
      </c>
      <c r="J78" s="3">
        <f t="shared" si="5"/>
        <v>6.1677034428794997</v>
      </c>
      <c r="K78" s="3">
        <f t="shared" si="6"/>
        <v>318.76715134794671</v>
      </c>
      <c r="L78" s="3">
        <f t="shared" si="0"/>
        <v>3.399151347946713</v>
      </c>
      <c r="N78" s="1">
        <v>1963.71</v>
      </c>
      <c r="O78">
        <v>319.14600000000002</v>
      </c>
      <c r="P78" s="2">
        <f t="shared" si="1"/>
        <v>3.77800000000002</v>
      </c>
      <c r="R78" s="4">
        <f t="shared" si="10"/>
        <v>5.0833999999999949E-3</v>
      </c>
      <c r="S78" s="3">
        <f t="shared" si="11"/>
        <v>-1.2517596784896945E-2</v>
      </c>
      <c r="T78" s="3">
        <f t="shared" si="12"/>
        <v>-4.7457037254076129E-3</v>
      </c>
      <c r="U78" s="3">
        <f t="shared" si="7"/>
        <v>-7.2633005103045576E-3</v>
      </c>
      <c r="V78" s="3">
        <f t="shared" si="13"/>
        <v>6.3588646460686959E-2</v>
      </c>
      <c r="W78" s="3">
        <f t="shared" si="8"/>
        <v>5.7051676001412858E-2</v>
      </c>
      <c r="X78" s="3">
        <f t="shared" si="14"/>
        <v>0.11138497652582124</v>
      </c>
      <c r="Z78" s="1">
        <v>1963.79</v>
      </c>
      <c r="AA78">
        <v>7.2499999999999995E-2</v>
      </c>
    </row>
    <row r="79" spans="2:27" ht="15">
      <c r="B79" s="3">
        <v>1963.58</v>
      </c>
      <c r="C79" s="10">
        <v>-4.9750000000000003E-2</v>
      </c>
      <c r="D79" s="4">
        <f t="shared" si="15"/>
        <v>8.9055000000000009E-2</v>
      </c>
      <c r="E79" s="10">
        <f t="shared" si="2"/>
        <v>-0.20364417570947516</v>
      </c>
      <c r="F79" s="10">
        <f t="shared" si="9"/>
        <v>2.8435605510665414</v>
      </c>
      <c r="G79" s="10">
        <f t="shared" si="3"/>
        <v>-0.56085389737028901</v>
      </c>
      <c r="H79" s="3">
        <f t="shared" si="4"/>
        <v>2.2827066536962524</v>
      </c>
      <c r="I79" s="3">
        <v>1.3429186228482006</v>
      </c>
      <c r="J79" s="3">
        <f t="shared" si="5"/>
        <v>6.2796133281168496</v>
      </c>
      <c r="K79" s="3">
        <f t="shared" si="6"/>
        <v>318.83115251287768</v>
      </c>
      <c r="L79" s="3">
        <f t="shared" si="0"/>
        <v>3.4631525128776843</v>
      </c>
      <c r="N79" s="1">
        <v>1963.79</v>
      </c>
      <c r="O79">
        <v>319.21800000000002</v>
      </c>
      <c r="P79" s="2">
        <f t="shared" si="1"/>
        <v>3.8500000000000227</v>
      </c>
      <c r="R79" s="4">
        <f t="shared" si="10"/>
        <v>-9.1669999999999946E-4</v>
      </c>
      <c r="S79" s="3">
        <f t="shared" si="11"/>
        <v>-1.3009926146962947E-2</v>
      </c>
      <c r="T79" s="3">
        <f t="shared" si="12"/>
        <v>-4.9502633365199333E-3</v>
      </c>
      <c r="U79" s="3">
        <f t="shared" si="7"/>
        <v>-7.9601894834828799E-3</v>
      </c>
      <c r="V79" s="3">
        <f t="shared" si="13"/>
        <v>6.4001164930971299E-2</v>
      </c>
      <c r="W79" s="3">
        <f t="shared" si="8"/>
        <v>5.6836994395836705E-2</v>
      </c>
      <c r="X79" s="3">
        <f t="shared" si="14"/>
        <v>0.1119098852373499</v>
      </c>
      <c r="Z79" s="1">
        <v>1963.87</v>
      </c>
      <c r="AA79">
        <v>3.1666699999999999E-2</v>
      </c>
    </row>
    <row r="80" spans="2:27" ht="15">
      <c r="B80" s="3">
        <v>1963.67</v>
      </c>
      <c r="C80" s="10">
        <v>-4.9916700000000001E-2</v>
      </c>
      <c r="D80" s="4">
        <f t="shared" si="15"/>
        <v>8.9018326000000009E-2</v>
      </c>
      <c r="E80" s="10">
        <f t="shared" si="2"/>
        <v>-0.20332616230638495</v>
      </c>
      <c r="F80" s="10">
        <f t="shared" si="9"/>
        <v>2.8301875267959611</v>
      </c>
      <c r="G80" s="10">
        <f t="shared" si="3"/>
        <v>-0.56575708892092735</v>
      </c>
      <c r="H80" s="3">
        <f t="shared" si="4"/>
        <v>2.264430437875034</v>
      </c>
      <c r="I80" s="3">
        <v>1.3492175273865417</v>
      </c>
      <c r="J80" s="3">
        <f t="shared" si="5"/>
        <v>6.3920481220657281</v>
      </c>
      <c r="K80" s="3">
        <f t="shared" si="6"/>
        <v>318.89556560157325</v>
      </c>
      <c r="L80" s="3">
        <f t="shared" si="0"/>
        <v>3.5275656015732579</v>
      </c>
      <c r="N80" s="1">
        <v>1963.87</v>
      </c>
      <c r="O80">
        <v>319.25</v>
      </c>
      <c r="P80" s="2">
        <f t="shared" si="1"/>
        <v>3.882000000000005</v>
      </c>
      <c r="R80" s="4">
        <f t="shared" si="10"/>
        <v>-1.6669999999999879E-4</v>
      </c>
      <c r="S80" s="3">
        <f t="shared" si="11"/>
        <v>-1.3373024270580292E-2</v>
      </c>
      <c r="T80" s="3">
        <f t="shared" si="12"/>
        <v>-4.9031915506383417E-3</v>
      </c>
      <c r="U80" s="3">
        <f t="shared" si="7"/>
        <v>-8.276215821218633E-3</v>
      </c>
      <c r="V80" s="3">
        <f t="shared" si="13"/>
        <v>6.4413088695573606E-2</v>
      </c>
      <c r="W80" s="3">
        <f t="shared" si="8"/>
        <v>5.6964494456476833E-2</v>
      </c>
      <c r="X80" s="3">
        <f t="shared" si="14"/>
        <v>0.11243479394887856</v>
      </c>
      <c r="Z80" s="1">
        <v>1963.96</v>
      </c>
      <c r="AA80">
        <v>0</v>
      </c>
    </row>
    <row r="81" spans="2:27" ht="15">
      <c r="B81" s="3">
        <v>1963.75</v>
      </c>
      <c r="C81" s="10">
        <v>-5.5E-2</v>
      </c>
      <c r="D81" s="4">
        <f t="shared" si="15"/>
        <v>8.7900000000000006E-2</v>
      </c>
      <c r="E81" s="10">
        <f t="shared" si="2"/>
        <v>-0.20465932875955359</v>
      </c>
      <c r="F81" s="10">
        <f t="shared" si="9"/>
        <v>2.8150579976006531</v>
      </c>
      <c r="G81" s="10">
        <f t="shared" si="3"/>
        <v>-0.5722360922794989</v>
      </c>
      <c r="H81" s="3">
        <f t="shared" si="4"/>
        <v>2.2428219053211542</v>
      </c>
      <c r="I81" s="3">
        <v>1.3555164319248829</v>
      </c>
      <c r="J81" s="3">
        <f t="shared" si="5"/>
        <v>6.5050078247261354</v>
      </c>
      <c r="K81" s="3">
        <f t="shared" si="6"/>
        <v>318.960387379314</v>
      </c>
      <c r="L81" s="3">
        <f t="shared" si="0"/>
        <v>3.5923873793140046</v>
      </c>
      <c r="N81" s="1">
        <v>1963.96</v>
      </c>
      <c r="O81">
        <v>319.25</v>
      </c>
      <c r="P81" s="2">
        <f t="shared" si="1"/>
        <v>3.882000000000005</v>
      </c>
      <c r="R81" s="4">
        <f t="shared" si="10"/>
        <v>-5.0832999999999989E-3</v>
      </c>
      <c r="S81" s="3">
        <f t="shared" si="11"/>
        <v>-1.5129529195307967E-2</v>
      </c>
      <c r="T81" s="3">
        <f t="shared" si="12"/>
        <v>-6.4790033585715445E-3</v>
      </c>
      <c r="U81" s="3">
        <f t="shared" si="7"/>
        <v>-1.1608532553879511E-2</v>
      </c>
      <c r="V81" s="3">
        <f t="shared" si="13"/>
        <v>6.4821777740746711E-2</v>
      </c>
      <c r="W81" s="3">
        <f t="shared" si="8"/>
        <v>5.4374098442255152E-2</v>
      </c>
      <c r="X81" s="3">
        <f t="shared" si="14"/>
        <v>0.11295970266040722</v>
      </c>
      <c r="Z81" s="1">
        <v>1964.04</v>
      </c>
      <c r="AA81">
        <v>3.5000000000000003E-2</v>
      </c>
    </row>
    <row r="82" spans="2:27" ht="15">
      <c r="B82" s="3">
        <v>1963.83</v>
      </c>
      <c r="C82" s="10">
        <v>-6.5833299999999997E-2</v>
      </c>
      <c r="D82" s="4">
        <f t="shared" si="15"/>
        <v>8.5516674000000001E-2</v>
      </c>
      <c r="E82" s="10">
        <f t="shared" si="2"/>
        <v>-0.20935063248054719</v>
      </c>
      <c r="F82" s="10">
        <f t="shared" si="9"/>
        <v>2.7964734273965557</v>
      </c>
      <c r="G82" s="10">
        <f t="shared" si="3"/>
        <v>-0.58215525696141757</v>
      </c>
      <c r="H82" s="3">
        <f t="shared" si="4"/>
        <v>2.214318170435138</v>
      </c>
      <c r="I82" s="3">
        <v>1.3618153364632239</v>
      </c>
      <c r="J82" s="3">
        <f t="shared" si="5"/>
        <v>6.6184924360980704</v>
      </c>
      <c r="K82" s="3">
        <f t="shared" si="6"/>
        <v>319.02561158271578</v>
      </c>
      <c r="L82" s="3">
        <f t="shared" ref="L82:L145" si="16">K82-CO2_start2</f>
        <v>3.6576115827157878</v>
      </c>
      <c r="N82" s="1">
        <v>1964.04</v>
      </c>
      <c r="O82">
        <v>319.28500000000003</v>
      </c>
      <c r="P82" s="2">
        <f t="shared" ref="P82:P145" si="17">O82-CO2_start2</f>
        <v>3.91700000000003</v>
      </c>
      <c r="R82" s="4">
        <f t="shared" si="10"/>
        <v>-1.0833299999999997E-2</v>
      </c>
      <c r="S82" s="3">
        <f t="shared" si="11"/>
        <v>-1.8584570204097428E-2</v>
      </c>
      <c r="T82" s="3">
        <f t="shared" si="12"/>
        <v>-9.9191646819186685E-3</v>
      </c>
      <c r="U82" s="3">
        <f t="shared" si="7"/>
        <v>-1.8503734886016095E-2</v>
      </c>
      <c r="V82" s="3">
        <f t="shared" si="13"/>
        <v>6.5224203401783143E-2</v>
      </c>
      <c r="W82" s="3">
        <f t="shared" si="8"/>
        <v>4.8570842004368661E-2</v>
      </c>
      <c r="X82" s="3">
        <f t="shared" si="14"/>
        <v>0.113484611371935</v>
      </c>
      <c r="Z82" s="1">
        <v>1964.12</v>
      </c>
      <c r="AA82">
        <v>5.8333299999999998E-2</v>
      </c>
    </row>
    <row r="83" spans="2:27" ht="15">
      <c r="B83" s="3">
        <v>1963.92</v>
      </c>
      <c r="C83" s="10">
        <v>-9.0999999999999998E-2</v>
      </c>
      <c r="D83" s="4">
        <f t="shared" si="15"/>
        <v>7.9980000000000009E-2</v>
      </c>
      <c r="E83" s="10">
        <f t="shared" ref="E83:E146" si="18">Bio_alpha*(C83*Bio_factor-E82)+E82</f>
        <v>-0.22171571318776995</v>
      </c>
      <c r="F83" s="10">
        <f t="shared" ref="F83:F146" si="19">Bio_alpha*(C83*Bio_factor-F82)+F82+Bio_slope*(B83-1979)</f>
        <v>2.7699759244605944</v>
      </c>
      <c r="G83" s="10">
        <f t="shared" ref="G83:G146" si="20">Ocean_alpha*(C83*Ocean_factor-G82)+G82</f>
        <v>-0.60017202941803616</v>
      </c>
      <c r="H83" s="3">
        <f t="shared" ref="H83:H146" si="21">G83+F83</f>
        <v>2.1698038950425582</v>
      </c>
      <c r="I83" s="3">
        <v>1.3681142410015652</v>
      </c>
      <c r="J83" s="3">
        <f t="shared" ref="J83:J146" si="22">J82+I83/12</f>
        <v>6.732501956181534</v>
      </c>
      <c r="K83" s="3">
        <f t="shared" ref="K83:K146" si="23">(K82+I83/12)-Emiss_alpha*((K82+I83/12)-(CO2_base+G83))</f>
        <v>319.09122437934326</v>
      </c>
      <c r="L83" s="3">
        <f t="shared" si="16"/>
        <v>3.7232243793432644</v>
      </c>
      <c r="N83" s="1">
        <v>1964.12</v>
      </c>
      <c r="O83">
        <v>319.34300000000002</v>
      </c>
      <c r="P83" s="2">
        <f t="shared" si="17"/>
        <v>3.9750000000000227</v>
      </c>
      <c r="R83" s="4">
        <f t="shared" si="10"/>
        <v>-2.51667E-2</v>
      </c>
      <c r="S83" s="3">
        <f t="shared" si="11"/>
        <v>-2.6497502935961315E-2</v>
      </c>
      <c r="T83" s="3">
        <f t="shared" si="12"/>
        <v>-1.8016772456618591E-2</v>
      </c>
      <c r="U83" s="3">
        <f t="shared" ref="U83:U146" si="24">S83+T83+Nat_offset2</f>
        <v>-3.4514275392579903E-2</v>
      </c>
      <c r="V83" s="3">
        <f t="shared" si="13"/>
        <v>6.5612796627476655E-2</v>
      </c>
      <c r="W83" s="3">
        <f t="shared" ref="W83:W146" si="25">V83+U83*Nat_ampl2</f>
        <v>3.4549948774154737E-2</v>
      </c>
      <c r="X83" s="3">
        <f t="shared" si="14"/>
        <v>0.11400952008346366</v>
      </c>
      <c r="Z83" s="1">
        <v>1964.21</v>
      </c>
      <c r="AA83">
        <v>7.7499999999999999E-2</v>
      </c>
    </row>
    <row r="84" spans="2:27" ht="15">
      <c r="B84" s="3">
        <v>1964</v>
      </c>
      <c r="C84" s="10">
        <v>-0.108583</v>
      </c>
      <c r="D84" s="4">
        <f t="shared" si="15"/>
        <v>7.6111740000000011E-2</v>
      </c>
      <c r="E84" s="10">
        <f t="shared" si="18"/>
        <v>-0.23871557285918149</v>
      </c>
      <c r="F84" s="10">
        <f t="shared" si="19"/>
        <v>2.7387736086524495</v>
      </c>
      <c r="G84" s="10">
        <f t="shared" si="20"/>
        <v>-0.62361770501759273</v>
      </c>
      <c r="H84" s="3">
        <f t="shared" si="21"/>
        <v>2.1151559036348568</v>
      </c>
      <c r="I84" s="3">
        <v>1.3744131455399062</v>
      </c>
      <c r="J84" s="3">
        <f t="shared" si="22"/>
        <v>6.8470363849765263</v>
      </c>
      <c r="K84" s="3">
        <f t="shared" si="23"/>
        <v>319.15721630215796</v>
      </c>
      <c r="L84" s="3">
        <f t="shared" si="16"/>
        <v>3.7892163021579677</v>
      </c>
      <c r="N84" s="1">
        <v>1964.21</v>
      </c>
      <c r="O84">
        <v>319.42099999999999</v>
      </c>
      <c r="P84" s="2">
        <f t="shared" si="17"/>
        <v>4.0529999999999973</v>
      </c>
      <c r="R84" s="4">
        <f t="shared" ref="R84:R147" si="26">C84-C83</f>
        <v>-1.7583000000000001E-2</v>
      </c>
      <c r="S84" s="3">
        <f t="shared" ref="S84:S147" si="27">F84-F83</f>
        <v>-3.120231580814492E-2</v>
      </c>
      <c r="T84" s="3">
        <f t="shared" ref="T84:T147" si="28">G84-G83</f>
        <v>-2.344567559955657E-2</v>
      </c>
      <c r="U84" s="3">
        <f t="shared" si="24"/>
        <v>-4.4647991407701489E-2</v>
      </c>
      <c r="V84" s="3">
        <f t="shared" ref="V84:V147" si="29">L84-L83</f>
        <v>6.599192281470323E-2</v>
      </c>
      <c r="W84" s="3">
        <f t="shared" si="25"/>
        <v>2.5808730547771892E-2</v>
      </c>
      <c r="X84" s="3">
        <f t="shared" ref="X84:X147" si="30">J84-J83</f>
        <v>0.11453442879499232</v>
      </c>
      <c r="Z84" s="1">
        <v>1964.29</v>
      </c>
      <c r="AA84">
        <v>4.0833300000000003E-2</v>
      </c>
    </row>
    <row r="85" spans="2:27" ht="15">
      <c r="B85" s="3">
        <v>1964.08</v>
      </c>
      <c r="C85" s="10">
        <v>-0.13566700000000001</v>
      </c>
      <c r="D85" s="4">
        <f t="shared" si="15"/>
        <v>7.0153259999999995E-2</v>
      </c>
      <c r="E85" s="10">
        <f t="shared" si="18"/>
        <v>-0.26301826709606357</v>
      </c>
      <c r="F85" s="10">
        <f t="shared" si="19"/>
        <v>2.7002040239729488</v>
      </c>
      <c r="G85" s="10">
        <f t="shared" si="20"/>
        <v>-0.65551458994226619</v>
      </c>
      <c r="H85" s="3">
        <f t="shared" si="21"/>
        <v>2.0446894340306825</v>
      </c>
      <c r="I85" s="3">
        <v>1.3807120500782473</v>
      </c>
      <c r="J85" s="3">
        <f t="shared" si="22"/>
        <v>6.9620957224830473</v>
      </c>
      <c r="K85" s="3">
        <f t="shared" si="23"/>
        <v>319.22357298121113</v>
      </c>
      <c r="L85" s="3">
        <f t="shared" si="16"/>
        <v>3.8555729812111394</v>
      </c>
      <c r="N85" s="1">
        <v>1964.29</v>
      </c>
      <c r="O85">
        <v>319.46199999999999</v>
      </c>
      <c r="P85" s="2">
        <f t="shared" si="17"/>
        <v>4.0939999999999941</v>
      </c>
      <c r="R85" s="4">
        <f t="shared" si="26"/>
        <v>-2.7084000000000011E-2</v>
      </c>
      <c r="S85" s="3">
        <f t="shared" si="27"/>
        <v>-3.8569584679500668E-2</v>
      </c>
      <c r="T85" s="3">
        <f t="shared" si="28"/>
        <v>-3.1896884924673463E-2</v>
      </c>
      <c r="U85" s="3">
        <f t="shared" si="24"/>
        <v>-6.0466469604174129E-2</v>
      </c>
      <c r="V85" s="3">
        <f t="shared" si="29"/>
        <v>6.6356679053171774E-2</v>
      </c>
      <c r="W85" s="3">
        <f t="shared" si="25"/>
        <v>1.193685640941506E-2</v>
      </c>
      <c r="X85" s="3">
        <f t="shared" si="30"/>
        <v>0.11505933750652098</v>
      </c>
      <c r="Z85" s="1">
        <v>1964.37</v>
      </c>
      <c r="AA85">
        <v>6.6666699999999995E-2</v>
      </c>
    </row>
    <row r="86" spans="2:27" ht="15">
      <c r="B86" s="3">
        <v>1964.17</v>
      </c>
      <c r="C86" s="10">
        <v>-0.16550000000000001</v>
      </c>
      <c r="D86" s="4">
        <f t="shared" si="15"/>
        <v>6.3590000000000008E-2</v>
      </c>
      <c r="E86" s="10">
        <f t="shared" si="18"/>
        <v>-0.29491908510260478</v>
      </c>
      <c r="F86" s="10">
        <f t="shared" si="19"/>
        <v>2.653827033100546</v>
      </c>
      <c r="G86" s="10">
        <f t="shared" si="20"/>
        <v>-0.69659529282698629</v>
      </c>
      <c r="H86" s="3">
        <f t="shared" si="21"/>
        <v>1.9572317402735597</v>
      </c>
      <c r="I86" s="3">
        <v>1.3870109546165883</v>
      </c>
      <c r="J86" s="3">
        <f t="shared" si="22"/>
        <v>7.0776799687010961</v>
      </c>
      <c r="K86" s="3">
        <f t="shared" si="23"/>
        <v>319.29027887773617</v>
      </c>
      <c r="L86" s="3">
        <f t="shared" si="16"/>
        <v>3.9222788777361757</v>
      </c>
      <c r="N86" s="1">
        <v>1964.37</v>
      </c>
      <c r="O86">
        <v>319.52800000000002</v>
      </c>
      <c r="P86" s="2">
        <f t="shared" si="17"/>
        <v>4.160000000000025</v>
      </c>
      <c r="R86" s="4">
        <f t="shared" si="26"/>
        <v>-2.9832999999999998E-2</v>
      </c>
      <c r="S86" s="3">
        <f t="shared" si="27"/>
        <v>-4.6376990872402768E-2</v>
      </c>
      <c r="T86" s="3">
        <f t="shared" si="28"/>
        <v>-4.1080702884720099E-2</v>
      </c>
      <c r="U86" s="3">
        <f t="shared" si="24"/>
        <v>-7.7457693757122872E-2</v>
      </c>
      <c r="V86" s="3">
        <f t="shared" si="29"/>
        <v>6.6705896525036223E-2</v>
      </c>
      <c r="W86" s="3">
        <f t="shared" si="25"/>
        <v>-3.0060278563743686E-3</v>
      </c>
      <c r="X86" s="3">
        <f t="shared" si="30"/>
        <v>0.11558424621804875</v>
      </c>
      <c r="Z86" s="1">
        <v>1964.46</v>
      </c>
      <c r="AA86">
        <v>5.5833300000000002E-2</v>
      </c>
    </row>
    <row r="87" spans="2:27" ht="15">
      <c r="B87" s="3">
        <v>1964.25</v>
      </c>
      <c r="C87" s="10">
        <v>-0.19491700000000001</v>
      </c>
      <c r="D87" s="4">
        <f t="shared" si="15"/>
        <v>5.7118260000000004E-2</v>
      </c>
      <c r="E87" s="10">
        <f t="shared" si="18"/>
        <v>-0.33367746835102635</v>
      </c>
      <c r="F87" s="10">
        <f t="shared" si="19"/>
        <v>2.6005499278616808</v>
      </c>
      <c r="G87" s="10">
        <f t="shared" si="20"/>
        <v>-0.74653323117730652</v>
      </c>
      <c r="H87" s="3">
        <f t="shared" si="21"/>
        <v>1.8540166966843743</v>
      </c>
      <c r="I87" s="3">
        <v>1.3933098591549296</v>
      </c>
      <c r="J87" s="3">
        <f t="shared" si="22"/>
        <v>7.1937891236306735</v>
      </c>
      <c r="K87" s="3">
        <f t="shared" si="23"/>
        <v>319.35731900971359</v>
      </c>
      <c r="L87" s="3">
        <f t="shared" si="16"/>
        <v>3.9893190097135971</v>
      </c>
      <c r="N87" s="1">
        <v>1964.46</v>
      </c>
      <c r="O87">
        <v>319.584</v>
      </c>
      <c r="P87" s="2">
        <f t="shared" si="17"/>
        <v>4.2160000000000082</v>
      </c>
      <c r="R87" s="4">
        <f t="shared" si="26"/>
        <v>-2.9416999999999999E-2</v>
      </c>
      <c r="S87" s="3">
        <f t="shared" si="27"/>
        <v>-5.3277105238865197E-2</v>
      </c>
      <c r="T87" s="3">
        <f t="shared" si="28"/>
        <v>-4.9937938350320232E-2</v>
      </c>
      <c r="U87" s="3">
        <f t="shared" si="24"/>
        <v>-9.3215043589185434E-2</v>
      </c>
      <c r="V87" s="3">
        <f t="shared" si="29"/>
        <v>6.7040131977421424E-2</v>
      </c>
      <c r="W87" s="3">
        <f t="shared" si="25"/>
        <v>-1.6853407252845468E-2</v>
      </c>
      <c r="X87" s="3">
        <f t="shared" si="30"/>
        <v>0.11610915492957741</v>
      </c>
      <c r="Z87" s="1">
        <v>1964.54</v>
      </c>
      <c r="AA87">
        <v>3.3333300000000003E-2</v>
      </c>
    </row>
    <row r="88" spans="2:27" ht="15">
      <c r="B88" s="3">
        <v>1964.33</v>
      </c>
      <c r="C88" s="10">
        <v>-0.217</v>
      </c>
      <c r="D88" s="4">
        <f t="shared" ref="D88:D151" si="31">C88*Had_fact+Had_offset</f>
        <v>5.2260000000000008E-2</v>
      </c>
      <c r="E88" s="10">
        <f t="shared" si="18"/>
        <v>-0.37639953914576196</v>
      </c>
      <c r="F88" s="10">
        <f t="shared" si="19"/>
        <v>2.5432699879920828</v>
      </c>
      <c r="G88" s="10">
        <f t="shared" si="20"/>
        <v>-0.8027264108046237</v>
      </c>
      <c r="H88" s="3">
        <f t="shared" si="21"/>
        <v>1.7405435771874591</v>
      </c>
      <c r="I88" s="3">
        <v>1.3996087636932706</v>
      </c>
      <c r="J88" s="3">
        <f t="shared" si="22"/>
        <v>7.3104231872717795</v>
      </c>
      <c r="K88" s="3">
        <f t="shared" si="23"/>
        <v>319.42468265383138</v>
      </c>
      <c r="L88" s="3">
        <f t="shared" si="16"/>
        <v>4.0566826538313876</v>
      </c>
      <c r="N88" s="1">
        <v>1964.54</v>
      </c>
      <c r="O88">
        <v>319.61700000000002</v>
      </c>
      <c r="P88" s="2">
        <f t="shared" si="17"/>
        <v>4.2490000000000236</v>
      </c>
      <c r="R88" s="4">
        <f t="shared" si="26"/>
        <v>-2.2082999999999992E-2</v>
      </c>
      <c r="S88" s="3">
        <f t="shared" si="27"/>
        <v>-5.7279939869598007E-2</v>
      </c>
      <c r="T88" s="3">
        <f t="shared" si="28"/>
        <v>-5.619317962731718E-2</v>
      </c>
      <c r="U88" s="3">
        <f t="shared" si="24"/>
        <v>-0.10347311949691519</v>
      </c>
      <c r="V88" s="3">
        <f t="shared" si="29"/>
        <v>6.73636441177905E-2</v>
      </c>
      <c r="W88" s="3">
        <f t="shared" si="25"/>
        <v>-2.5762163429433174E-2</v>
      </c>
      <c r="X88" s="3">
        <f t="shared" si="30"/>
        <v>0.11663406364110607</v>
      </c>
      <c r="Z88" s="1">
        <v>1964.62</v>
      </c>
      <c r="AA88">
        <v>-1.0833300000000001E-2</v>
      </c>
    </row>
    <row r="89" spans="2:27" ht="15">
      <c r="B89" s="3">
        <v>1964.42</v>
      </c>
      <c r="C89" s="10">
        <v>-0.24191699999999999</v>
      </c>
      <c r="D89" s="4">
        <f t="shared" si="31"/>
        <v>4.6778260000000009E-2</v>
      </c>
      <c r="E89" s="10">
        <f t="shared" si="18"/>
        <v>-0.42367475504458163</v>
      </c>
      <c r="F89" s="10">
        <f t="shared" si="19"/>
        <v>2.4812508859620288</v>
      </c>
      <c r="G89" s="10">
        <f t="shared" si="20"/>
        <v>-0.86598075664827567</v>
      </c>
      <c r="H89" s="3">
        <f t="shared" si="21"/>
        <v>1.6152701293137532</v>
      </c>
      <c r="I89" s="3">
        <v>1.4059076682316118</v>
      </c>
      <c r="J89" s="3">
        <f t="shared" si="22"/>
        <v>7.4275821596244143</v>
      </c>
      <c r="K89" s="3">
        <f t="shared" si="23"/>
        <v>319.49235779271487</v>
      </c>
      <c r="L89" s="3">
        <f t="shared" si="16"/>
        <v>4.1243577927148749</v>
      </c>
      <c r="N89" s="1">
        <v>1964.62</v>
      </c>
      <c r="O89">
        <v>319.60700000000003</v>
      </c>
      <c r="P89" s="2">
        <f t="shared" si="17"/>
        <v>4.2390000000000327</v>
      </c>
      <c r="R89" s="4">
        <f t="shared" si="26"/>
        <v>-2.4916999999999995E-2</v>
      </c>
      <c r="S89" s="3">
        <f t="shared" si="27"/>
        <v>-6.2019102030054007E-2</v>
      </c>
      <c r="T89" s="3">
        <f t="shared" si="28"/>
        <v>-6.3254345843651971E-2</v>
      </c>
      <c r="U89" s="3">
        <f t="shared" si="24"/>
        <v>-0.11527344787370598</v>
      </c>
      <c r="V89" s="3">
        <f t="shared" si="29"/>
        <v>6.7675138883487307E-2</v>
      </c>
      <c r="W89" s="3">
        <f t="shared" si="25"/>
        <v>-3.6070964202848083E-2</v>
      </c>
      <c r="X89" s="3">
        <f t="shared" si="30"/>
        <v>0.11715897235263473</v>
      </c>
      <c r="Z89" s="1">
        <v>1964.71</v>
      </c>
      <c r="AA89">
        <v>3.0833300000000001E-2</v>
      </c>
    </row>
    <row r="90" spans="2:27" ht="15">
      <c r="B90" s="3">
        <v>1964.5</v>
      </c>
      <c r="C90" s="10">
        <v>-0.27433299999999999</v>
      </c>
      <c r="D90" s="4">
        <f t="shared" si="31"/>
        <v>3.9646740000000007E-2</v>
      </c>
      <c r="E90" s="10">
        <f t="shared" si="18"/>
        <v>-0.47753741440418945</v>
      </c>
      <c r="F90" s="10">
        <f t="shared" si="19"/>
        <v>2.4126231965174489</v>
      </c>
      <c r="G90" s="10">
        <f t="shared" si="20"/>
        <v>-0.93862449121877656</v>
      </c>
      <c r="H90" s="3">
        <f t="shared" si="21"/>
        <v>1.4739987052986723</v>
      </c>
      <c r="I90" s="3">
        <v>1.4122065727699529</v>
      </c>
      <c r="J90" s="3">
        <f t="shared" si="22"/>
        <v>7.5452660406885768</v>
      </c>
      <c r="K90" s="3">
        <f t="shared" si="23"/>
        <v>319.5603286397386</v>
      </c>
      <c r="L90" s="3">
        <f t="shared" si="16"/>
        <v>4.192328639738605</v>
      </c>
      <c r="N90" s="1">
        <v>1964.71</v>
      </c>
      <c r="O90">
        <v>319.637</v>
      </c>
      <c r="P90" s="2">
        <f t="shared" si="17"/>
        <v>4.2690000000000055</v>
      </c>
      <c r="R90" s="4">
        <f t="shared" si="26"/>
        <v>-3.2416E-2</v>
      </c>
      <c r="S90" s="3">
        <f t="shared" si="27"/>
        <v>-6.8627689444579865E-2</v>
      </c>
      <c r="T90" s="3">
        <f t="shared" si="28"/>
        <v>-7.2643734570500884E-2</v>
      </c>
      <c r="U90" s="3">
        <f t="shared" si="24"/>
        <v>-0.13127142401508074</v>
      </c>
      <c r="V90" s="3">
        <f t="shared" si="29"/>
        <v>6.797084702373013E-2</v>
      </c>
      <c r="W90" s="3">
        <f t="shared" si="25"/>
        <v>-5.0173434589842539E-2</v>
      </c>
      <c r="X90" s="3">
        <f t="shared" si="30"/>
        <v>0.1176838810641625</v>
      </c>
      <c r="Z90" s="1">
        <v>1964.79</v>
      </c>
      <c r="AA90">
        <v>1.3333299999999999E-2</v>
      </c>
    </row>
    <row r="91" spans="2:27" ht="15">
      <c r="B91" s="3">
        <v>1964.58</v>
      </c>
      <c r="C91" s="10">
        <v>-0.27575</v>
      </c>
      <c r="D91" s="4">
        <f t="shared" si="31"/>
        <v>3.9335000000000009E-2</v>
      </c>
      <c r="E91" s="10">
        <f t="shared" si="18"/>
        <v>-0.5275466415629595</v>
      </c>
      <c r="F91" s="10">
        <f t="shared" si="19"/>
        <v>2.3478294858971678</v>
      </c>
      <c r="G91" s="10">
        <f t="shared" si="20"/>
        <v>-1.0102379176273395</v>
      </c>
      <c r="H91" s="3">
        <f t="shared" si="21"/>
        <v>1.3375915682698283</v>
      </c>
      <c r="I91" s="3">
        <v>1.417566510172144</v>
      </c>
      <c r="J91" s="3">
        <f t="shared" si="22"/>
        <v>7.6633965832029221</v>
      </c>
      <c r="K91" s="3">
        <f t="shared" si="23"/>
        <v>319.62851827041925</v>
      </c>
      <c r="L91" s="3">
        <f t="shared" si="16"/>
        <v>4.2605182704192543</v>
      </c>
      <c r="N91" s="1">
        <v>1964.79</v>
      </c>
      <c r="O91">
        <v>319.65100000000001</v>
      </c>
      <c r="P91" s="2">
        <f t="shared" si="17"/>
        <v>4.2830000000000155</v>
      </c>
      <c r="R91" s="4">
        <f t="shared" si="26"/>
        <v>-1.4170000000000016E-3</v>
      </c>
      <c r="S91" s="3">
        <f t="shared" si="27"/>
        <v>-6.4793710620281164E-2</v>
      </c>
      <c r="T91" s="3">
        <f t="shared" si="28"/>
        <v>-7.1613426408562941E-2</v>
      </c>
      <c r="U91" s="3">
        <f t="shared" si="24"/>
        <v>-0.1264071370288441</v>
      </c>
      <c r="V91" s="3">
        <f t="shared" si="29"/>
        <v>6.8189630680649316E-2</v>
      </c>
      <c r="W91" s="3">
        <f t="shared" si="25"/>
        <v>-4.5576792645310379E-2</v>
      </c>
      <c r="X91" s="3">
        <f t="shared" si="30"/>
        <v>0.11813054251434529</v>
      </c>
      <c r="Z91" s="1">
        <v>1964.87</v>
      </c>
      <c r="AA91">
        <v>0.03</v>
      </c>
    </row>
    <row r="92" spans="2:27" ht="15">
      <c r="B92" s="3">
        <v>1964.67</v>
      </c>
      <c r="C92" s="10">
        <v>-0.27108300000000002</v>
      </c>
      <c r="D92" s="4">
        <f t="shared" si="31"/>
        <v>4.036174E-2</v>
      </c>
      <c r="E92" s="10">
        <f t="shared" si="18"/>
        <v>-0.57206474082261516</v>
      </c>
      <c r="F92" s="10">
        <f t="shared" si="19"/>
        <v>2.2883590052055673</v>
      </c>
      <c r="G92" s="10">
        <f t="shared" si="20"/>
        <v>-1.0788352576403284</v>
      </c>
      <c r="H92" s="3">
        <f t="shared" si="21"/>
        <v>1.2095237475652389</v>
      </c>
      <c r="I92" s="3">
        <v>1.4229264475743348</v>
      </c>
      <c r="J92" s="3">
        <f t="shared" si="22"/>
        <v>7.7819737871674501</v>
      </c>
      <c r="K92" s="3">
        <f t="shared" si="23"/>
        <v>319.69693123691656</v>
      </c>
      <c r="L92" s="3">
        <f t="shared" si="16"/>
        <v>4.32893123691656</v>
      </c>
      <c r="N92" s="1">
        <v>1964.87</v>
      </c>
      <c r="O92">
        <v>319.68099999999998</v>
      </c>
      <c r="P92" s="2">
        <f t="shared" si="17"/>
        <v>4.3129999999999882</v>
      </c>
      <c r="R92" s="4">
        <f t="shared" si="26"/>
        <v>4.6669999999999767E-3</v>
      </c>
      <c r="S92" s="3">
        <f t="shared" si="27"/>
        <v>-5.9470480691600436E-2</v>
      </c>
      <c r="T92" s="3">
        <f t="shared" si="28"/>
        <v>-6.8597340012988894E-2</v>
      </c>
      <c r="U92" s="3">
        <f t="shared" si="24"/>
        <v>-0.11806782070458934</v>
      </c>
      <c r="V92" s="3">
        <f t="shared" si="29"/>
        <v>6.8412966497305661E-2</v>
      </c>
      <c r="W92" s="3">
        <f t="shared" si="25"/>
        <v>-3.7848072136824742E-2</v>
      </c>
      <c r="X92" s="3">
        <f t="shared" si="30"/>
        <v>0.11857720396452809</v>
      </c>
      <c r="Z92" s="1">
        <v>1964.96</v>
      </c>
      <c r="AA92">
        <v>-7.4999999999999997E-3</v>
      </c>
    </row>
    <row r="93" spans="2:27" ht="15">
      <c r="B93" s="3">
        <v>1964.75</v>
      </c>
      <c r="C93" s="10">
        <v>-0.27891700000000003</v>
      </c>
      <c r="D93" s="4">
        <f t="shared" si="31"/>
        <v>3.8638260000000001E-2</v>
      </c>
      <c r="E93" s="10">
        <f t="shared" si="18"/>
        <v>-0.61552885761955067</v>
      </c>
      <c r="F93" s="10">
        <f t="shared" si="19"/>
        <v>2.2299380333867647</v>
      </c>
      <c r="G93" s="10">
        <f t="shared" si="20"/>
        <v>-1.1486025899989873</v>
      </c>
      <c r="H93" s="3">
        <f t="shared" si="21"/>
        <v>1.0813354433877773</v>
      </c>
      <c r="I93" s="3">
        <v>1.4282863849765257</v>
      </c>
      <c r="J93" s="3">
        <f t="shared" si="22"/>
        <v>7.900997652582161</v>
      </c>
      <c r="K93" s="3">
        <f t="shared" si="23"/>
        <v>319.76556527181327</v>
      </c>
      <c r="L93" s="3">
        <f t="shared" si="16"/>
        <v>4.3975652718132778</v>
      </c>
      <c r="N93" s="1">
        <v>1964.96</v>
      </c>
      <c r="O93">
        <v>319.673</v>
      </c>
      <c r="P93" s="2">
        <f t="shared" si="17"/>
        <v>4.3050000000000068</v>
      </c>
      <c r="R93" s="4">
        <f t="shared" si="26"/>
        <v>-7.8340000000000076E-3</v>
      </c>
      <c r="S93" s="3">
        <f t="shared" si="27"/>
        <v>-5.8420971818802681E-2</v>
      </c>
      <c r="T93" s="3">
        <f t="shared" si="28"/>
        <v>-6.9767332358658951E-2</v>
      </c>
      <c r="U93" s="3">
        <f t="shared" si="24"/>
        <v>-0.11818830417746164</v>
      </c>
      <c r="V93" s="3">
        <f t="shared" si="29"/>
        <v>6.8634034896717822E-2</v>
      </c>
      <c r="W93" s="3">
        <f t="shared" si="25"/>
        <v>-3.7735438862997656E-2</v>
      </c>
      <c r="X93" s="3">
        <f t="shared" si="30"/>
        <v>0.11902386541471088</v>
      </c>
      <c r="Z93" s="1">
        <v>1965.04</v>
      </c>
      <c r="AA93">
        <v>-1.6666700000000001E-3</v>
      </c>
    </row>
    <row r="94" spans="2:27" ht="15">
      <c r="B94" s="3">
        <v>1964.83</v>
      </c>
      <c r="C94" s="10">
        <v>-0.278167</v>
      </c>
      <c r="D94" s="4">
        <f t="shared" si="31"/>
        <v>3.8803260000000006E-2</v>
      </c>
      <c r="E94" s="10">
        <f t="shared" si="18"/>
        <v>-0.65527790875925573</v>
      </c>
      <c r="F94" s="10">
        <f t="shared" si="19"/>
        <v>2.1752280113237714</v>
      </c>
      <c r="G94" s="10">
        <f t="shared" si="20"/>
        <v>-1.2166840583260472</v>
      </c>
      <c r="H94" s="3">
        <f t="shared" si="21"/>
        <v>0.95854395299772421</v>
      </c>
      <c r="I94" s="3">
        <v>1.4336463223787168</v>
      </c>
      <c r="J94" s="3">
        <f t="shared" si="22"/>
        <v>8.0204681794470538</v>
      </c>
      <c r="K94" s="3">
        <f t="shared" si="23"/>
        <v>319.8344227588284</v>
      </c>
      <c r="L94" s="3">
        <f t="shared" si="16"/>
        <v>4.4664227588284007</v>
      </c>
      <c r="N94" s="1">
        <v>1965.04</v>
      </c>
      <c r="O94">
        <v>319.67200000000003</v>
      </c>
      <c r="P94" s="2">
        <f t="shared" si="17"/>
        <v>4.3040000000000305</v>
      </c>
      <c r="R94" s="4">
        <f t="shared" si="26"/>
        <v>7.5000000000002842E-4</v>
      </c>
      <c r="S94" s="3">
        <f t="shared" si="27"/>
        <v>-5.4710022062993247E-2</v>
      </c>
      <c r="T94" s="3">
        <f t="shared" si="28"/>
        <v>-6.8081468327059858E-2</v>
      </c>
      <c r="U94" s="3">
        <f t="shared" si="24"/>
        <v>-0.11279149039005311</v>
      </c>
      <c r="V94" s="3">
        <f t="shared" si="29"/>
        <v>6.8857487015122842E-2</v>
      </c>
      <c r="W94" s="3">
        <f t="shared" si="25"/>
        <v>-3.2654854335924952E-2</v>
      </c>
      <c r="X94" s="3">
        <f t="shared" si="30"/>
        <v>0.11947052686489279</v>
      </c>
      <c r="Z94" s="1">
        <v>1965.12</v>
      </c>
      <c r="AA94">
        <v>7.9166700000000007E-2</v>
      </c>
    </row>
    <row r="95" spans="2:27" ht="15">
      <c r="B95" s="3">
        <v>1964.92</v>
      </c>
      <c r="C95" s="10">
        <v>-0.26724999999999999</v>
      </c>
      <c r="D95" s="4">
        <f t="shared" si="31"/>
        <v>4.1205000000000006E-2</v>
      </c>
      <c r="E95" s="10">
        <f t="shared" si="18"/>
        <v>-0.68835730074518997</v>
      </c>
      <c r="F95" s="10">
        <f t="shared" si="19"/>
        <v>2.1270338616024316</v>
      </c>
      <c r="G95" s="10">
        <f t="shared" si="20"/>
        <v>-1.2797604796619271</v>
      </c>
      <c r="H95" s="3">
        <f t="shared" si="21"/>
        <v>0.8472733819405045</v>
      </c>
      <c r="I95" s="3">
        <v>1.4390062597809075</v>
      </c>
      <c r="J95" s="3">
        <f t="shared" si="22"/>
        <v>8.1403853677621303</v>
      </c>
      <c r="K95" s="3">
        <f t="shared" si="23"/>
        <v>319.90351147923741</v>
      </c>
      <c r="L95" s="3">
        <f t="shared" si="16"/>
        <v>4.5355114792374138</v>
      </c>
      <c r="N95" s="1">
        <v>1965.12</v>
      </c>
      <c r="O95">
        <v>319.75099999999998</v>
      </c>
      <c r="P95" s="2">
        <f t="shared" si="17"/>
        <v>4.3829999999999814</v>
      </c>
      <c r="R95" s="4">
        <f t="shared" si="26"/>
        <v>1.091700000000001E-2</v>
      </c>
      <c r="S95" s="3">
        <f t="shared" si="27"/>
        <v>-4.8194149721339841E-2</v>
      </c>
      <c r="T95" s="3">
        <f t="shared" si="28"/>
        <v>-6.3076421335879873E-2</v>
      </c>
      <c r="U95" s="3">
        <f t="shared" si="24"/>
        <v>-0.10127057105721972</v>
      </c>
      <c r="V95" s="3">
        <f t="shared" si="29"/>
        <v>6.9088720409013149E-2</v>
      </c>
      <c r="W95" s="3">
        <f t="shared" si="25"/>
        <v>-2.2054793542484602E-2</v>
      </c>
      <c r="X95" s="3">
        <f t="shared" si="30"/>
        <v>0.11991718831507647</v>
      </c>
      <c r="Z95" s="1">
        <v>1965.21</v>
      </c>
      <c r="AA95">
        <v>9.16667E-3</v>
      </c>
    </row>
    <row r="96" spans="2:27" ht="15">
      <c r="B96" s="3">
        <v>1965</v>
      </c>
      <c r="C96" s="10">
        <v>-0.25066699999999997</v>
      </c>
      <c r="D96" s="4">
        <f t="shared" si="31"/>
        <v>4.4853260000000013E-2</v>
      </c>
      <c r="E96" s="10">
        <f t="shared" si="18"/>
        <v>-0.71348819669237507</v>
      </c>
      <c r="F96" s="10">
        <f t="shared" si="19"/>
        <v>2.0867967172223127</v>
      </c>
      <c r="G96" s="10">
        <f t="shared" si="20"/>
        <v>-1.3360659181886849</v>
      </c>
      <c r="H96" s="3">
        <f t="shared" si="21"/>
        <v>0.75073079903362783</v>
      </c>
      <c r="I96" s="3">
        <v>1.4443661971830986</v>
      </c>
      <c r="J96" s="3">
        <f t="shared" si="22"/>
        <v>8.2607492175273887</v>
      </c>
      <c r="K96" s="3">
        <f t="shared" si="23"/>
        <v>319.9728420754293</v>
      </c>
      <c r="L96" s="3">
        <f t="shared" si="16"/>
        <v>4.6048420754293033</v>
      </c>
      <c r="N96" s="1">
        <v>1965.21</v>
      </c>
      <c r="O96">
        <v>319.76</v>
      </c>
      <c r="P96" s="2">
        <f t="shared" si="17"/>
        <v>4.3919999999999959</v>
      </c>
      <c r="R96" s="4">
        <f t="shared" si="26"/>
        <v>1.6583000000000014E-2</v>
      </c>
      <c r="S96" s="3">
        <f t="shared" si="27"/>
        <v>-4.0237144380118828E-2</v>
      </c>
      <c r="T96" s="3">
        <f t="shared" si="28"/>
        <v>-5.6305438526757845E-2</v>
      </c>
      <c r="U96" s="3">
        <f t="shared" si="24"/>
        <v>-8.6542582906876678E-2</v>
      </c>
      <c r="V96" s="3">
        <f t="shared" si="29"/>
        <v>6.9330596191889526E-2</v>
      </c>
      <c r="W96" s="3">
        <f t="shared" si="25"/>
        <v>-8.557728424299485E-3</v>
      </c>
      <c r="X96" s="3">
        <f t="shared" si="30"/>
        <v>0.12036384976525838</v>
      </c>
      <c r="Z96" s="1">
        <v>1965.29</v>
      </c>
      <c r="AA96">
        <v>9.2499999999999999E-2</v>
      </c>
    </row>
    <row r="97" spans="2:27" ht="15">
      <c r="B97" s="3">
        <v>1965.08</v>
      </c>
      <c r="C97" s="10">
        <v>-0.246167</v>
      </c>
      <c r="D97" s="4">
        <f t="shared" si="31"/>
        <v>4.5843260000000004E-2</v>
      </c>
      <c r="E97" s="10">
        <f t="shared" si="18"/>
        <v>-0.73517053660654119</v>
      </c>
      <c r="F97" s="10">
        <f t="shared" si="19"/>
        <v>2.0500159578114237</v>
      </c>
      <c r="G97" s="10">
        <f t="shared" si="20"/>
        <v>-1.3897259784496823</v>
      </c>
      <c r="H97" s="3">
        <f t="shared" si="21"/>
        <v>0.66028997936174139</v>
      </c>
      <c r="I97" s="3">
        <v>1.4497261345852896</v>
      </c>
      <c r="J97" s="3">
        <f t="shared" si="22"/>
        <v>8.381559728742829</v>
      </c>
      <c r="K97" s="3">
        <f t="shared" si="23"/>
        <v>320.04241845871718</v>
      </c>
      <c r="L97" s="3">
        <f t="shared" si="16"/>
        <v>4.6744184587171844</v>
      </c>
      <c r="N97" s="1">
        <v>1965.29</v>
      </c>
      <c r="O97">
        <v>319.85199999999998</v>
      </c>
      <c r="P97" s="2">
        <f t="shared" si="17"/>
        <v>4.4839999999999804</v>
      </c>
      <c r="R97" s="4">
        <f t="shared" si="26"/>
        <v>4.4999999999999762E-3</v>
      </c>
      <c r="S97" s="3">
        <f t="shared" si="27"/>
        <v>-3.6780759410889097E-2</v>
      </c>
      <c r="T97" s="3">
        <f t="shared" si="28"/>
        <v>-5.3660060260997344E-2</v>
      </c>
      <c r="U97" s="3">
        <f t="shared" si="24"/>
        <v>-8.0440819671886446E-2</v>
      </c>
      <c r="V97" s="3">
        <f t="shared" si="29"/>
        <v>6.9576383287881072E-2</v>
      </c>
      <c r="W97" s="3">
        <f t="shared" si="25"/>
        <v>-2.820354416816731E-3</v>
      </c>
      <c r="X97" s="3">
        <f t="shared" si="30"/>
        <v>0.12081051121544029</v>
      </c>
      <c r="Z97" s="1">
        <v>1965.37</v>
      </c>
      <c r="AA97">
        <v>4.2500000000000003E-2</v>
      </c>
    </row>
    <row r="98" spans="2:27" ht="15">
      <c r="B98" s="3">
        <v>1965.17</v>
      </c>
      <c r="C98" s="10">
        <v>-0.22691700000000001</v>
      </c>
      <c r="D98" s="4">
        <f t="shared" si="31"/>
        <v>5.0078260000000006E-2</v>
      </c>
      <c r="E98" s="10">
        <f t="shared" si="18"/>
        <v>-0.7489626722671221</v>
      </c>
      <c r="F98" s="10">
        <f t="shared" si="19"/>
        <v>2.0209826056231504</v>
      </c>
      <c r="G98" s="10">
        <f t="shared" si="20"/>
        <v>-1.4359293971684857</v>
      </c>
      <c r="H98" s="3">
        <f t="shared" si="21"/>
        <v>0.58505320845466469</v>
      </c>
      <c r="I98" s="3">
        <v>1.4550860719874803</v>
      </c>
      <c r="J98" s="3">
        <f t="shared" si="22"/>
        <v>8.5028169014084529</v>
      </c>
      <c r="K98" s="3">
        <f t="shared" si="23"/>
        <v>320.11225236360531</v>
      </c>
      <c r="L98" s="3">
        <f t="shared" si="16"/>
        <v>4.7442523636053124</v>
      </c>
      <c r="N98" s="1">
        <v>1965.37</v>
      </c>
      <c r="O98">
        <v>319.89499999999998</v>
      </c>
      <c r="P98" s="2">
        <f t="shared" si="17"/>
        <v>4.5269999999999868</v>
      </c>
      <c r="R98" s="4">
        <f t="shared" si="26"/>
        <v>1.9249999999999989E-2</v>
      </c>
      <c r="S98" s="3">
        <f t="shared" si="27"/>
        <v>-2.9033352188273298E-2</v>
      </c>
      <c r="T98" s="3">
        <f t="shared" si="28"/>
        <v>-4.6203418718803402E-2</v>
      </c>
      <c r="U98" s="3">
        <f t="shared" si="24"/>
        <v>-6.5236770907076705E-2</v>
      </c>
      <c r="V98" s="3">
        <f t="shared" si="29"/>
        <v>6.9833904888128018E-2</v>
      </c>
      <c r="W98" s="3">
        <f t="shared" si="25"/>
        <v>1.1120811071758982E-2</v>
      </c>
      <c r="X98" s="3">
        <f t="shared" si="30"/>
        <v>0.12125717266562397</v>
      </c>
      <c r="Z98" s="1">
        <v>1965.46</v>
      </c>
      <c r="AA98">
        <v>0.09</v>
      </c>
    </row>
    <row r="99" spans="2:27" ht="15">
      <c r="B99" s="3">
        <v>1965.25</v>
      </c>
      <c r="C99" s="10">
        <v>-0.20608299999999999</v>
      </c>
      <c r="D99" s="4">
        <f t="shared" si="31"/>
        <v>5.4661740000000007E-2</v>
      </c>
      <c r="E99" s="10">
        <f t="shared" si="18"/>
        <v>-0.75498887098499867</v>
      </c>
      <c r="F99" s="10">
        <f t="shared" si="19"/>
        <v>1.9997338107668152</v>
      </c>
      <c r="G99" s="10">
        <f t="shared" si="20"/>
        <v>-1.4743073760319487</v>
      </c>
      <c r="H99" s="3">
        <f t="shared" si="21"/>
        <v>0.5254264347348665</v>
      </c>
      <c r="I99" s="3">
        <v>1.4604460093896714</v>
      </c>
      <c r="J99" s="3">
        <f t="shared" si="22"/>
        <v>8.6245207355242588</v>
      </c>
      <c r="K99" s="3">
        <f t="shared" si="23"/>
        <v>320.18235610566177</v>
      </c>
      <c r="L99" s="3">
        <f t="shared" si="16"/>
        <v>4.8143561056617727</v>
      </c>
      <c r="N99" s="1">
        <v>1965.46</v>
      </c>
      <c r="O99">
        <v>319.98500000000001</v>
      </c>
      <c r="P99" s="2">
        <f t="shared" si="17"/>
        <v>4.6170000000000186</v>
      </c>
      <c r="R99" s="4">
        <f t="shared" si="26"/>
        <v>2.0834000000000019E-2</v>
      </c>
      <c r="S99" s="3">
        <f t="shared" si="27"/>
        <v>-2.1248794856335129E-2</v>
      </c>
      <c r="T99" s="3">
        <f t="shared" si="28"/>
        <v>-3.8377978863463058E-2</v>
      </c>
      <c r="U99" s="3">
        <f t="shared" si="24"/>
        <v>-4.9626773719798185E-2</v>
      </c>
      <c r="V99" s="3">
        <f t="shared" si="29"/>
        <v>7.0103742056460305E-2</v>
      </c>
      <c r="W99" s="3">
        <f t="shared" si="25"/>
        <v>2.5439645708641941E-2</v>
      </c>
      <c r="X99" s="3">
        <f t="shared" si="30"/>
        <v>0.12170383411580588</v>
      </c>
      <c r="Z99" s="1">
        <v>1965.54</v>
      </c>
      <c r="AA99">
        <v>5.9166700000000003E-2</v>
      </c>
    </row>
    <row r="100" spans="2:27" ht="15">
      <c r="B100" s="3">
        <v>1965.33</v>
      </c>
      <c r="C100" s="10">
        <v>-0.192167</v>
      </c>
      <c r="D100" s="4">
        <f t="shared" si="31"/>
        <v>5.7723260000000005E-2</v>
      </c>
      <c r="E100" s="10">
        <f t="shared" si="18"/>
        <v>-0.75608259375275411</v>
      </c>
      <c r="F100" s="10">
        <f t="shared" si="19"/>
        <v>1.9834346234457143</v>
      </c>
      <c r="G100" s="10">
        <f t="shared" si="20"/>
        <v>-1.5073034036528201</v>
      </c>
      <c r="H100" s="3">
        <f t="shared" si="21"/>
        <v>0.47613121979289419</v>
      </c>
      <c r="I100" s="3">
        <v>1.4658059467918625</v>
      </c>
      <c r="J100" s="3">
        <f t="shared" si="22"/>
        <v>8.7466712310902466</v>
      </c>
      <c r="K100" s="3">
        <f t="shared" si="23"/>
        <v>320.2527380040288</v>
      </c>
      <c r="L100" s="3">
        <f t="shared" si="16"/>
        <v>4.8847380040288044</v>
      </c>
      <c r="N100" s="1">
        <v>1965.54</v>
      </c>
      <c r="O100">
        <v>320.04399999999998</v>
      </c>
      <c r="P100" s="2">
        <f t="shared" si="17"/>
        <v>4.6759999999999877</v>
      </c>
      <c r="R100" s="4">
        <f t="shared" si="26"/>
        <v>1.3915999999999984E-2</v>
      </c>
      <c r="S100" s="3">
        <f t="shared" si="27"/>
        <v>-1.6299187321100916E-2</v>
      </c>
      <c r="T100" s="3">
        <f t="shared" si="28"/>
        <v>-3.2996027620871393E-2</v>
      </c>
      <c r="U100" s="3">
        <f t="shared" si="24"/>
        <v>-3.9295214941972308E-2</v>
      </c>
      <c r="V100" s="3">
        <f t="shared" si="29"/>
        <v>7.0381898367031681E-2</v>
      </c>
      <c r="W100" s="3">
        <f t="shared" si="25"/>
        <v>3.5016204919256604E-2</v>
      </c>
      <c r="X100" s="3">
        <f t="shared" si="30"/>
        <v>0.12215049556598778</v>
      </c>
      <c r="Z100" s="1">
        <v>1965.62</v>
      </c>
      <c r="AA100">
        <v>9.8333299999999998E-2</v>
      </c>
    </row>
    <row r="101" spans="2:27" ht="15">
      <c r="B101" s="3">
        <v>1965.42</v>
      </c>
      <c r="C101" s="10">
        <v>-0.17366699999999999</v>
      </c>
      <c r="D101" s="4">
        <f t="shared" si="31"/>
        <v>6.179326000000001E-2</v>
      </c>
      <c r="E101" s="10">
        <f t="shared" si="18"/>
        <v>-0.75117215395895032</v>
      </c>
      <c r="F101" s="10">
        <f t="shared" si="19"/>
        <v>1.9730053605053661</v>
      </c>
      <c r="G101" s="10">
        <f t="shared" si="20"/>
        <v>-1.5335162508334621</v>
      </c>
      <c r="H101" s="3">
        <f t="shared" si="21"/>
        <v>0.43948910967190402</v>
      </c>
      <c r="I101" s="3">
        <v>1.4711658841940531</v>
      </c>
      <c r="J101" s="3">
        <f t="shared" si="22"/>
        <v>8.869268388106418</v>
      </c>
      <c r="K101" s="3">
        <f t="shared" si="23"/>
        <v>320.32340864458558</v>
      </c>
      <c r="L101" s="3">
        <f t="shared" si="16"/>
        <v>4.9554086445855887</v>
      </c>
      <c r="N101" s="1">
        <v>1965.62</v>
      </c>
      <c r="O101">
        <v>320.142</v>
      </c>
      <c r="P101" s="2">
        <f t="shared" si="17"/>
        <v>4.7740000000000009</v>
      </c>
      <c r="R101" s="4">
        <f t="shared" si="26"/>
        <v>1.8500000000000016E-2</v>
      </c>
      <c r="S101" s="3">
        <f t="shared" si="27"/>
        <v>-1.0429262940348183E-2</v>
      </c>
      <c r="T101" s="3">
        <f t="shared" si="28"/>
        <v>-2.6212847180641985E-2</v>
      </c>
      <c r="U101" s="3">
        <f t="shared" si="24"/>
        <v>-2.6642110120990166E-2</v>
      </c>
      <c r="V101" s="3">
        <f t="shared" si="29"/>
        <v>7.0670640556784292E-2</v>
      </c>
      <c r="W101" s="3">
        <f t="shared" si="25"/>
        <v>4.6692741447893142E-2</v>
      </c>
      <c r="X101" s="3">
        <f t="shared" si="30"/>
        <v>0.12259715701617147</v>
      </c>
      <c r="Z101" s="1">
        <v>1965.71</v>
      </c>
      <c r="AA101">
        <v>9.5833299999999996E-2</v>
      </c>
    </row>
    <row r="102" spans="2:27" ht="15">
      <c r="B102" s="3">
        <v>1965.5</v>
      </c>
      <c r="C102" s="10">
        <v>-0.14808299999999999</v>
      </c>
      <c r="D102" s="4">
        <f t="shared" si="31"/>
        <v>6.7421740000000008E-2</v>
      </c>
      <c r="E102" s="10">
        <f t="shared" si="18"/>
        <v>-0.73847199646879402</v>
      </c>
      <c r="F102" s="10">
        <f t="shared" si="19"/>
        <v>1.9703923101728928</v>
      </c>
      <c r="G102" s="10">
        <f t="shared" si="20"/>
        <v>-1.5507488659189967</v>
      </c>
      <c r="H102" s="3">
        <f t="shared" si="21"/>
        <v>0.4196434442538961</v>
      </c>
      <c r="I102" s="3">
        <v>1.4765258215962442</v>
      </c>
      <c r="J102" s="3">
        <f t="shared" si="22"/>
        <v>8.9923122065727714</v>
      </c>
      <c r="K102" s="3">
        <f t="shared" si="23"/>
        <v>320.39438217133198</v>
      </c>
      <c r="L102" s="3">
        <f t="shared" si="16"/>
        <v>5.0263821713319885</v>
      </c>
      <c r="N102" s="1">
        <v>1965.71</v>
      </c>
      <c r="O102">
        <v>320.238</v>
      </c>
      <c r="P102" s="2">
        <f t="shared" si="17"/>
        <v>4.8700000000000045</v>
      </c>
      <c r="R102" s="4">
        <f t="shared" si="26"/>
        <v>2.5583999999999996E-2</v>
      </c>
      <c r="S102" s="3">
        <f t="shared" si="27"/>
        <v>-2.6130503324732768E-3</v>
      </c>
      <c r="T102" s="3">
        <f t="shared" si="28"/>
        <v>-1.7232615085534642E-2</v>
      </c>
      <c r="U102" s="3">
        <f t="shared" si="24"/>
        <v>-9.8456654180079182E-3</v>
      </c>
      <c r="V102" s="3">
        <f t="shared" si="29"/>
        <v>7.0973526746399784E-2</v>
      </c>
      <c r="W102" s="3">
        <f t="shared" si="25"/>
        <v>6.2112427870192659E-2</v>
      </c>
      <c r="X102" s="3">
        <f t="shared" si="30"/>
        <v>0.12304381846635337</v>
      </c>
      <c r="Z102" s="1">
        <v>1965.79</v>
      </c>
      <c r="AA102">
        <v>0.125</v>
      </c>
    </row>
    <row r="103" spans="2:27" ht="15">
      <c r="B103" s="3">
        <v>1965.58</v>
      </c>
      <c r="C103" s="10">
        <v>-0.14141699999999999</v>
      </c>
      <c r="D103" s="4">
        <f t="shared" si="31"/>
        <v>6.8888260000000007E-2</v>
      </c>
      <c r="E103" s="10">
        <f t="shared" si="18"/>
        <v>-0.72465535177673923</v>
      </c>
      <c r="F103" s="10">
        <f t="shared" si="19"/>
        <v>1.9689201235376803</v>
      </c>
      <c r="G103" s="10">
        <f t="shared" si="20"/>
        <v>-1.5654271680035741</v>
      </c>
      <c r="H103" s="3">
        <f t="shared" si="21"/>
        <v>0.40349295553410625</v>
      </c>
      <c r="I103" s="3">
        <v>1.4827856025039123</v>
      </c>
      <c r="J103" s="3">
        <f t="shared" si="22"/>
        <v>9.1158776734480966</v>
      </c>
      <c r="K103" s="3">
        <f t="shared" si="23"/>
        <v>320.46573711303222</v>
      </c>
      <c r="L103" s="3">
        <f t="shared" si="16"/>
        <v>5.097737113032224</v>
      </c>
      <c r="N103" s="1">
        <v>1965.79</v>
      </c>
      <c r="O103">
        <v>320.363</v>
      </c>
      <c r="P103" s="2">
        <f t="shared" si="17"/>
        <v>4.9950000000000045</v>
      </c>
      <c r="R103" s="4">
        <f t="shared" si="26"/>
        <v>6.6660000000000053E-3</v>
      </c>
      <c r="S103" s="3">
        <f t="shared" si="27"/>
        <v>-1.4721866352125357E-3</v>
      </c>
      <c r="T103" s="3">
        <f t="shared" si="28"/>
        <v>-1.4678302084577322E-2</v>
      </c>
      <c r="U103" s="3">
        <f t="shared" si="24"/>
        <v>-6.150488719789857E-3</v>
      </c>
      <c r="V103" s="3">
        <f t="shared" si="29"/>
        <v>7.1354941700235486E-2</v>
      </c>
      <c r="W103" s="3">
        <f t="shared" si="25"/>
        <v>6.5819501852424619E-2</v>
      </c>
      <c r="X103" s="3">
        <f t="shared" si="30"/>
        <v>0.12356546687532521</v>
      </c>
      <c r="Z103" s="1">
        <v>1965.87</v>
      </c>
      <c r="AA103">
        <v>0.14499999999999999</v>
      </c>
    </row>
    <row r="104" spans="2:27" ht="15">
      <c r="B104" s="3">
        <v>1965.67</v>
      </c>
      <c r="C104" s="10">
        <v>-0.15</v>
      </c>
      <c r="D104" s="4">
        <f t="shared" si="31"/>
        <v>6.7000000000000004E-2</v>
      </c>
      <c r="E104" s="10">
        <f t="shared" si="18"/>
        <v>-0.71468846015584242</v>
      </c>
      <c r="F104" s="10">
        <f t="shared" si="19"/>
        <v>1.9634706112897129</v>
      </c>
      <c r="G104" s="10">
        <f t="shared" si="20"/>
        <v>-1.5826342393195498</v>
      </c>
      <c r="H104" s="3">
        <f t="shared" si="21"/>
        <v>0.38083637197016307</v>
      </c>
      <c r="I104" s="3">
        <v>1.4890453834115807</v>
      </c>
      <c r="J104" s="3">
        <f t="shared" si="22"/>
        <v>9.2399647887323955</v>
      </c>
      <c r="K104" s="3">
        <f t="shared" si="23"/>
        <v>320.53746873383017</v>
      </c>
      <c r="L104" s="3">
        <f t="shared" si="16"/>
        <v>5.1694687338301719</v>
      </c>
      <c r="N104" s="1">
        <v>1965.87</v>
      </c>
      <c r="O104">
        <v>320.50799999999998</v>
      </c>
      <c r="P104" s="2">
        <f t="shared" si="17"/>
        <v>5.1399999999999864</v>
      </c>
      <c r="R104" s="4">
        <f t="shared" si="26"/>
        <v>-8.5830000000000073E-3</v>
      </c>
      <c r="S104" s="3">
        <f t="shared" si="27"/>
        <v>-5.4495122479674141E-3</v>
      </c>
      <c r="T104" s="3">
        <f t="shared" si="28"/>
        <v>-1.7207071315975764E-2</v>
      </c>
      <c r="U104" s="3">
        <f t="shared" si="24"/>
        <v>-1.2656583563943178E-2</v>
      </c>
      <c r="V104" s="3">
        <f t="shared" si="29"/>
        <v>7.1731620797947926E-2</v>
      </c>
      <c r="W104" s="3">
        <f t="shared" si="25"/>
        <v>6.0340695590399063E-2</v>
      </c>
      <c r="X104" s="3">
        <f t="shared" si="30"/>
        <v>0.12408711528429883</v>
      </c>
      <c r="Z104" s="1">
        <v>1965.96</v>
      </c>
      <c r="AA104">
        <v>0.154167</v>
      </c>
    </row>
    <row r="105" spans="2:27" ht="15">
      <c r="B105" s="3">
        <v>1965.75</v>
      </c>
      <c r="C105" s="10">
        <v>-0.14074999999999999</v>
      </c>
      <c r="D105" s="4">
        <f t="shared" si="31"/>
        <v>6.9035000000000013E-2</v>
      </c>
      <c r="E105" s="10">
        <f t="shared" si="18"/>
        <v>-0.70256012053010541</v>
      </c>
      <c r="F105" s="10">
        <f t="shared" si="19"/>
        <v>1.9602151746422325</v>
      </c>
      <c r="G105" s="10">
        <f t="shared" si="20"/>
        <v>-1.5964351011963358</v>
      </c>
      <c r="H105" s="3">
        <f t="shared" si="21"/>
        <v>0.36378007344589669</v>
      </c>
      <c r="I105" s="3">
        <v>1.495305164319249</v>
      </c>
      <c r="J105" s="3">
        <f t="shared" si="22"/>
        <v>9.3645735524256661</v>
      </c>
      <c r="K105" s="3">
        <f t="shared" si="23"/>
        <v>320.60958196379863</v>
      </c>
      <c r="L105" s="3">
        <f t="shared" si="16"/>
        <v>5.2415819637986374</v>
      </c>
      <c r="N105" s="1">
        <v>1965.96</v>
      </c>
      <c r="O105">
        <v>320.66199999999998</v>
      </c>
      <c r="P105" s="2">
        <f t="shared" si="17"/>
        <v>5.2939999999999827</v>
      </c>
      <c r="R105" s="4">
        <f t="shared" si="26"/>
        <v>9.2500000000000082E-3</v>
      </c>
      <c r="S105" s="3">
        <f t="shared" si="27"/>
        <v>-3.2554366474804031E-3</v>
      </c>
      <c r="T105" s="3">
        <f t="shared" si="28"/>
        <v>-1.3800861876785975E-2</v>
      </c>
      <c r="U105" s="3">
        <f t="shared" si="24"/>
        <v>-7.0562985242663776E-3</v>
      </c>
      <c r="V105" s="3">
        <f t="shared" si="29"/>
        <v>7.2113229968465475E-2</v>
      </c>
      <c r="W105" s="3">
        <f t="shared" si="25"/>
        <v>6.5762561296625735E-2</v>
      </c>
      <c r="X105" s="3">
        <f t="shared" si="30"/>
        <v>0.12460876369327067</v>
      </c>
      <c r="Z105" s="1">
        <v>1966.04</v>
      </c>
      <c r="AA105">
        <v>0.156667</v>
      </c>
    </row>
    <row r="106" spans="2:27" ht="15">
      <c r="B106" s="3">
        <v>1965.83</v>
      </c>
      <c r="C106" s="10">
        <v>-0.127583</v>
      </c>
      <c r="D106" s="4">
        <f t="shared" si="31"/>
        <v>7.1931740000000008E-2</v>
      </c>
      <c r="E106" s="10">
        <f t="shared" si="18"/>
        <v>-0.68719040862841585</v>
      </c>
      <c r="F106" s="10">
        <f t="shared" si="19"/>
        <v>1.9602311291078423</v>
      </c>
      <c r="G106" s="10">
        <f t="shared" si="20"/>
        <v>-1.6056078223108887</v>
      </c>
      <c r="H106" s="3">
        <f t="shared" si="21"/>
        <v>0.35462330679695353</v>
      </c>
      <c r="I106" s="3">
        <v>1.5015649452269171</v>
      </c>
      <c r="J106" s="3">
        <f t="shared" si="22"/>
        <v>9.4897039645279087</v>
      </c>
      <c r="K106" s="3">
        <f t="shared" si="23"/>
        <v>320.68208371348373</v>
      </c>
      <c r="L106" s="3">
        <f t="shared" si="16"/>
        <v>5.3140837134837398</v>
      </c>
      <c r="N106" s="1">
        <v>1966.04</v>
      </c>
      <c r="O106">
        <v>320.81900000000002</v>
      </c>
      <c r="P106" s="2">
        <f t="shared" si="17"/>
        <v>5.4510000000000218</v>
      </c>
      <c r="R106" s="4">
        <f t="shared" si="26"/>
        <v>1.3166999999999984E-2</v>
      </c>
      <c r="S106" s="3">
        <f t="shared" si="27"/>
        <v>1.5954465609757662E-5</v>
      </c>
      <c r="T106" s="3">
        <f t="shared" si="28"/>
        <v>-9.1727211145529175E-3</v>
      </c>
      <c r="U106" s="3">
        <f t="shared" si="24"/>
        <v>8.4323335105684037E-4</v>
      </c>
      <c r="V106" s="3">
        <f t="shared" si="29"/>
        <v>7.2501749685102368E-2</v>
      </c>
      <c r="W106" s="3">
        <f t="shared" si="25"/>
        <v>7.3260659701053527E-2</v>
      </c>
      <c r="X106" s="3">
        <f t="shared" si="30"/>
        <v>0.12513041210224252</v>
      </c>
      <c r="Z106" s="1">
        <v>1966.12</v>
      </c>
      <c r="AA106">
        <v>8.3333299999999999E-2</v>
      </c>
    </row>
    <row r="107" spans="2:27" ht="15">
      <c r="B107" s="3">
        <v>1965.92</v>
      </c>
      <c r="C107" s="10">
        <v>-0.13200000000000001</v>
      </c>
      <c r="D107" s="4">
        <f t="shared" si="31"/>
        <v>7.0960000000000009E-2</v>
      </c>
      <c r="E107" s="10">
        <f t="shared" si="18"/>
        <v>-0.67446224632113361</v>
      </c>
      <c r="F107" s="10">
        <f t="shared" si="19"/>
        <v>1.9574831526424836</v>
      </c>
      <c r="G107" s="10">
        <f t="shared" si="20"/>
        <v>-1.6160485244057612</v>
      </c>
      <c r="H107" s="3">
        <f t="shared" si="21"/>
        <v>0.34143462823672244</v>
      </c>
      <c r="I107" s="3">
        <v>1.5078247261345852</v>
      </c>
      <c r="J107" s="3">
        <f t="shared" si="22"/>
        <v>9.6153560250391248</v>
      </c>
      <c r="K107" s="3">
        <f t="shared" si="23"/>
        <v>320.75497128719741</v>
      </c>
      <c r="L107" s="3">
        <f t="shared" si="16"/>
        <v>5.3869712871974116</v>
      </c>
      <c r="N107" s="1">
        <v>1966.12</v>
      </c>
      <c r="O107">
        <v>320.90199999999999</v>
      </c>
      <c r="P107" s="2">
        <f t="shared" si="17"/>
        <v>5.5339999999999918</v>
      </c>
      <c r="R107" s="4">
        <f t="shared" si="26"/>
        <v>-4.4170000000000043E-3</v>
      </c>
      <c r="S107" s="3">
        <f t="shared" si="27"/>
        <v>-2.7479764653586258E-3</v>
      </c>
      <c r="T107" s="3">
        <f t="shared" si="28"/>
        <v>-1.0440702094872467E-2</v>
      </c>
      <c r="U107" s="3">
        <f t="shared" si="24"/>
        <v>-3.1886785602310928E-3</v>
      </c>
      <c r="V107" s="3">
        <f t="shared" si="29"/>
        <v>7.2887573713671827E-2</v>
      </c>
      <c r="W107" s="3">
        <f t="shared" si="25"/>
        <v>7.0017763009463843E-2</v>
      </c>
      <c r="X107" s="3">
        <f t="shared" si="30"/>
        <v>0.12565206051121613</v>
      </c>
      <c r="Z107" s="1">
        <v>1966.21</v>
      </c>
      <c r="AA107">
        <v>0.13</v>
      </c>
    </row>
    <row r="108" spans="2:27" ht="15">
      <c r="B108" s="3">
        <v>1966</v>
      </c>
      <c r="C108" s="10">
        <v>-0.127667</v>
      </c>
      <c r="D108" s="4">
        <f t="shared" si="31"/>
        <v>7.1913260000000007E-2</v>
      </c>
      <c r="E108" s="10">
        <f t="shared" si="18"/>
        <v>-0.66136598147617853</v>
      </c>
      <c r="F108" s="10">
        <f t="shared" si="19"/>
        <v>1.9551406824496433</v>
      </c>
      <c r="G108" s="10">
        <f t="shared" si="20"/>
        <v>-1.6248445698653993</v>
      </c>
      <c r="H108" s="3">
        <f t="shared" si="21"/>
        <v>0.33029611258424407</v>
      </c>
      <c r="I108" s="3">
        <v>1.5140845070422535</v>
      </c>
      <c r="J108" s="3">
        <f t="shared" si="22"/>
        <v>9.7415297339593128</v>
      </c>
      <c r="K108" s="3">
        <f t="shared" si="23"/>
        <v>320.82824673348699</v>
      </c>
      <c r="L108" s="3">
        <f t="shared" si="16"/>
        <v>5.4602467334869971</v>
      </c>
      <c r="N108" s="1">
        <v>1966.21</v>
      </c>
      <c r="O108">
        <v>321.03199999999998</v>
      </c>
      <c r="P108" s="2">
        <f t="shared" si="17"/>
        <v>5.6639999999999873</v>
      </c>
      <c r="R108" s="4">
        <f t="shared" si="26"/>
        <v>4.3330000000000035E-3</v>
      </c>
      <c r="S108" s="3">
        <f t="shared" si="27"/>
        <v>-2.3424701928402847E-3</v>
      </c>
      <c r="T108" s="3">
        <f t="shared" si="28"/>
        <v>-8.7960454596380799E-3</v>
      </c>
      <c r="U108" s="3">
        <f t="shared" si="24"/>
        <v>-1.1385156524783644E-3</v>
      </c>
      <c r="V108" s="3">
        <f t="shared" si="29"/>
        <v>7.3275446289585489E-2</v>
      </c>
      <c r="W108" s="3">
        <f t="shared" si="25"/>
        <v>7.2250782202354966E-2</v>
      </c>
      <c r="X108" s="3">
        <f t="shared" si="30"/>
        <v>0.12617370892018798</v>
      </c>
      <c r="Z108" s="1">
        <v>1966.29</v>
      </c>
      <c r="AA108">
        <v>6.9166699999999998E-2</v>
      </c>
    </row>
    <row r="109" spans="2:27" ht="15">
      <c r="B109" s="3">
        <v>1966.08</v>
      </c>
      <c r="C109" s="10">
        <v>-0.11325</v>
      </c>
      <c r="D109" s="4">
        <f t="shared" si="31"/>
        <v>7.5085000000000013E-2</v>
      </c>
      <c r="E109" s="10">
        <f t="shared" si="18"/>
        <v>-0.64470595745591508</v>
      </c>
      <c r="F109" s="10">
        <f t="shared" si="19"/>
        <v>1.9563963845294423</v>
      </c>
      <c r="G109" s="10">
        <f t="shared" si="20"/>
        <v>-1.6287033065867882</v>
      </c>
      <c r="H109" s="3">
        <f t="shared" si="21"/>
        <v>0.32769307794265412</v>
      </c>
      <c r="I109" s="3">
        <v>1.5203442879499218</v>
      </c>
      <c r="J109" s="3">
        <f t="shared" si="22"/>
        <v>9.8682250912884726</v>
      </c>
      <c r="K109" s="3">
        <f t="shared" si="23"/>
        <v>320.90191745582706</v>
      </c>
      <c r="L109" s="3">
        <f t="shared" si="16"/>
        <v>5.5339174558270656</v>
      </c>
      <c r="N109" s="1">
        <v>1966.29</v>
      </c>
      <c r="O109">
        <v>321.10199999999998</v>
      </c>
      <c r="P109" s="2">
        <f t="shared" si="17"/>
        <v>5.7339999999999804</v>
      </c>
      <c r="R109" s="4">
        <f t="shared" si="26"/>
        <v>1.4416999999999999E-2</v>
      </c>
      <c r="S109" s="3">
        <f t="shared" si="27"/>
        <v>1.2557020797989704E-3</v>
      </c>
      <c r="T109" s="3">
        <f t="shared" si="28"/>
        <v>-3.8587367213889223E-3</v>
      </c>
      <c r="U109" s="3">
        <f t="shared" si="24"/>
        <v>7.3969653584100483E-3</v>
      </c>
      <c r="V109" s="3">
        <f t="shared" si="29"/>
        <v>7.3670722340068551E-2</v>
      </c>
      <c r="W109" s="3">
        <f t="shared" si="25"/>
        <v>8.0327991162637599E-2</v>
      </c>
      <c r="X109" s="3">
        <f t="shared" si="30"/>
        <v>0.12669535732915982</v>
      </c>
      <c r="Z109" s="1">
        <v>1966.37</v>
      </c>
      <c r="AA109">
        <v>6.6666699999999995E-2</v>
      </c>
    </row>
    <row r="110" spans="2:27" ht="15">
      <c r="B110" s="3">
        <v>1966.17</v>
      </c>
      <c r="C110" s="10">
        <v>-0.124417</v>
      </c>
      <c r="D110" s="4">
        <f t="shared" si="31"/>
        <v>7.262826E-2</v>
      </c>
      <c r="E110" s="10">
        <f t="shared" si="18"/>
        <v>-0.63294945149581872</v>
      </c>
      <c r="F110" s="10">
        <f t="shared" si="19"/>
        <v>1.9526302301270602</v>
      </c>
      <c r="G110" s="10">
        <f t="shared" si="20"/>
        <v>-1.6361663114713498</v>
      </c>
      <c r="H110" s="3">
        <f t="shared" si="21"/>
        <v>0.31646391865571033</v>
      </c>
      <c r="I110" s="3">
        <v>1.5266040688575899</v>
      </c>
      <c r="J110" s="3">
        <f t="shared" si="22"/>
        <v>9.9954420970266042</v>
      </c>
      <c r="K110" s="3">
        <f t="shared" si="23"/>
        <v>320.97597694560363</v>
      </c>
      <c r="L110" s="3">
        <f t="shared" si="16"/>
        <v>5.6079769456036388</v>
      </c>
      <c r="N110" s="1">
        <v>1966.37</v>
      </c>
      <c r="O110">
        <v>321.16800000000001</v>
      </c>
      <c r="P110" s="2">
        <f t="shared" si="17"/>
        <v>5.8000000000000114</v>
      </c>
      <c r="R110" s="4">
        <f t="shared" si="26"/>
        <v>-1.1166999999999996E-2</v>
      </c>
      <c r="S110" s="3">
        <f t="shared" si="27"/>
        <v>-3.7661544023821492E-3</v>
      </c>
      <c r="T110" s="3">
        <f t="shared" si="28"/>
        <v>-7.4630048845616415E-3</v>
      </c>
      <c r="U110" s="3">
        <f t="shared" si="24"/>
        <v>-1.2291592869437904E-3</v>
      </c>
      <c r="V110" s="3">
        <f t="shared" si="29"/>
        <v>7.4059489776573173E-2</v>
      </c>
      <c r="W110" s="3">
        <f t="shared" si="25"/>
        <v>7.2953246418323764E-2</v>
      </c>
      <c r="X110" s="3">
        <f t="shared" si="30"/>
        <v>0.12721700573813166</v>
      </c>
      <c r="Z110" s="1">
        <v>1966.46</v>
      </c>
      <c r="AA110">
        <v>7.6666700000000004E-2</v>
      </c>
    </row>
    <row r="111" spans="2:27" ht="15">
      <c r="B111" s="3">
        <v>1966.25</v>
      </c>
      <c r="C111" s="10">
        <v>-0.13558300000000001</v>
      </c>
      <c r="D111" s="4">
        <f t="shared" si="31"/>
        <v>7.017174000000001E-2</v>
      </c>
      <c r="E111" s="10">
        <f t="shared" si="18"/>
        <v>-0.62570408011667167</v>
      </c>
      <c r="F111" s="10">
        <f t="shared" si="19"/>
        <v>1.9443940645395219</v>
      </c>
      <c r="G111" s="10">
        <f t="shared" si="20"/>
        <v>-1.6471589424865634</v>
      </c>
      <c r="H111" s="3">
        <f t="shared" si="21"/>
        <v>0.29723512205295854</v>
      </c>
      <c r="I111" s="3">
        <v>1.5328638497652582</v>
      </c>
      <c r="J111" s="3">
        <f t="shared" si="22"/>
        <v>10.12318075117371</v>
      </c>
      <c r="K111" s="3">
        <f t="shared" si="23"/>
        <v>321.05041882626222</v>
      </c>
      <c r="L111" s="3">
        <f t="shared" si="16"/>
        <v>5.6824188262622215</v>
      </c>
      <c r="N111" s="1">
        <v>1966.46</v>
      </c>
      <c r="O111">
        <v>321.245</v>
      </c>
      <c r="P111" s="2">
        <f t="shared" si="17"/>
        <v>5.8770000000000095</v>
      </c>
      <c r="R111" s="4">
        <f t="shared" si="26"/>
        <v>-1.1166000000000009E-2</v>
      </c>
      <c r="S111" s="3">
        <f t="shared" si="27"/>
        <v>-8.2361655875382578E-3</v>
      </c>
      <c r="T111" s="3">
        <f t="shared" si="28"/>
        <v>-1.0992631015213528E-2</v>
      </c>
      <c r="U111" s="3">
        <f t="shared" si="24"/>
        <v>-9.2287966027517852E-3</v>
      </c>
      <c r="V111" s="3">
        <f t="shared" si="29"/>
        <v>7.4441880658582704E-2</v>
      </c>
      <c r="W111" s="3">
        <f t="shared" si="25"/>
        <v>6.6135963716106097E-2</v>
      </c>
      <c r="X111" s="3">
        <f t="shared" si="30"/>
        <v>0.12773865414710528</v>
      </c>
      <c r="Z111" s="1">
        <v>1966.54</v>
      </c>
      <c r="AA111">
        <v>0.13833300000000001</v>
      </c>
    </row>
    <row r="112" spans="2:27" ht="15">
      <c r="B112" s="3">
        <v>1966.33</v>
      </c>
      <c r="C112" s="10">
        <v>-0.14833299999999999</v>
      </c>
      <c r="D112" s="4">
        <f t="shared" si="31"/>
        <v>6.7366740000000008E-2</v>
      </c>
      <c r="E112" s="10">
        <f t="shared" si="18"/>
        <v>-0.62311575150127674</v>
      </c>
      <c r="F112" s="10">
        <f t="shared" si="19"/>
        <v>1.9315386915388419</v>
      </c>
      <c r="G112" s="10">
        <f t="shared" si="20"/>
        <v>-1.6621309644372397</v>
      </c>
      <c r="H112" s="3">
        <f t="shared" si="21"/>
        <v>0.26940772710160221</v>
      </c>
      <c r="I112" s="3">
        <v>1.5391236306729263</v>
      </c>
      <c r="J112" s="3">
        <f t="shared" si="22"/>
        <v>10.251441053729787</v>
      </c>
      <c r="K112" s="3">
        <f t="shared" si="23"/>
        <v>321.12523599970547</v>
      </c>
      <c r="L112" s="3">
        <f t="shared" si="16"/>
        <v>5.7572359997054718</v>
      </c>
      <c r="N112" s="1">
        <v>1966.54</v>
      </c>
      <c r="O112">
        <v>321.38299999999998</v>
      </c>
      <c r="P112" s="2">
        <f t="shared" si="17"/>
        <v>6.0149999999999864</v>
      </c>
      <c r="R112" s="4">
        <f t="shared" si="26"/>
        <v>-1.2749999999999984E-2</v>
      </c>
      <c r="S112" s="3">
        <f t="shared" si="27"/>
        <v>-1.2855373000679959E-2</v>
      </c>
      <c r="T112" s="3">
        <f t="shared" si="28"/>
        <v>-1.4972021950676373E-2</v>
      </c>
      <c r="U112" s="3">
        <f t="shared" si="24"/>
        <v>-1.782739495135633E-2</v>
      </c>
      <c r="V112" s="3">
        <f t="shared" si="29"/>
        <v>7.481717344325034E-2</v>
      </c>
      <c r="W112" s="3">
        <f t="shared" si="25"/>
        <v>5.8772517987029642E-2</v>
      </c>
      <c r="X112" s="3">
        <f t="shared" si="30"/>
        <v>0.12826030255607712</v>
      </c>
      <c r="Z112" s="1">
        <v>1966.62</v>
      </c>
      <c r="AA112">
        <v>0.120833</v>
      </c>
    </row>
    <row r="113" spans="2:27" ht="15">
      <c r="B113" s="3">
        <v>1966.42</v>
      </c>
      <c r="C113" s="10">
        <v>-0.14708299999999999</v>
      </c>
      <c r="D113" s="4">
        <f t="shared" si="31"/>
        <v>6.7641740000000006E-2</v>
      </c>
      <c r="E113" s="10">
        <f t="shared" si="18"/>
        <v>-0.62033459628860399</v>
      </c>
      <c r="F113" s="10">
        <f t="shared" si="19"/>
        <v>1.9187609553384408</v>
      </c>
      <c r="G113" s="10">
        <f t="shared" si="20"/>
        <v>-1.676381939580857</v>
      </c>
      <c r="H113" s="3">
        <f t="shared" si="21"/>
        <v>0.2423790157575838</v>
      </c>
      <c r="I113" s="3">
        <v>1.5453834115805947</v>
      </c>
      <c r="J113" s="3">
        <f t="shared" si="22"/>
        <v>10.380223004694836</v>
      </c>
      <c r="K113" s="3">
        <f t="shared" si="23"/>
        <v>321.20042902859234</v>
      </c>
      <c r="L113" s="3">
        <f t="shared" si="16"/>
        <v>5.8324290285923439</v>
      </c>
      <c r="N113" s="1">
        <v>1966.62</v>
      </c>
      <c r="O113">
        <v>321.50400000000002</v>
      </c>
      <c r="P113" s="2">
        <f t="shared" si="17"/>
        <v>6.1360000000000241</v>
      </c>
      <c r="R113" s="4">
        <f t="shared" si="26"/>
        <v>1.2500000000000011E-3</v>
      </c>
      <c r="S113" s="3">
        <f t="shared" si="27"/>
        <v>-1.2777736200401124E-2</v>
      </c>
      <c r="T113" s="3">
        <f t="shared" si="28"/>
        <v>-1.4250975143617284E-2</v>
      </c>
      <c r="U113" s="3">
        <f t="shared" si="24"/>
        <v>-1.7028711344018406E-2</v>
      </c>
      <c r="V113" s="3">
        <f t="shared" si="29"/>
        <v>7.5193028886872071E-2</v>
      </c>
      <c r="W113" s="3">
        <f t="shared" si="25"/>
        <v>5.9867188677255503E-2</v>
      </c>
      <c r="X113" s="3">
        <f t="shared" si="30"/>
        <v>0.12878195096504896</v>
      </c>
      <c r="Z113" s="1">
        <v>1966.71</v>
      </c>
      <c r="AA113">
        <v>7.5833300000000006E-2</v>
      </c>
    </row>
    <row r="114" spans="2:27" ht="15">
      <c r="B114" s="3">
        <v>1966.5</v>
      </c>
      <c r="C114" s="10">
        <v>-0.14466699999999999</v>
      </c>
      <c r="D114" s="4">
        <f t="shared" si="31"/>
        <v>6.8173260000000013E-2</v>
      </c>
      <c r="E114" s="10">
        <f t="shared" si="18"/>
        <v>-0.61700311919194495</v>
      </c>
      <c r="F114" s="10">
        <f t="shared" si="19"/>
        <v>1.9065775612926781</v>
      </c>
      <c r="G114" s="10">
        <f t="shared" si="20"/>
        <v>-1.6895420883046508</v>
      </c>
      <c r="H114" s="3">
        <f t="shared" si="21"/>
        <v>0.21703547298802728</v>
      </c>
      <c r="I114" s="3">
        <v>1.5516431924882628</v>
      </c>
      <c r="J114" s="3">
        <f t="shared" si="22"/>
        <v>10.509526604068858</v>
      </c>
      <c r="K114" s="3">
        <f t="shared" si="23"/>
        <v>321.27599907642292</v>
      </c>
      <c r="L114" s="3">
        <f t="shared" si="16"/>
        <v>5.9079990764229251</v>
      </c>
      <c r="N114" s="1">
        <v>1966.71</v>
      </c>
      <c r="O114">
        <v>321.58</v>
      </c>
      <c r="P114" s="2">
        <f t="shared" si="17"/>
        <v>6.2119999999999891</v>
      </c>
      <c r="R114" s="4">
        <f t="shared" si="26"/>
        <v>2.4160000000000015E-3</v>
      </c>
      <c r="S114" s="3">
        <f t="shared" si="27"/>
        <v>-1.2183394045762741E-2</v>
      </c>
      <c r="T114" s="3">
        <f t="shared" si="28"/>
        <v>-1.3160148723793785E-2</v>
      </c>
      <c r="U114" s="3">
        <f t="shared" si="24"/>
        <v>-1.5343542769556526E-2</v>
      </c>
      <c r="V114" s="3">
        <f t="shared" si="29"/>
        <v>7.5570047830581188E-2</v>
      </c>
      <c r="W114" s="3">
        <f t="shared" si="25"/>
        <v>6.1760859337980312E-2</v>
      </c>
      <c r="X114" s="3">
        <f t="shared" si="30"/>
        <v>0.12930359937402258</v>
      </c>
      <c r="Z114" s="1">
        <v>1966.79</v>
      </c>
      <c r="AA114">
        <v>5.4166699999999998E-2</v>
      </c>
    </row>
    <row r="115" spans="2:27" ht="15">
      <c r="B115" s="3">
        <v>1966.58</v>
      </c>
      <c r="C115" s="10">
        <v>-0.14791699999999999</v>
      </c>
      <c r="D115" s="4">
        <f t="shared" si="31"/>
        <v>6.7458260000000006E-2</v>
      </c>
      <c r="E115" s="10">
        <f t="shared" si="18"/>
        <v>-0.61497743490651713</v>
      </c>
      <c r="F115" s="10">
        <f t="shared" si="19"/>
        <v>1.8931288750398283</v>
      </c>
      <c r="G115" s="10">
        <f t="shared" si="20"/>
        <v>-1.7035030300391789</v>
      </c>
      <c r="H115" s="3">
        <f t="shared" si="21"/>
        <v>0.18962584500064938</v>
      </c>
      <c r="I115" s="3">
        <v>1.5557902973395932</v>
      </c>
      <c r="J115" s="3">
        <f t="shared" si="22"/>
        <v>10.639175795513824</v>
      </c>
      <c r="K115" s="3">
        <f t="shared" si="23"/>
        <v>321.35176845666331</v>
      </c>
      <c r="L115" s="3">
        <f t="shared" si="16"/>
        <v>5.9837684566633129</v>
      </c>
      <c r="N115" s="1">
        <v>1966.79</v>
      </c>
      <c r="O115">
        <v>321.63400000000001</v>
      </c>
      <c r="P115" s="2">
        <f t="shared" si="17"/>
        <v>6.2660000000000196</v>
      </c>
      <c r="R115" s="4">
        <f t="shared" si="26"/>
        <v>-3.2500000000000029E-3</v>
      </c>
      <c r="S115" s="3">
        <f t="shared" si="27"/>
        <v>-1.3448686252849784E-2</v>
      </c>
      <c r="T115" s="3">
        <f t="shared" si="28"/>
        <v>-1.3960941734528109E-2</v>
      </c>
      <c r="U115" s="3">
        <f t="shared" si="24"/>
        <v>-1.7409627987377892E-2</v>
      </c>
      <c r="V115" s="3">
        <f t="shared" si="29"/>
        <v>7.5769380240387818E-2</v>
      </c>
      <c r="W115" s="3">
        <f t="shared" si="25"/>
        <v>6.0100715051747716E-2</v>
      </c>
      <c r="X115" s="3">
        <f t="shared" si="30"/>
        <v>0.12964919144496534</v>
      </c>
      <c r="Z115" s="1">
        <v>1966.87</v>
      </c>
      <c r="AA115">
        <v>4.58333E-2</v>
      </c>
    </row>
    <row r="116" spans="2:27" ht="15">
      <c r="B116" s="3">
        <v>1966.67</v>
      </c>
      <c r="C116" s="10">
        <v>-0.14958299999999999</v>
      </c>
      <c r="D116" s="4">
        <f t="shared" si="31"/>
        <v>6.7091740000000011E-2</v>
      </c>
      <c r="E116" s="10">
        <f t="shared" si="18"/>
        <v>-0.61364653941481706</v>
      </c>
      <c r="F116" s="10">
        <f t="shared" si="19"/>
        <v>1.8788726623478793</v>
      </c>
      <c r="G116" s="10">
        <f t="shared" si="20"/>
        <v>-1.717725716183014</v>
      </c>
      <c r="H116" s="3">
        <f t="shared" si="21"/>
        <v>0.16114694616486536</v>
      </c>
      <c r="I116" s="3">
        <v>1.5599374021909234</v>
      </c>
      <c r="J116" s="3">
        <f t="shared" si="22"/>
        <v>10.769170579029733</v>
      </c>
      <c r="K116" s="3">
        <f t="shared" si="23"/>
        <v>321.42773641898515</v>
      </c>
      <c r="L116" s="3">
        <f t="shared" si="16"/>
        <v>6.0597364189851533</v>
      </c>
      <c r="N116" s="1">
        <v>1966.87</v>
      </c>
      <c r="O116">
        <v>321.68</v>
      </c>
      <c r="P116" s="2">
        <f t="shared" si="17"/>
        <v>6.3120000000000118</v>
      </c>
      <c r="R116" s="4">
        <f t="shared" si="26"/>
        <v>-1.6660000000000008E-3</v>
      </c>
      <c r="S116" s="3">
        <f t="shared" si="27"/>
        <v>-1.4256212691948988E-2</v>
      </c>
      <c r="T116" s="3">
        <f t="shared" si="28"/>
        <v>-1.4222686143835039E-2</v>
      </c>
      <c r="U116" s="3">
        <f t="shared" si="24"/>
        <v>-1.8478898835784026E-2</v>
      </c>
      <c r="V116" s="3">
        <f t="shared" si="29"/>
        <v>7.5967962321840332E-2</v>
      </c>
      <c r="W116" s="3">
        <f t="shared" si="25"/>
        <v>5.933695336963471E-2</v>
      </c>
      <c r="X116" s="3">
        <f t="shared" si="30"/>
        <v>0.12999478351590987</v>
      </c>
      <c r="Z116" s="1">
        <v>1966.96</v>
      </c>
      <c r="AA116">
        <v>8.2500000000000004E-2</v>
      </c>
    </row>
    <row r="117" spans="2:27" ht="15">
      <c r="B117" s="3">
        <v>1966.75</v>
      </c>
      <c r="C117" s="10">
        <v>-0.15125</v>
      </c>
      <c r="D117" s="4">
        <f t="shared" si="31"/>
        <v>6.6725000000000007E-2</v>
      </c>
      <c r="E117" s="10">
        <f t="shared" si="18"/>
        <v>-0.6129552002944747</v>
      </c>
      <c r="F117" s="10">
        <f t="shared" si="19"/>
        <v>1.8640231696436336</v>
      </c>
      <c r="G117" s="10">
        <f t="shared" si="20"/>
        <v>-1.7322050800224857</v>
      </c>
      <c r="H117" s="3">
        <f t="shared" si="21"/>
        <v>0.13181808962114783</v>
      </c>
      <c r="I117" s="3">
        <v>1.5640845070422535</v>
      </c>
      <c r="J117" s="3">
        <f t="shared" si="22"/>
        <v>10.899510954616588</v>
      </c>
      <c r="K117" s="3">
        <f t="shared" si="23"/>
        <v>321.50390222252656</v>
      </c>
      <c r="L117" s="3">
        <f t="shared" si="16"/>
        <v>6.1359022225265676</v>
      </c>
      <c r="N117" s="1">
        <v>1966.96</v>
      </c>
      <c r="O117">
        <v>321.762</v>
      </c>
      <c r="P117" s="2">
        <f t="shared" si="17"/>
        <v>6.3940000000000055</v>
      </c>
      <c r="R117" s="4">
        <f t="shared" si="26"/>
        <v>-1.6670000000000018E-3</v>
      </c>
      <c r="S117" s="3">
        <f t="shared" si="27"/>
        <v>-1.4849492704245737E-2</v>
      </c>
      <c r="T117" s="3">
        <f t="shared" si="28"/>
        <v>-1.4479363839471793E-2</v>
      </c>
      <c r="U117" s="3">
        <f t="shared" si="24"/>
        <v>-1.9328856543717528E-2</v>
      </c>
      <c r="V117" s="3">
        <f t="shared" si="29"/>
        <v>7.6165803541414334E-2</v>
      </c>
      <c r="W117" s="3">
        <f t="shared" si="25"/>
        <v>5.876983265206856E-2</v>
      </c>
      <c r="X117" s="3">
        <f t="shared" si="30"/>
        <v>0.13034037558685441</v>
      </c>
      <c r="Z117" s="1">
        <v>1967.04</v>
      </c>
      <c r="AA117">
        <v>2.8333299999999999E-2</v>
      </c>
    </row>
    <row r="118" spans="2:27" ht="15">
      <c r="B118" s="3">
        <v>1966.83</v>
      </c>
      <c r="C118" s="10">
        <v>-0.161833</v>
      </c>
      <c r="D118" s="4">
        <f t="shared" si="31"/>
        <v>6.4396740000000008E-2</v>
      </c>
      <c r="E118" s="10">
        <f t="shared" si="18"/>
        <v>-0.61570381743810043</v>
      </c>
      <c r="F118" s="10">
        <f t="shared" si="19"/>
        <v>1.8457762969811029</v>
      </c>
      <c r="G118" s="10">
        <f t="shared" si="20"/>
        <v>-1.7498770849634202</v>
      </c>
      <c r="H118" s="3">
        <f t="shared" si="21"/>
        <v>9.58992120176827E-2</v>
      </c>
      <c r="I118" s="3">
        <v>1.5682316118935837</v>
      </c>
      <c r="J118" s="3">
        <f t="shared" si="22"/>
        <v>11.030196922274387</v>
      </c>
      <c r="K118" s="3">
        <f t="shared" si="23"/>
        <v>321.58026034982367</v>
      </c>
      <c r="L118" s="3">
        <f t="shared" si="16"/>
        <v>6.2122603498236799</v>
      </c>
      <c r="N118" s="1">
        <v>1967.04</v>
      </c>
      <c r="O118">
        <v>321.791</v>
      </c>
      <c r="P118" s="2">
        <f t="shared" si="17"/>
        <v>6.4230000000000018</v>
      </c>
      <c r="R118" s="4">
        <f t="shared" si="26"/>
        <v>-1.0583000000000009E-2</v>
      </c>
      <c r="S118" s="3">
        <f t="shared" si="27"/>
        <v>-1.8246872662530667E-2</v>
      </c>
      <c r="T118" s="3">
        <f t="shared" si="28"/>
        <v>-1.767200494093446E-2</v>
      </c>
      <c r="U118" s="3">
        <f t="shared" si="24"/>
        <v>-2.5918877603465125E-2</v>
      </c>
      <c r="V118" s="3">
        <f t="shared" si="29"/>
        <v>7.6358127297112333E-2</v>
      </c>
      <c r="W118" s="3">
        <f t="shared" si="25"/>
        <v>5.3031137453993724E-2</v>
      </c>
      <c r="X118" s="3">
        <f t="shared" si="30"/>
        <v>0.13068596765779894</v>
      </c>
      <c r="Z118" s="1">
        <v>1967.12</v>
      </c>
      <c r="AA118">
        <v>1.3333299999999999E-2</v>
      </c>
    </row>
    <row r="119" spans="2:27" ht="15">
      <c r="B119" s="3">
        <v>1966.92</v>
      </c>
      <c r="C119" s="10">
        <v>-0.14483299999999999</v>
      </c>
      <c r="D119" s="4">
        <f t="shared" si="31"/>
        <v>6.8136740000000001E-2</v>
      </c>
      <c r="E119" s="10">
        <f t="shared" si="18"/>
        <v>-0.61279568748384172</v>
      </c>
      <c r="F119" s="10">
        <f t="shared" si="19"/>
        <v>1.8330753435086928</v>
      </c>
      <c r="G119" s="10">
        <f t="shared" si="20"/>
        <v>-1.7615766850330663</v>
      </c>
      <c r="H119" s="3">
        <f t="shared" si="21"/>
        <v>7.1498658475626531E-2</v>
      </c>
      <c r="I119" s="3">
        <v>1.5723787167449139</v>
      </c>
      <c r="J119" s="3">
        <f t="shared" si="22"/>
        <v>11.16122848200313</v>
      </c>
      <c r="K119" s="3">
        <f t="shared" si="23"/>
        <v>321.65682020702747</v>
      </c>
      <c r="L119" s="3">
        <f t="shared" si="16"/>
        <v>6.2888202070274701</v>
      </c>
      <c r="N119" s="1">
        <v>1967.12</v>
      </c>
      <c r="O119">
        <v>321.80399999999997</v>
      </c>
      <c r="P119" s="2">
        <f t="shared" si="17"/>
        <v>6.4359999999999786</v>
      </c>
      <c r="R119" s="4">
        <f t="shared" si="26"/>
        <v>1.7000000000000015E-2</v>
      </c>
      <c r="S119" s="3">
        <f t="shared" si="27"/>
        <v>-1.270095347241007E-2</v>
      </c>
      <c r="T119" s="3">
        <f t="shared" si="28"/>
        <v>-1.1699600069646099E-2</v>
      </c>
      <c r="U119" s="3">
        <f t="shared" si="24"/>
        <v>-1.4400553542056169E-2</v>
      </c>
      <c r="V119" s="3">
        <f t="shared" si="29"/>
        <v>7.6559857203790216E-2</v>
      </c>
      <c r="W119" s="3">
        <f t="shared" si="25"/>
        <v>6.359935901593966E-2</v>
      </c>
      <c r="X119" s="3">
        <f t="shared" si="30"/>
        <v>0.13103155972874347</v>
      </c>
      <c r="Z119" s="1">
        <v>1967.21</v>
      </c>
      <c r="AA119">
        <v>4.58333E-2</v>
      </c>
    </row>
    <row r="120" spans="2:27" ht="15">
      <c r="B120" s="3">
        <v>1967</v>
      </c>
      <c r="C120" s="10">
        <v>-0.159083</v>
      </c>
      <c r="D120" s="4">
        <f t="shared" si="31"/>
        <v>6.5001740000000002E-2</v>
      </c>
      <c r="E120" s="10">
        <f t="shared" si="18"/>
        <v>-0.61467754712853839</v>
      </c>
      <c r="F120" s="10">
        <f t="shared" si="19"/>
        <v>1.8156324338398075</v>
      </c>
      <c r="G120" s="10">
        <f t="shared" si="20"/>
        <v>-1.7777359275264566</v>
      </c>
      <c r="H120" s="3">
        <f t="shared" si="21"/>
        <v>3.7896506313350953E-2</v>
      </c>
      <c r="I120" s="3">
        <v>1.5765258215962441</v>
      </c>
      <c r="J120" s="3">
        <f t="shared" si="22"/>
        <v>11.292605633802816</v>
      </c>
      <c r="K120" s="3">
        <f t="shared" si="23"/>
        <v>321.73357420850533</v>
      </c>
      <c r="L120" s="3">
        <f t="shared" si="16"/>
        <v>6.3655742085053362</v>
      </c>
      <c r="N120" s="1">
        <v>1967.21</v>
      </c>
      <c r="O120">
        <v>321.85000000000002</v>
      </c>
      <c r="P120" s="2">
        <f t="shared" si="17"/>
        <v>6.4820000000000277</v>
      </c>
      <c r="R120" s="4">
        <f t="shared" si="26"/>
        <v>-1.4250000000000013E-2</v>
      </c>
      <c r="S120" s="3">
        <f t="shared" si="27"/>
        <v>-1.7442909668885287E-2</v>
      </c>
      <c r="T120" s="3">
        <f t="shared" si="28"/>
        <v>-1.6159242493390291E-2</v>
      </c>
      <c r="U120" s="3">
        <f t="shared" si="24"/>
        <v>-2.3602152162275576E-2</v>
      </c>
      <c r="V120" s="3">
        <f t="shared" si="29"/>
        <v>7.6754001477866041E-2</v>
      </c>
      <c r="W120" s="3">
        <f t="shared" si="25"/>
        <v>5.551206453181802E-2</v>
      </c>
      <c r="X120" s="3">
        <f t="shared" si="30"/>
        <v>0.13137715179968623</v>
      </c>
      <c r="Z120" s="1">
        <v>1967.29</v>
      </c>
      <c r="AA120">
        <v>5.5833300000000002E-2</v>
      </c>
    </row>
    <row r="121" spans="2:27" ht="15">
      <c r="B121" s="3">
        <v>1967.08</v>
      </c>
      <c r="C121" s="10">
        <v>-0.17075000000000001</v>
      </c>
      <c r="D121" s="4">
        <f t="shared" si="31"/>
        <v>6.2435000000000004E-2</v>
      </c>
      <c r="E121" s="10">
        <f t="shared" si="18"/>
        <v>-0.62014030884183657</v>
      </c>
      <c r="F121" s="10">
        <f t="shared" si="19"/>
        <v>1.7946528149659884</v>
      </c>
      <c r="G121" s="10">
        <f t="shared" si="20"/>
        <v>-1.7974107711348284</v>
      </c>
      <c r="H121" s="3">
        <f t="shared" si="21"/>
        <v>-2.7579561688400034E-3</v>
      </c>
      <c r="I121" s="3">
        <v>1.5806729264475743</v>
      </c>
      <c r="J121" s="3">
        <f t="shared" si="22"/>
        <v>11.424328377673447</v>
      </c>
      <c r="K121" s="3">
        <f t="shared" si="23"/>
        <v>321.81051631724404</v>
      </c>
      <c r="L121" s="3">
        <f t="shared" si="16"/>
        <v>6.4425163172440421</v>
      </c>
      <c r="N121" s="1">
        <v>1967.29</v>
      </c>
      <c r="O121">
        <v>321.90600000000001</v>
      </c>
      <c r="P121" s="2">
        <f t="shared" si="17"/>
        <v>6.5380000000000109</v>
      </c>
      <c r="R121" s="4">
        <f t="shared" si="26"/>
        <v>-1.1667000000000011E-2</v>
      </c>
      <c r="S121" s="3">
        <f t="shared" si="27"/>
        <v>-2.0979618873819161E-2</v>
      </c>
      <c r="T121" s="3">
        <f t="shared" si="28"/>
        <v>-1.9674843608371795E-2</v>
      </c>
      <c r="U121" s="3">
        <f t="shared" si="24"/>
        <v>-3.0654462482190954E-2</v>
      </c>
      <c r="V121" s="3">
        <f t="shared" si="29"/>
        <v>7.6942108738705883E-2</v>
      </c>
      <c r="W121" s="3">
        <f t="shared" si="25"/>
        <v>4.935309250473402E-2</v>
      </c>
      <c r="X121" s="3">
        <f t="shared" si="30"/>
        <v>0.13172274387063077</v>
      </c>
      <c r="Z121" s="1">
        <v>1967.37</v>
      </c>
      <c r="AA121">
        <v>0.10083300000000001</v>
      </c>
    </row>
    <row r="122" spans="2:27" ht="15">
      <c r="B122" s="3">
        <v>1967.17</v>
      </c>
      <c r="C122" s="10">
        <v>-0.17158300000000001</v>
      </c>
      <c r="D122" s="4">
        <f t="shared" si="31"/>
        <v>6.225174E-2</v>
      </c>
      <c r="E122" s="10">
        <f t="shared" si="18"/>
        <v>-0.62543270425506259</v>
      </c>
      <c r="F122" s="10">
        <f t="shared" si="19"/>
        <v>1.7737342217896217</v>
      </c>
      <c r="G122" s="10">
        <f t="shared" si="20"/>
        <v>-1.8169547566725639</v>
      </c>
      <c r="H122" s="3">
        <f t="shared" si="21"/>
        <v>-4.3220534882942196E-2</v>
      </c>
      <c r="I122" s="3">
        <v>1.5848200312989045</v>
      </c>
      <c r="J122" s="3">
        <f t="shared" si="22"/>
        <v>11.556396713615023</v>
      </c>
      <c r="K122" s="3">
        <f t="shared" si="23"/>
        <v>321.88764644007978</v>
      </c>
      <c r="L122" s="3">
        <f t="shared" si="16"/>
        <v>6.5196464400797822</v>
      </c>
      <c r="N122" s="1">
        <v>1967.37</v>
      </c>
      <c r="O122">
        <v>322.00700000000001</v>
      </c>
      <c r="P122" s="2">
        <f t="shared" si="17"/>
        <v>6.63900000000001</v>
      </c>
      <c r="R122" s="4">
        <f t="shared" si="26"/>
        <v>-8.3300000000000041E-4</v>
      </c>
      <c r="S122" s="3">
        <f t="shared" si="27"/>
        <v>-2.0918593176366684E-2</v>
      </c>
      <c r="T122" s="3">
        <f t="shared" si="28"/>
        <v>-1.9543985537735509E-2</v>
      </c>
      <c r="U122" s="3">
        <f t="shared" si="24"/>
        <v>-3.0462578714102191E-2</v>
      </c>
      <c r="V122" s="3">
        <f t="shared" si="29"/>
        <v>7.7130122835740167E-2</v>
      </c>
      <c r="W122" s="3">
        <f t="shared" si="25"/>
        <v>4.9713801993048194E-2</v>
      </c>
      <c r="X122" s="3">
        <f t="shared" si="30"/>
        <v>0.1320683359415753</v>
      </c>
      <c r="Z122" s="1">
        <v>1967.46</v>
      </c>
      <c r="AA122">
        <v>7.7499999999999999E-2</v>
      </c>
    </row>
    <row r="123" spans="2:27" ht="15">
      <c r="B123" s="3">
        <v>1967.25</v>
      </c>
      <c r="C123" s="10">
        <v>-0.17166699999999999</v>
      </c>
      <c r="D123" s="4">
        <f t="shared" si="31"/>
        <v>6.2233260000000006E-2</v>
      </c>
      <c r="E123" s="10">
        <f t="shared" si="18"/>
        <v>-0.63032880817169556</v>
      </c>
      <c r="F123" s="10">
        <f t="shared" si="19"/>
        <v>1.7532613218991191</v>
      </c>
      <c r="G123" s="10">
        <f t="shared" si="20"/>
        <v>-1.8361234982087082</v>
      </c>
      <c r="H123" s="3">
        <f t="shared" si="21"/>
        <v>-8.2862176309589142E-2</v>
      </c>
      <c r="I123" s="3">
        <v>1.5889671361502349</v>
      </c>
      <c r="J123" s="3">
        <f t="shared" si="22"/>
        <v>11.688810641627542</v>
      </c>
      <c r="K123" s="3">
        <f t="shared" si="23"/>
        <v>321.96496488169907</v>
      </c>
      <c r="L123" s="3">
        <f t="shared" si="16"/>
        <v>6.5969648816990798</v>
      </c>
      <c r="N123" s="1">
        <v>1967.46</v>
      </c>
      <c r="O123">
        <v>322.084</v>
      </c>
      <c r="P123" s="2">
        <f t="shared" si="17"/>
        <v>6.7160000000000082</v>
      </c>
      <c r="R123" s="4">
        <f t="shared" si="26"/>
        <v>-8.3999999999972985E-5</v>
      </c>
      <c r="S123" s="3">
        <f t="shared" si="27"/>
        <v>-2.0472899890502605E-2</v>
      </c>
      <c r="T123" s="3">
        <f t="shared" si="28"/>
        <v>-1.916874153614434E-2</v>
      </c>
      <c r="U123" s="3">
        <f t="shared" si="24"/>
        <v>-2.9641641426646943E-2</v>
      </c>
      <c r="V123" s="3">
        <f t="shared" si="29"/>
        <v>7.7318441619297573E-2</v>
      </c>
      <c r="W123" s="3">
        <f t="shared" si="25"/>
        <v>5.0640964335315328E-2</v>
      </c>
      <c r="X123" s="3">
        <f t="shared" si="30"/>
        <v>0.13241392801251983</v>
      </c>
      <c r="Z123" s="1">
        <v>1967.54</v>
      </c>
      <c r="AA123">
        <v>7.3333300000000004E-2</v>
      </c>
    </row>
    <row r="124" spans="2:27" ht="15">
      <c r="B124" s="3">
        <v>1967.33</v>
      </c>
      <c r="C124" s="10">
        <v>-0.16225000000000001</v>
      </c>
      <c r="D124" s="4">
        <f t="shared" si="31"/>
        <v>6.4305000000000001E-2</v>
      </c>
      <c r="E124" s="10">
        <f t="shared" si="18"/>
        <v>-0.63182167424389579</v>
      </c>
      <c r="F124" s="10">
        <f t="shared" si="19"/>
        <v>1.7362371116933404</v>
      </c>
      <c r="G124" s="10">
        <f t="shared" si="20"/>
        <v>-1.8517904941332928</v>
      </c>
      <c r="H124" s="3">
        <f t="shared" si="21"/>
        <v>-0.11555338243995239</v>
      </c>
      <c r="I124" s="3">
        <v>1.5931142410015651</v>
      </c>
      <c r="J124" s="3">
        <f t="shared" si="22"/>
        <v>11.821570161711007</v>
      </c>
      <c r="K124" s="3">
        <f t="shared" si="23"/>
        <v>322.04247703417047</v>
      </c>
      <c r="L124" s="3">
        <f t="shared" si="16"/>
        <v>6.6744770341704793</v>
      </c>
      <c r="N124" s="1">
        <v>1967.54</v>
      </c>
      <c r="O124">
        <v>322.15800000000002</v>
      </c>
      <c r="P124" s="2">
        <f t="shared" si="17"/>
        <v>6.7900000000000205</v>
      </c>
      <c r="R124" s="4">
        <f t="shared" si="26"/>
        <v>9.4169999999999809E-3</v>
      </c>
      <c r="S124" s="3">
        <f t="shared" si="27"/>
        <v>-1.7024210205778711E-2</v>
      </c>
      <c r="T124" s="3">
        <f t="shared" si="28"/>
        <v>-1.5666995924584537E-2</v>
      </c>
      <c r="U124" s="3">
        <f t="shared" si="24"/>
        <v>-2.2691206130363246E-2</v>
      </c>
      <c r="V124" s="3">
        <f t="shared" si="29"/>
        <v>7.7512152471399531E-2</v>
      </c>
      <c r="W124" s="3">
        <f t="shared" si="25"/>
        <v>5.7090066954072607E-2</v>
      </c>
      <c r="X124" s="3">
        <f t="shared" si="30"/>
        <v>0.13275952008346437</v>
      </c>
      <c r="Z124" s="1">
        <v>1967.62</v>
      </c>
      <c r="AA124">
        <v>4.1666700000000001E-2</v>
      </c>
    </row>
    <row r="125" spans="2:27" ht="15">
      <c r="B125" s="3">
        <v>1967.42</v>
      </c>
      <c r="C125" s="10">
        <v>-0.162083</v>
      </c>
      <c r="D125" s="4">
        <f t="shared" si="31"/>
        <v>6.4341740000000008E-2</v>
      </c>
      <c r="E125" s="10">
        <f t="shared" si="18"/>
        <v>-0.63314176700438562</v>
      </c>
      <c r="F125" s="10">
        <f t="shared" si="19"/>
        <v>1.7192774925110637</v>
      </c>
      <c r="G125" s="10">
        <f t="shared" si="20"/>
        <v>-1.8670793799653371</v>
      </c>
      <c r="H125" s="3">
        <f t="shared" si="21"/>
        <v>-0.14780188745427347</v>
      </c>
      <c r="I125" s="3">
        <v>1.5972613458528953</v>
      </c>
      <c r="J125" s="3">
        <f t="shared" si="22"/>
        <v>11.954675273865414</v>
      </c>
      <c r="K125" s="3">
        <f t="shared" si="23"/>
        <v>322.12018319757397</v>
      </c>
      <c r="L125" s="3">
        <f t="shared" si="16"/>
        <v>6.7521831975739701</v>
      </c>
      <c r="N125" s="1">
        <v>1967.62</v>
      </c>
      <c r="O125">
        <v>322.19900000000001</v>
      </c>
      <c r="P125" s="2">
        <f t="shared" si="17"/>
        <v>6.8310000000000173</v>
      </c>
      <c r="R125" s="4">
        <f t="shared" si="26"/>
        <v>1.6700000000000048E-4</v>
      </c>
      <c r="S125" s="3">
        <f t="shared" si="27"/>
        <v>-1.6959619182276731E-2</v>
      </c>
      <c r="T125" s="3">
        <f t="shared" si="28"/>
        <v>-1.5288885832044352E-2</v>
      </c>
      <c r="U125" s="3">
        <f t="shared" si="24"/>
        <v>-2.2248505014321081E-2</v>
      </c>
      <c r="V125" s="3">
        <f t="shared" si="29"/>
        <v>7.7706163403490791E-2</v>
      </c>
      <c r="W125" s="3">
        <f t="shared" si="25"/>
        <v>5.7682508890601822E-2</v>
      </c>
      <c r="X125" s="3">
        <f t="shared" si="30"/>
        <v>0.13310511215440712</v>
      </c>
      <c r="Z125" s="1">
        <v>1967.71</v>
      </c>
      <c r="AA125">
        <v>5.4166699999999998E-2</v>
      </c>
    </row>
    <row r="126" spans="2:27" ht="15">
      <c r="B126" s="3">
        <v>1967.5</v>
      </c>
      <c r="C126" s="10">
        <v>-0.17599999999999999</v>
      </c>
      <c r="D126" s="4">
        <f t="shared" si="31"/>
        <v>6.1280000000000008E-2</v>
      </c>
      <c r="E126" s="10">
        <f t="shared" si="18"/>
        <v>-0.63880727850188179</v>
      </c>
      <c r="F126" s="10">
        <f t="shared" si="19"/>
        <v>1.6980229220817558</v>
      </c>
      <c r="G126" s="10">
        <f t="shared" si="20"/>
        <v>-1.8866440532402591</v>
      </c>
      <c r="H126" s="3">
        <f t="shared" si="21"/>
        <v>-0.18862113115850332</v>
      </c>
      <c r="I126" s="3">
        <v>1.6014084507042254</v>
      </c>
      <c r="J126" s="3">
        <f t="shared" si="22"/>
        <v>12.088125978090765</v>
      </c>
      <c r="K126" s="3">
        <f t="shared" si="23"/>
        <v>322.19807609803269</v>
      </c>
      <c r="L126" s="3">
        <f t="shared" si="16"/>
        <v>6.8300760980326913</v>
      </c>
      <c r="N126" s="1">
        <v>1967.71</v>
      </c>
      <c r="O126">
        <v>322.25299999999999</v>
      </c>
      <c r="P126" s="2">
        <f t="shared" si="17"/>
        <v>6.8849999999999909</v>
      </c>
      <c r="R126" s="4">
        <f t="shared" si="26"/>
        <v>-1.3916999999999985E-2</v>
      </c>
      <c r="S126" s="3">
        <f t="shared" si="27"/>
        <v>-2.1254570429307895E-2</v>
      </c>
      <c r="T126" s="3">
        <f t="shared" si="28"/>
        <v>-1.9564673274921951E-2</v>
      </c>
      <c r="U126" s="3">
        <f t="shared" si="24"/>
        <v>-3.0819243704229844E-2</v>
      </c>
      <c r="V126" s="3">
        <f t="shared" si="29"/>
        <v>7.7892900458721215E-2</v>
      </c>
      <c r="W126" s="3">
        <f t="shared" si="25"/>
        <v>5.0155581124914354E-2</v>
      </c>
      <c r="X126" s="3">
        <f t="shared" si="30"/>
        <v>0.13345070422535166</v>
      </c>
      <c r="Z126" s="1">
        <v>1967.79</v>
      </c>
      <c r="AA126">
        <v>7.0833300000000002E-2</v>
      </c>
    </row>
    <row r="127" spans="2:27" ht="15">
      <c r="B127" s="3">
        <v>1967.58</v>
      </c>
      <c r="C127" s="10">
        <v>-0.18074999999999999</v>
      </c>
      <c r="D127" s="4">
        <f t="shared" si="31"/>
        <v>6.0235000000000004E-2</v>
      </c>
      <c r="E127" s="10">
        <f t="shared" si="18"/>
        <v>-0.64553895683321416</v>
      </c>
      <c r="F127" s="10">
        <f t="shared" si="19"/>
        <v>1.675748617150884</v>
      </c>
      <c r="G127" s="10">
        <f t="shared" si="20"/>
        <v>-1.9073722998481109</v>
      </c>
      <c r="H127" s="3">
        <f t="shared" si="21"/>
        <v>-0.23162368269722688</v>
      </c>
      <c r="I127" s="3">
        <v>1.6083724569640063</v>
      </c>
      <c r="J127" s="3">
        <f t="shared" si="22"/>
        <v>12.222157016171099</v>
      </c>
      <c r="K127" s="3">
        <f t="shared" si="23"/>
        <v>322.27638789791342</v>
      </c>
      <c r="L127" s="3">
        <f t="shared" si="16"/>
        <v>6.9083878979134283</v>
      </c>
      <c r="N127" s="1">
        <v>1967.79</v>
      </c>
      <c r="O127">
        <v>322.32400000000001</v>
      </c>
      <c r="P127" s="2">
        <f t="shared" si="17"/>
        <v>6.9560000000000173</v>
      </c>
      <c r="R127" s="4">
        <f t="shared" si="26"/>
        <v>-4.7500000000000042E-3</v>
      </c>
      <c r="S127" s="3">
        <f t="shared" si="27"/>
        <v>-2.2274304930871791E-2</v>
      </c>
      <c r="T127" s="3">
        <f t="shared" si="28"/>
        <v>-2.0728246607851775E-2</v>
      </c>
      <c r="U127" s="3">
        <f t="shared" si="24"/>
        <v>-3.3002551538723564E-2</v>
      </c>
      <c r="V127" s="3">
        <f t="shared" si="29"/>
        <v>7.8311799880736999E-2</v>
      </c>
      <c r="W127" s="3">
        <f t="shared" si="25"/>
        <v>4.8609503495885789E-2</v>
      </c>
      <c r="X127" s="3">
        <f t="shared" si="30"/>
        <v>0.13403103808033379</v>
      </c>
      <c r="Z127" s="1">
        <v>1967.87</v>
      </c>
      <c r="AA127">
        <v>0.05</v>
      </c>
    </row>
    <row r="128" spans="2:27" ht="15">
      <c r="B128" s="3">
        <v>1967.67</v>
      </c>
      <c r="C128" s="10">
        <v>-0.187667</v>
      </c>
      <c r="D128" s="4">
        <f t="shared" si="31"/>
        <v>5.8713260000000003E-2</v>
      </c>
      <c r="E128" s="10">
        <f t="shared" si="18"/>
        <v>-0.65394461101907364</v>
      </c>
      <c r="F128" s="10">
        <f t="shared" si="19"/>
        <v>1.6516930561734469</v>
      </c>
      <c r="G128" s="10">
        <f t="shared" si="20"/>
        <v>-1.9299549904537896</v>
      </c>
      <c r="H128" s="3">
        <f t="shared" si="21"/>
        <v>-0.27826193428034274</v>
      </c>
      <c r="I128" s="3">
        <v>1.6153364632237872</v>
      </c>
      <c r="J128" s="3">
        <f t="shared" si="22"/>
        <v>12.356768388106415</v>
      </c>
      <c r="K128" s="3">
        <f t="shared" si="23"/>
        <v>322.35511489771602</v>
      </c>
      <c r="L128" s="3">
        <f t="shared" si="16"/>
        <v>6.987114897716026</v>
      </c>
      <c r="N128" s="1">
        <v>1967.87</v>
      </c>
      <c r="O128">
        <v>322.37400000000002</v>
      </c>
      <c r="P128" s="2">
        <f t="shared" si="17"/>
        <v>7.0060000000000286</v>
      </c>
      <c r="R128" s="4">
        <f t="shared" si="26"/>
        <v>-6.9170000000000065E-3</v>
      </c>
      <c r="S128" s="3">
        <f t="shared" si="27"/>
        <v>-2.4055560977437107E-2</v>
      </c>
      <c r="T128" s="3">
        <f t="shared" si="28"/>
        <v>-2.2582690605678746E-2</v>
      </c>
      <c r="U128" s="3">
        <f t="shared" si="24"/>
        <v>-3.6638251583115851E-2</v>
      </c>
      <c r="V128" s="3">
        <f t="shared" si="29"/>
        <v>7.8726999802597675E-2</v>
      </c>
      <c r="W128" s="3">
        <f t="shared" si="25"/>
        <v>4.5752573377793405E-2</v>
      </c>
      <c r="X128" s="3">
        <f t="shared" si="30"/>
        <v>0.13461137193531592</v>
      </c>
      <c r="Z128" s="1">
        <v>1967.96</v>
      </c>
      <c r="AA128">
        <v>4.7500000000000001E-2</v>
      </c>
    </row>
    <row r="129" spans="2:27" ht="15">
      <c r="B129" s="3">
        <v>1967.75</v>
      </c>
      <c r="C129" s="10">
        <v>-0.19508300000000001</v>
      </c>
      <c r="D129" s="4">
        <f t="shared" si="31"/>
        <v>5.7081740000000006E-2</v>
      </c>
      <c r="E129" s="10">
        <f t="shared" si="18"/>
        <v>-0.66404998868851506</v>
      </c>
      <c r="F129" s="10">
        <f t="shared" si="19"/>
        <v>1.625989069170946</v>
      </c>
      <c r="G129" s="10">
        <f t="shared" si="20"/>
        <v>-1.954518503131468</v>
      </c>
      <c r="H129" s="3">
        <f t="shared" si="21"/>
        <v>-0.32852943396052203</v>
      </c>
      <c r="I129" s="3">
        <v>1.6223004694835681</v>
      </c>
      <c r="J129" s="3">
        <f t="shared" si="22"/>
        <v>12.491960093896713</v>
      </c>
      <c r="K129" s="3">
        <f t="shared" si="23"/>
        <v>322.43425319830055</v>
      </c>
      <c r="L129" s="3">
        <f t="shared" si="16"/>
        <v>7.0662531983005579</v>
      </c>
      <c r="N129" s="1">
        <v>1967.96</v>
      </c>
      <c r="O129">
        <v>322.42200000000003</v>
      </c>
      <c r="P129" s="2">
        <f t="shared" si="17"/>
        <v>7.0540000000000305</v>
      </c>
      <c r="R129" s="4">
        <f t="shared" si="26"/>
        <v>-7.4160000000000059E-3</v>
      </c>
      <c r="S129" s="3">
        <f t="shared" si="27"/>
        <v>-2.5703987002500872E-2</v>
      </c>
      <c r="T129" s="3">
        <f t="shared" si="28"/>
        <v>-2.4563512677678423E-2</v>
      </c>
      <c r="U129" s="3">
        <f t="shared" si="24"/>
        <v>-4.0267499680179293E-2</v>
      </c>
      <c r="V129" s="3">
        <f t="shared" si="29"/>
        <v>7.9138300584531862E-2</v>
      </c>
      <c r="W129" s="3">
        <f t="shared" si="25"/>
        <v>4.2897550872370495E-2</v>
      </c>
      <c r="X129" s="3">
        <f t="shared" si="30"/>
        <v>0.13519170579029804</v>
      </c>
      <c r="Z129" s="1">
        <v>1968.04</v>
      </c>
      <c r="AA129">
        <v>0.105833</v>
      </c>
    </row>
    <row r="130" spans="2:27" ht="15">
      <c r="B130" s="3">
        <v>1967.83</v>
      </c>
      <c r="C130" s="10">
        <v>-0.20316699999999999</v>
      </c>
      <c r="D130" s="4">
        <f t="shared" si="31"/>
        <v>5.5303260000000007E-2</v>
      </c>
      <c r="E130" s="10">
        <f t="shared" si="18"/>
        <v>-0.67593282877955063</v>
      </c>
      <c r="F130" s="10">
        <f t="shared" si="19"/>
        <v>1.598554815687045</v>
      </c>
      <c r="G130" s="10">
        <f t="shared" si="20"/>
        <v>-1.9812423608967824</v>
      </c>
      <c r="H130" s="3">
        <f t="shared" si="21"/>
        <v>-0.38268754520973736</v>
      </c>
      <c r="I130" s="3">
        <v>1.629264475743349</v>
      </c>
      <c r="J130" s="3">
        <f t="shared" si="22"/>
        <v>12.627732133541992</v>
      </c>
      <c r="K130" s="3">
        <f t="shared" si="23"/>
        <v>322.51379861472753</v>
      </c>
      <c r="L130" s="3">
        <f t="shared" si="16"/>
        <v>7.1457986147275392</v>
      </c>
      <c r="N130" s="1">
        <v>1968.04</v>
      </c>
      <c r="O130">
        <v>322.52800000000002</v>
      </c>
      <c r="P130" s="2">
        <f t="shared" si="17"/>
        <v>7.160000000000025</v>
      </c>
      <c r="R130" s="4">
        <f t="shared" si="26"/>
        <v>-8.0839999999999801E-3</v>
      </c>
      <c r="S130" s="3">
        <f t="shared" si="27"/>
        <v>-2.7434253483900939E-2</v>
      </c>
      <c r="T130" s="3">
        <f t="shared" si="28"/>
        <v>-2.6723857765314385E-2</v>
      </c>
      <c r="U130" s="3">
        <f t="shared" si="24"/>
        <v>-4.4158111249215322E-2</v>
      </c>
      <c r="V130" s="3">
        <f t="shared" si="29"/>
        <v>7.9545416426981319E-2</v>
      </c>
      <c r="W130" s="3">
        <f t="shared" si="25"/>
        <v>3.9803116302687527E-2</v>
      </c>
      <c r="X130" s="3">
        <f t="shared" si="30"/>
        <v>0.1357720396452784</v>
      </c>
      <c r="Z130" s="1">
        <v>1968.12</v>
      </c>
      <c r="AA130">
        <v>0.13250000000000001</v>
      </c>
    </row>
    <row r="131" spans="2:27" ht="15">
      <c r="B131" s="3">
        <v>1967.92</v>
      </c>
      <c r="C131" s="10">
        <v>-0.23458300000000001</v>
      </c>
      <c r="D131" s="4">
        <f t="shared" si="31"/>
        <v>4.8391740000000003E-2</v>
      </c>
      <c r="E131" s="10">
        <f t="shared" si="18"/>
        <v>-0.69691310811526208</v>
      </c>
      <c r="F131" s="10">
        <f t="shared" si="19"/>
        <v>1.5619165453196344</v>
      </c>
      <c r="G131" s="10">
        <f t="shared" si="20"/>
        <v>-2.0177789012693261</v>
      </c>
      <c r="H131" s="3">
        <f t="shared" si="21"/>
        <v>-0.45586235594969171</v>
      </c>
      <c r="I131" s="3">
        <v>1.6362284820031301</v>
      </c>
      <c r="J131" s="3">
        <f t="shared" si="22"/>
        <v>12.764084507042252</v>
      </c>
      <c r="K131" s="3">
        <f t="shared" si="23"/>
        <v>322.59373451592097</v>
      </c>
      <c r="L131" s="3">
        <f t="shared" si="16"/>
        <v>7.2257345159209763</v>
      </c>
      <c r="N131" s="1">
        <v>1968.12</v>
      </c>
      <c r="O131">
        <v>322.66000000000003</v>
      </c>
      <c r="P131" s="2">
        <f t="shared" si="17"/>
        <v>7.29200000000003</v>
      </c>
      <c r="R131" s="4">
        <f t="shared" si="26"/>
        <v>-3.1416000000000027E-2</v>
      </c>
      <c r="S131" s="3">
        <f t="shared" si="27"/>
        <v>-3.663827036741063E-2</v>
      </c>
      <c r="T131" s="3">
        <f t="shared" si="28"/>
        <v>-3.6536540372543724E-2</v>
      </c>
      <c r="U131" s="3">
        <f t="shared" si="24"/>
        <v>-6.317481073995436E-2</v>
      </c>
      <c r="V131" s="3">
        <f t="shared" si="29"/>
        <v>7.9935901193437076E-2</v>
      </c>
      <c r="W131" s="3">
        <f t="shared" si="25"/>
        <v>2.3078571527478151E-2</v>
      </c>
      <c r="X131" s="3">
        <f t="shared" si="30"/>
        <v>0.13635237350026053</v>
      </c>
      <c r="Z131" s="1">
        <v>1968.21</v>
      </c>
      <c r="AA131">
        <v>9.2499999999999999E-2</v>
      </c>
    </row>
    <row r="132" spans="2:27" ht="15">
      <c r="B132" s="3">
        <v>1968</v>
      </c>
      <c r="C132" s="10">
        <v>-0.23549999999999999</v>
      </c>
      <c r="D132" s="4">
        <f t="shared" si="31"/>
        <v>4.8190000000000011E-2</v>
      </c>
      <c r="E132" s="10">
        <f t="shared" si="18"/>
        <v>-0.71650917402258607</v>
      </c>
      <c r="F132" s="10">
        <f t="shared" si="19"/>
        <v>1.5267144322192805</v>
      </c>
      <c r="G132" s="10">
        <f t="shared" si="20"/>
        <v>-2.0538646425131928</v>
      </c>
      <c r="H132" s="3">
        <f t="shared" si="21"/>
        <v>-0.52715021029391229</v>
      </c>
      <c r="I132" s="3">
        <v>1.643192488262911</v>
      </c>
      <c r="J132" s="3">
        <f t="shared" si="22"/>
        <v>12.901017214397495</v>
      </c>
      <c r="K132" s="3">
        <f t="shared" si="23"/>
        <v>322.67406100003279</v>
      </c>
      <c r="L132" s="3">
        <f t="shared" si="16"/>
        <v>7.3060610000327983</v>
      </c>
      <c r="N132" s="1">
        <v>1968.21</v>
      </c>
      <c r="O132">
        <v>322.75200000000001</v>
      </c>
      <c r="P132" s="2">
        <f t="shared" si="17"/>
        <v>7.3840000000000146</v>
      </c>
      <c r="R132" s="4">
        <f t="shared" si="26"/>
        <v>-9.1699999999997339E-4</v>
      </c>
      <c r="S132" s="3">
        <f t="shared" si="27"/>
        <v>-3.5202113100353927E-2</v>
      </c>
      <c r="T132" s="3">
        <f t="shared" si="28"/>
        <v>-3.6085741243866654E-2</v>
      </c>
      <c r="U132" s="3">
        <f t="shared" si="24"/>
        <v>-6.1287854344220578E-2</v>
      </c>
      <c r="V132" s="3">
        <f t="shared" si="29"/>
        <v>8.0326484111822083E-2</v>
      </c>
      <c r="W132" s="3">
        <f t="shared" si="25"/>
        <v>2.5167415202023563E-2</v>
      </c>
      <c r="X132" s="3">
        <f t="shared" si="30"/>
        <v>0.13693270735524266</v>
      </c>
      <c r="Z132" s="1">
        <v>1968.29</v>
      </c>
      <c r="AA132">
        <v>9.1666700000000004E-2</v>
      </c>
    </row>
    <row r="133" spans="2:27" ht="15">
      <c r="B133" s="3">
        <v>1968.08</v>
      </c>
      <c r="C133" s="10">
        <v>-0.23300000000000001</v>
      </c>
      <c r="D133" s="4">
        <f t="shared" si="31"/>
        <v>4.8740000000000006E-2</v>
      </c>
      <c r="E133" s="10">
        <f t="shared" si="18"/>
        <v>-0.73373886915562081</v>
      </c>
      <c r="F133" s="10">
        <f t="shared" si="19"/>
        <v>1.4939264805318579</v>
      </c>
      <c r="G133" s="10">
        <f t="shared" si="20"/>
        <v>-2.0883816617408151</v>
      </c>
      <c r="H133" s="3">
        <f t="shared" si="21"/>
        <v>-0.59445518120895713</v>
      </c>
      <c r="I133" s="3">
        <v>1.6501564945226916</v>
      </c>
      <c r="J133" s="3">
        <f t="shared" si="22"/>
        <v>13.03853025560772</v>
      </c>
      <c r="K133" s="3">
        <f t="shared" si="23"/>
        <v>322.75477998429466</v>
      </c>
      <c r="L133" s="3">
        <f t="shared" si="16"/>
        <v>7.3867799842946624</v>
      </c>
      <c r="N133" s="1">
        <v>1968.29</v>
      </c>
      <c r="O133">
        <v>322.84399999999999</v>
      </c>
      <c r="P133" s="2">
        <f t="shared" si="17"/>
        <v>7.4759999999999991</v>
      </c>
      <c r="R133" s="4">
        <f t="shared" si="26"/>
        <v>2.4999999999999745E-3</v>
      </c>
      <c r="S133" s="3">
        <f t="shared" si="27"/>
        <v>-3.2787951687422545E-2</v>
      </c>
      <c r="T133" s="3">
        <f t="shared" si="28"/>
        <v>-3.4517019227622292E-2</v>
      </c>
      <c r="U133" s="3">
        <f t="shared" si="24"/>
        <v>-5.7304970915044835E-2</v>
      </c>
      <c r="V133" s="3">
        <f t="shared" si="29"/>
        <v>8.071898426186408E-2</v>
      </c>
      <c r="W133" s="3">
        <f t="shared" si="25"/>
        <v>2.914451043832373E-2</v>
      </c>
      <c r="X133" s="3">
        <f t="shared" si="30"/>
        <v>0.13751304121022478</v>
      </c>
      <c r="Z133" s="1">
        <v>1968.37</v>
      </c>
      <c r="AA133">
        <v>7.8333299999999995E-2</v>
      </c>
    </row>
    <row r="134" spans="2:27" ht="15">
      <c r="B134" s="3">
        <v>1968.17</v>
      </c>
      <c r="C134" s="10">
        <v>-0.221</v>
      </c>
      <c r="D134" s="4">
        <f t="shared" si="31"/>
        <v>5.1380000000000002E-2</v>
      </c>
      <c r="E134" s="10">
        <f t="shared" si="18"/>
        <v>-0.74575308583074296</v>
      </c>
      <c r="F134" s="10">
        <f t="shared" si="19"/>
        <v>1.466247976812499</v>
      </c>
      <c r="G134" s="10">
        <f t="shared" si="20"/>
        <v>-2.1182283941406146</v>
      </c>
      <c r="H134" s="3">
        <f t="shared" si="21"/>
        <v>-0.65198041732811562</v>
      </c>
      <c r="I134" s="3">
        <v>1.6571205007824725</v>
      </c>
      <c r="J134" s="3">
        <f t="shared" si="22"/>
        <v>13.176623630672927</v>
      </c>
      <c r="K134" s="3">
        <f t="shared" si="23"/>
        <v>322.83589843011532</v>
      </c>
      <c r="L134" s="3">
        <f t="shared" si="16"/>
        <v>7.4678984301153264</v>
      </c>
      <c r="N134" s="1">
        <v>1968.37</v>
      </c>
      <c r="O134">
        <v>322.92200000000003</v>
      </c>
      <c r="P134" s="2">
        <f t="shared" si="17"/>
        <v>7.5540000000000305</v>
      </c>
      <c r="R134" s="4">
        <f t="shared" si="26"/>
        <v>1.2000000000000011E-2</v>
      </c>
      <c r="S134" s="3">
        <f t="shared" si="27"/>
        <v>-2.7678503719358982E-2</v>
      </c>
      <c r="T134" s="3">
        <f t="shared" si="28"/>
        <v>-2.9846732399799514E-2</v>
      </c>
      <c r="U134" s="3">
        <f t="shared" si="24"/>
        <v>-4.7525236119158494E-2</v>
      </c>
      <c r="V134" s="3">
        <f t="shared" si="29"/>
        <v>8.1118445820663965E-2</v>
      </c>
      <c r="W134" s="3">
        <f t="shared" si="25"/>
        <v>3.8345733313421317E-2</v>
      </c>
      <c r="X134" s="3">
        <f t="shared" si="30"/>
        <v>0.13809337506520691</v>
      </c>
      <c r="Z134" s="1">
        <v>1968.46</v>
      </c>
      <c r="AA134">
        <v>4.9166700000000001E-2</v>
      </c>
    </row>
    <row r="135" spans="2:27" ht="15">
      <c r="B135" s="3">
        <v>1968.25</v>
      </c>
      <c r="C135" s="10">
        <v>-0.216083</v>
      </c>
      <c r="D135" s="4">
        <f t="shared" si="31"/>
        <v>5.2461740000000007E-2</v>
      </c>
      <c r="E135" s="10">
        <f t="shared" si="18"/>
        <v>-0.75523413232576508</v>
      </c>
      <c r="F135" s="10">
        <f t="shared" si="19"/>
        <v>1.4411550905132775</v>
      </c>
      <c r="G135" s="10">
        <f t="shared" si="20"/>
        <v>-2.1458377069936314</v>
      </c>
      <c r="H135" s="3">
        <f t="shared" si="21"/>
        <v>-0.70468261648035391</v>
      </c>
      <c r="I135" s="3">
        <v>1.6640845070422534</v>
      </c>
      <c r="J135" s="3">
        <f t="shared" si="22"/>
        <v>13.315297339593114</v>
      </c>
      <c r="K135" s="3">
        <f t="shared" si="23"/>
        <v>322.91741932847549</v>
      </c>
      <c r="L135" s="3">
        <f t="shared" si="16"/>
        <v>7.5494193284754942</v>
      </c>
      <c r="N135" s="1">
        <v>1968.46</v>
      </c>
      <c r="O135">
        <v>322.97199999999998</v>
      </c>
      <c r="P135" s="2">
        <f t="shared" si="17"/>
        <v>7.603999999999985</v>
      </c>
      <c r="R135" s="4">
        <f t="shared" si="26"/>
        <v>4.9170000000000047E-3</v>
      </c>
      <c r="S135" s="3">
        <f t="shared" si="27"/>
        <v>-2.5092886299221462E-2</v>
      </c>
      <c r="T135" s="3">
        <f t="shared" si="28"/>
        <v>-2.7609312853016821E-2</v>
      </c>
      <c r="U135" s="3">
        <f t="shared" si="24"/>
        <v>-4.2702199152238281E-2</v>
      </c>
      <c r="V135" s="3">
        <f t="shared" si="29"/>
        <v>8.1520898360167848E-2</v>
      </c>
      <c r="W135" s="3">
        <f t="shared" si="25"/>
        <v>4.3088919123153394E-2</v>
      </c>
      <c r="X135" s="3">
        <f t="shared" si="30"/>
        <v>0.13867370892018727</v>
      </c>
      <c r="Z135" s="1">
        <v>1968.54</v>
      </c>
      <c r="AA135">
        <v>7.3333300000000004E-2</v>
      </c>
    </row>
    <row r="136" spans="2:27" ht="15">
      <c r="B136" s="3">
        <v>1968.33</v>
      </c>
      <c r="C136" s="10">
        <v>-0.20533299999999999</v>
      </c>
      <c r="D136" s="4">
        <f t="shared" si="31"/>
        <v>5.4826740000000006E-2</v>
      </c>
      <c r="E136" s="10">
        <f t="shared" si="18"/>
        <v>-0.76051902602741206</v>
      </c>
      <c r="F136" s="10">
        <f t="shared" si="19"/>
        <v>1.4203066107976903</v>
      </c>
      <c r="G136" s="10">
        <f t="shared" si="20"/>
        <v>-2.169331511229649</v>
      </c>
      <c r="H136" s="3">
        <f t="shared" si="21"/>
        <v>-0.74902490043195868</v>
      </c>
      <c r="I136" s="3">
        <v>1.6710485133020343</v>
      </c>
      <c r="J136" s="3">
        <f t="shared" si="22"/>
        <v>13.454551382368283</v>
      </c>
      <c r="K136" s="3">
        <f t="shared" si="23"/>
        <v>322.99934872177585</v>
      </c>
      <c r="L136" s="3">
        <f t="shared" si="16"/>
        <v>7.6313487217758507</v>
      </c>
      <c r="N136" s="1">
        <v>1968.54</v>
      </c>
      <c r="O136">
        <v>323.04500000000002</v>
      </c>
      <c r="P136" s="2">
        <f t="shared" si="17"/>
        <v>7.6770000000000209</v>
      </c>
      <c r="R136" s="4">
        <f t="shared" si="26"/>
        <v>1.075000000000001E-2</v>
      </c>
      <c r="S136" s="3">
        <f t="shared" si="27"/>
        <v>-2.0848479715587231E-2</v>
      </c>
      <c r="T136" s="3">
        <f t="shared" si="28"/>
        <v>-2.3493804236017546E-2</v>
      </c>
      <c r="U136" s="3">
        <f t="shared" si="24"/>
        <v>-3.4342283951604775E-2</v>
      </c>
      <c r="V136" s="3">
        <f t="shared" si="29"/>
        <v>8.1929393300356423E-2</v>
      </c>
      <c r="W136" s="3">
        <f t="shared" si="25"/>
        <v>5.1021337743912126E-2</v>
      </c>
      <c r="X136" s="3">
        <f t="shared" si="30"/>
        <v>0.1392540427751694</v>
      </c>
      <c r="Z136" s="1">
        <v>1968.62</v>
      </c>
      <c r="AA136">
        <v>0.119167</v>
      </c>
    </row>
    <row r="137" spans="2:27" ht="15">
      <c r="B137" s="3">
        <v>1968.42</v>
      </c>
      <c r="C137" s="10">
        <v>-0.1905</v>
      </c>
      <c r="D137" s="4">
        <f t="shared" si="31"/>
        <v>5.8090000000000003E-2</v>
      </c>
      <c r="E137" s="10">
        <f t="shared" si="18"/>
        <v>-0.76063743816830909</v>
      </c>
      <c r="F137" s="10">
        <f t="shared" si="19"/>
        <v>1.4045190082730623</v>
      </c>
      <c r="G137" s="10">
        <f t="shared" si="20"/>
        <v>-2.1874477388010694</v>
      </c>
      <c r="H137" s="3">
        <f t="shared" si="21"/>
        <v>-0.78292873052800704</v>
      </c>
      <c r="I137" s="3">
        <v>1.6780125195618152</v>
      </c>
      <c r="J137" s="3">
        <f t="shared" si="22"/>
        <v>13.594385758998435</v>
      </c>
      <c r="K137" s="3">
        <f t="shared" si="23"/>
        <v>323.08169469639665</v>
      </c>
      <c r="L137" s="3">
        <f t="shared" si="16"/>
        <v>7.7136946963966579</v>
      </c>
      <c r="N137" s="1">
        <v>1968.62</v>
      </c>
      <c r="O137">
        <v>323.16399999999999</v>
      </c>
      <c r="P137" s="2">
        <f t="shared" si="17"/>
        <v>7.7959999999999923</v>
      </c>
      <c r="R137" s="4">
        <f t="shared" si="26"/>
        <v>1.4832999999999985E-2</v>
      </c>
      <c r="S137" s="3">
        <f t="shared" si="27"/>
        <v>-1.5787602524627964E-2</v>
      </c>
      <c r="T137" s="3">
        <f t="shared" si="28"/>
        <v>-1.8116227571420396E-2</v>
      </c>
      <c r="U137" s="3">
        <f t="shared" si="24"/>
        <v>-2.3903830096048358E-2</v>
      </c>
      <c r="V137" s="3">
        <f t="shared" si="29"/>
        <v>8.2345974620807283E-2</v>
      </c>
      <c r="W137" s="3">
        <f t="shared" si="25"/>
        <v>6.0832527534363759E-2</v>
      </c>
      <c r="X137" s="3">
        <f t="shared" si="30"/>
        <v>0.13983437663015152</v>
      </c>
      <c r="Z137" s="1">
        <v>1968.71</v>
      </c>
      <c r="AA137">
        <v>0.105833</v>
      </c>
    </row>
    <row r="138" spans="2:27" ht="15">
      <c r="B138" s="3">
        <v>1968.5</v>
      </c>
      <c r="C138" s="10">
        <v>-0.16250000000000001</v>
      </c>
      <c r="D138" s="4">
        <f t="shared" si="31"/>
        <v>6.4250000000000002E-2</v>
      </c>
      <c r="E138" s="10">
        <f t="shared" si="18"/>
        <v>-0.75179135703564992</v>
      </c>
      <c r="F138" s="10">
        <f t="shared" si="19"/>
        <v>1.3977487383114073</v>
      </c>
      <c r="G138" s="10">
        <f t="shared" si="20"/>
        <v>-2.1959536665138559</v>
      </c>
      <c r="H138" s="3">
        <f t="shared" si="21"/>
        <v>-0.79820492820244859</v>
      </c>
      <c r="I138" s="3">
        <v>1.6849765258215961</v>
      </c>
      <c r="J138" s="3">
        <f t="shared" si="22"/>
        <v>13.734800469483568</v>
      </c>
      <c r="K138" s="3">
        <f t="shared" si="23"/>
        <v>323.16447221363399</v>
      </c>
      <c r="L138" s="3">
        <f t="shared" si="16"/>
        <v>7.7964722136339901</v>
      </c>
      <c r="N138" s="1">
        <v>1968.71</v>
      </c>
      <c r="O138">
        <v>323.27</v>
      </c>
      <c r="P138" s="2">
        <f t="shared" si="17"/>
        <v>7.9019999999999868</v>
      </c>
      <c r="R138" s="4">
        <f t="shared" si="26"/>
        <v>2.7999999999999997E-2</v>
      </c>
      <c r="S138" s="3">
        <f t="shared" si="27"/>
        <v>-6.7702699616549733E-3</v>
      </c>
      <c r="T138" s="3">
        <f t="shared" si="28"/>
        <v>-8.5059277127865762E-3</v>
      </c>
      <c r="U138" s="3">
        <f t="shared" si="24"/>
        <v>-5.2761976744415493E-3</v>
      </c>
      <c r="V138" s="3">
        <f t="shared" si="29"/>
        <v>8.2777517237332177E-2</v>
      </c>
      <c r="W138" s="3">
        <f t="shared" si="25"/>
        <v>7.8028939330334779E-2</v>
      </c>
      <c r="X138" s="3">
        <f t="shared" si="30"/>
        <v>0.14041471048513365</v>
      </c>
      <c r="Z138" s="1">
        <v>1968.79</v>
      </c>
      <c r="AA138">
        <v>0.14583299999999999</v>
      </c>
    </row>
    <row r="139" spans="2:27" ht="15">
      <c r="B139" s="3">
        <v>1968.58</v>
      </c>
      <c r="C139" s="10">
        <v>-0.13341700000000001</v>
      </c>
      <c r="D139" s="4">
        <f t="shared" si="31"/>
        <v>7.0648260000000004E-2</v>
      </c>
      <c r="E139" s="10">
        <f t="shared" si="18"/>
        <v>-0.73435117634084746</v>
      </c>
      <c r="F139" s="10">
        <f t="shared" si="19"/>
        <v>1.3996211824049967</v>
      </c>
      <c r="G139" s="10">
        <f t="shared" si="20"/>
        <v>-2.194690172225954</v>
      </c>
      <c r="H139" s="3">
        <f t="shared" si="21"/>
        <v>-0.79506898982095731</v>
      </c>
      <c r="I139" s="3">
        <v>1.6932707355242564</v>
      </c>
      <c r="J139" s="3">
        <f t="shared" si="22"/>
        <v>13.875906364110589</v>
      </c>
      <c r="K139" s="3">
        <f t="shared" si="23"/>
        <v>323.24780713927856</v>
      </c>
      <c r="L139" s="3">
        <f t="shared" si="16"/>
        <v>7.8798071392785687</v>
      </c>
      <c r="N139" s="1">
        <v>1968.79</v>
      </c>
      <c r="O139">
        <v>323.416</v>
      </c>
      <c r="P139" s="2">
        <f t="shared" si="17"/>
        <v>8.0480000000000018</v>
      </c>
      <c r="R139" s="4">
        <f t="shared" si="26"/>
        <v>2.9082999999999998E-2</v>
      </c>
      <c r="S139" s="3">
        <f t="shared" si="27"/>
        <v>1.8724440935893316E-3</v>
      </c>
      <c r="T139" s="3">
        <f t="shared" si="28"/>
        <v>1.2634942879019562E-3</v>
      </c>
      <c r="U139" s="3">
        <f t="shared" si="24"/>
        <v>1.3135938381491288E-2</v>
      </c>
      <c r="V139" s="3">
        <f t="shared" si="29"/>
        <v>8.3334925644578561E-2</v>
      </c>
      <c r="W139" s="3">
        <f t="shared" si="25"/>
        <v>9.5157270187920723E-2</v>
      </c>
      <c r="X139" s="3">
        <f t="shared" si="30"/>
        <v>0.14110589462702094</v>
      </c>
      <c r="Z139" s="1">
        <v>1968.87</v>
      </c>
      <c r="AA139">
        <v>0.13666700000000001</v>
      </c>
    </row>
    <row r="140" spans="2:27" ht="15">
      <c r="B140" s="3">
        <v>1968.67</v>
      </c>
      <c r="C140" s="10">
        <v>-9.6166699999999994E-2</v>
      </c>
      <c r="D140" s="4">
        <f t="shared" si="31"/>
        <v>7.8843326000000005E-2</v>
      </c>
      <c r="E140" s="10">
        <f t="shared" si="18"/>
        <v>-0.70639195733553495</v>
      </c>
      <c r="F140" s="10">
        <f t="shared" si="19"/>
        <v>1.4119073923019403</v>
      </c>
      <c r="G140" s="10">
        <f t="shared" si="20"/>
        <v>-2.1811644095420584</v>
      </c>
      <c r="H140" s="3">
        <f t="shared" si="21"/>
        <v>-0.76925701724011808</v>
      </c>
      <c r="I140" s="3">
        <v>1.701564945226917</v>
      </c>
      <c r="J140" s="3">
        <f t="shared" si="22"/>
        <v>14.017703442879499</v>
      </c>
      <c r="K140" s="3">
        <f t="shared" si="23"/>
        <v>323.33171852110485</v>
      </c>
      <c r="L140" s="3">
        <f t="shared" si="16"/>
        <v>7.9637185211048518</v>
      </c>
      <c r="N140" s="1">
        <v>1968.87</v>
      </c>
      <c r="O140">
        <v>323.553</v>
      </c>
      <c r="P140" s="2">
        <f t="shared" si="17"/>
        <v>8.1850000000000023</v>
      </c>
      <c r="R140" s="4">
        <f t="shared" si="26"/>
        <v>3.7250300000000014E-2</v>
      </c>
      <c r="S140" s="3">
        <f t="shared" si="27"/>
        <v>1.2286209896943623E-2</v>
      </c>
      <c r="T140" s="3">
        <f t="shared" si="28"/>
        <v>1.3525762683895604E-2</v>
      </c>
      <c r="U140" s="3">
        <f t="shared" si="24"/>
        <v>3.5811972580839228E-2</v>
      </c>
      <c r="V140" s="3">
        <f t="shared" si="29"/>
        <v>8.3911381826283105E-2</v>
      </c>
      <c r="W140" s="3">
        <f t="shared" si="25"/>
        <v>0.11614215714903842</v>
      </c>
      <c r="X140" s="3">
        <f t="shared" si="30"/>
        <v>0.14179707876891001</v>
      </c>
      <c r="Z140" s="1">
        <v>1968.96</v>
      </c>
      <c r="AA140">
        <v>0.14749999999999999</v>
      </c>
    </row>
    <row r="141" spans="2:27" ht="15">
      <c r="B141" s="3">
        <v>1968.75</v>
      </c>
      <c r="C141" s="10">
        <v>-6.0166699999999997E-2</v>
      </c>
      <c r="D141" s="4">
        <f t="shared" si="31"/>
        <v>8.6763326000000002E-2</v>
      </c>
      <c r="E141" s="10">
        <f t="shared" si="18"/>
        <v>-0.6691546297589217</v>
      </c>
      <c r="F141" s="10">
        <f t="shared" si="19"/>
        <v>1.4335248553879654</v>
      </c>
      <c r="G141" s="10">
        <f t="shared" si="20"/>
        <v>-2.1560416550273303</v>
      </c>
      <c r="H141" s="3">
        <f t="shared" si="21"/>
        <v>-0.72251679963936488</v>
      </c>
      <c r="I141" s="3">
        <v>1.7098591549295774</v>
      </c>
      <c r="J141" s="3">
        <f t="shared" si="22"/>
        <v>14.160191705790297</v>
      </c>
      <c r="K141" s="3">
        <f t="shared" si="23"/>
        <v>323.41622429325963</v>
      </c>
      <c r="L141" s="3">
        <f t="shared" si="16"/>
        <v>8.0482242932596364</v>
      </c>
      <c r="N141" s="1">
        <v>1968.96</v>
      </c>
      <c r="O141">
        <v>323.7</v>
      </c>
      <c r="P141" s="2">
        <f t="shared" si="17"/>
        <v>8.3319999999999936</v>
      </c>
      <c r="R141" s="4">
        <f t="shared" si="26"/>
        <v>3.5999999999999997E-2</v>
      </c>
      <c r="S141" s="3">
        <f t="shared" si="27"/>
        <v>2.1617463086025079E-2</v>
      </c>
      <c r="T141" s="3">
        <f t="shared" si="28"/>
        <v>2.5122754514728118E-2</v>
      </c>
      <c r="U141" s="3">
        <f t="shared" si="24"/>
        <v>5.67402176007532E-2</v>
      </c>
      <c r="V141" s="3">
        <f t="shared" si="29"/>
        <v>8.4505772154784609E-2</v>
      </c>
      <c r="W141" s="3">
        <f t="shared" si="25"/>
        <v>0.13557196799546251</v>
      </c>
      <c r="X141" s="3">
        <f t="shared" si="30"/>
        <v>0.1424882629107973</v>
      </c>
      <c r="Z141" s="1">
        <v>1969.04</v>
      </c>
      <c r="AA141">
        <v>0.11666700000000001</v>
      </c>
    </row>
    <row r="142" spans="2:27" ht="15">
      <c r="B142" s="3">
        <v>1968.83</v>
      </c>
      <c r="C142" s="10">
        <v>-2.3083300000000001E-2</v>
      </c>
      <c r="D142" s="4">
        <f t="shared" si="31"/>
        <v>9.4921674000000011E-2</v>
      </c>
      <c r="E142" s="10">
        <f t="shared" si="18"/>
        <v>-0.62303453468819647</v>
      </c>
      <c r="F142" s="10">
        <f t="shared" si="19"/>
        <v>1.4640739813768593</v>
      </c>
      <c r="G142" s="10">
        <f t="shared" si="20"/>
        <v>-2.119203615840509</v>
      </c>
      <c r="H142" s="3">
        <f t="shared" si="21"/>
        <v>-0.65512963446364969</v>
      </c>
      <c r="I142" s="3">
        <v>1.7181533646322378</v>
      </c>
      <c r="J142" s="3">
        <f t="shared" si="22"/>
        <v>14.303371152842983</v>
      </c>
      <c r="K142" s="3">
        <f t="shared" si="23"/>
        <v>323.50134255320739</v>
      </c>
      <c r="L142" s="3">
        <f t="shared" si="16"/>
        <v>8.1333425532073989</v>
      </c>
      <c r="N142" s="1">
        <v>1969.04</v>
      </c>
      <c r="O142">
        <v>323.81700000000001</v>
      </c>
      <c r="P142" s="2">
        <f t="shared" si="17"/>
        <v>8.4490000000000123</v>
      </c>
      <c r="R142" s="4">
        <f t="shared" si="26"/>
        <v>3.7083399999999996E-2</v>
      </c>
      <c r="S142" s="3">
        <f t="shared" si="27"/>
        <v>3.0549125988893922E-2</v>
      </c>
      <c r="T142" s="3">
        <f t="shared" si="28"/>
        <v>3.683803918682127E-2</v>
      </c>
      <c r="U142" s="3">
        <f t="shared" si="24"/>
        <v>7.7387165175715186E-2</v>
      </c>
      <c r="V142" s="3">
        <f t="shared" si="29"/>
        <v>8.5118259947762454E-2</v>
      </c>
      <c r="W142" s="3">
        <f t="shared" si="25"/>
        <v>0.15476670860590613</v>
      </c>
      <c r="X142" s="3">
        <f t="shared" si="30"/>
        <v>0.14317944705268637</v>
      </c>
      <c r="Z142" s="1">
        <v>1969.12</v>
      </c>
      <c r="AA142">
        <v>0.14499999999999999</v>
      </c>
    </row>
    <row r="143" spans="2:27" ht="15">
      <c r="B143" s="3">
        <v>1968.92</v>
      </c>
      <c r="C143" s="10">
        <v>2.6916699999999998E-2</v>
      </c>
      <c r="D143" s="4">
        <f t="shared" si="31"/>
        <v>0.10592167400000001</v>
      </c>
      <c r="E143" s="10">
        <f t="shared" si="18"/>
        <v>-0.56461088174206697</v>
      </c>
      <c r="F143" s="10">
        <f t="shared" si="19"/>
        <v>1.5068216511888817</v>
      </c>
      <c r="G143" s="10">
        <f t="shared" si="20"/>
        <v>-2.0666308417307464</v>
      </c>
      <c r="H143" s="3">
        <f t="shared" si="21"/>
        <v>-0.55980919054186473</v>
      </c>
      <c r="I143" s="3">
        <v>1.7264475743348981</v>
      </c>
      <c r="J143" s="3">
        <f t="shared" si="22"/>
        <v>14.447241784037558</v>
      </c>
      <c r="K143" s="3">
        <f t="shared" si="23"/>
        <v>323.58709790996977</v>
      </c>
      <c r="L143" s="3">
        <f t="shared" si="16"/>
        <v>8.2190979099697756</v>
      </c>
      <c r="N143" s="1">
        <v>1969.12</v>
      </c>
      <c r="O143">
        <v>323.96199999999999</v>
      </c>
      <c r="P143" s="2">
        <f t="shared" si="17"/>
        <v>8.5939999999999941</v>
      </c>
      <c r="R143" s="4">
        <f t="shared" si="26"/>
        <v>0.05</v>
      </c>
      <c r="S143" s="3">
        <f t="shared" si="27"/>
        <v>4.2747669812022382E-2</v>
      </c>
      <c r="T143" s="3">
        <f t="shared" si="28"/>
        <v>5.2572774109762577E-2</v>
      </c>
      <c r="U143" s="3">
        <f t="shared" si="24"/>
        <v>0.10532044392178495</v>
      </c>
      <c r="V143" s="3">
        <f t="shared" si="29"/>
        <v>8.5755356762376778E-2</v>
      </c>
      <c r="W143" s="3">
        <f t="shared" si="25"/>
        <v>0.18054375629198324</v>
      </c>
      <c r="X143" s="3">
        <f t="shared" si="30"/>
        <v>0.14387063119457544</v>
      </c>
      <c r="Z143" s="1">
        <v>1969.21</v>
      </c>
      <c r="AA143">
        <v>0.13666700000000001</v>
      </c>
    </row>
    <row r="144" spans="2:27" ht="15">
      <c r="B144" s="3">
        <v>1969</v>
      </c>
      <c r="C144" s="10">
        <v>5.0666700000000002E-2</v>
      </c>
      <c r="D144" s="4">
        <f t="shared" si="31"/>
        <v>0.111146674</v>
      </c>
      <c r="E144" s="10">
        <f t="shared" si="18"/>
        <v>-0.50326274555652417</v>
      </c>
      <c r="F144" s="10">
        <f t="shared" si="19"/>
        <v>1.5525471866480667</v>
      </c>
      <c r="G144" s="10">
        <f t="shared" si="20"/>
        <v>-2.0073072324503638</v>
      </c>
      <c r="H144" s="3">
        <f t="shared" si="21"/>
        <v>-0.45476004580229712</v>
      </c>
      <c r="I144" s="3">
        <v>1.7347417840375587</v>
      </c>
      <c r="J144" s="3">
        <f t="shared" si="22"/>
        <v>14.591803599374021</v>
      </c>
      <c r="K144" s="3">
        <f t="shared" si="23"/>
        <v>323.67350031267119</v>
      </c>
      <c r="L144" s="3">
        <f t="shared" si="16"/>
        <v>8.3055003126711995</v>
      </c>
      <c r="N144" s="1">
        <v>1969.21</v>
      </c>
      <c r="O144">
        <v>324.09800000000001</v>
      </c>
      <c r="P144" s="2">
        <f t="shared" si="17"/>
        <v>8.7300000000000182</v>
      </c>
      <c r="R144" s="4">
        <f t="shared" si="26"/>
        <v>2.3750000000000004E-2</v>
      </c>
      <c r="S144" s="3">
        <f t="shared" si="27"/>
        <v>4.5725535459185007E-2</v>
      </c>
      <c r="T144" s="3">
        <f t="shared" si="28"/>
        <v>5.9323609280382605E-2</v>
      </c>
      <c r="U144" s="3">
        <f t="shared" si="24"/>
        <v>0.11504914473956761</v>
      </c>
      <c r="V144" s="3">
        <f t="shared" si="29"/>
        <v>8.6402402701423853E-2</v>
      </c>
      <c r="W144" s="3">
        <f t="shared" si="25"/>
        <v>0.18994663296703471</v>
      </c>
      <c r="X144" s="3">
        <f t="shared" si="30"/>
        <v>0.14456181533646273</v>
      </c>
      <c r="Z144" s="1">
        <v>1969.29</v>
      </c>
      <c r="AA144">
        <v>0.16416700000000001</v>
      </c>
    </row>
    <row r="145" spans="2:27" ht="15">
      <c r="B145" s="3">
        <v>1969.08</v>
      </c>
      <c r="C145" s="10">
        <v>6.5916699999999995E-2</v>
      </c>
      <c r="D145" s="4">
        <f t="shared" si="31"/>
        <v>0.114501674</v>
      </c>
      <c r="E145" s="10">
        <f t="shared" si="18"/>
        <v>-0.44194244480348521</v>
      </c>
      <c r="F145" s="10">
        <f t="shared" si="19"/>
        <v>1.5982940008608375</v>
      </c>
      <c r="G145" s="10">
        <f t="shared" si="20"/>
        <v>-1.9441759988337233</v>
      </c>
      <c r="H145" s="3">
        <f t="shared" si="21"/>
        <v>-0.34588199797288577</v>
      </c>
      <c r="I145" s="3">
        <v>1.7430359937402191</v>
      </c>
      <c r="J145" s="3">
        <f t="shared" si="22"/>
        <v>14.737056598852373</v>
      </c>
      <c r="K145" s="3">
        <f t="shared" si="23"/>
        <v>323.76055490464398</v>
      </c>
      <c r="L145" s="3">
        <f t="shared" si="16"/>
        <v>8.3925549046439869</v>
      </c>
      <c r="N145" s="1">
        <v>1969.29</v>
      </c>
      <c r="O145">
        <v>324.26299999999998</v>
      </c>
      <c r="P145" s="2">
        <f t="shared" si="17"/>
        <v>8.8949999999999818</v>
      </c>
      <c r="R145" s="4">
        <f t="shared" si="26"/>
        <v>1.5249999999999993E-2</v>
      </c>
      <c r="S145" s="3">
        <f t="shared" si="27"/>
        <v>4.5746814212770825E-2</v>
      </c>
      <c r="T145" s="3">
        <f t="shared" si="28"/>
        <v>6.3131233616640525E-2</v>
      </c>
      <c r="U145" s="3">
        <f t="shared" si="24"/>
        <v>0.11887804782941135</v>
      </c>
      <c r="V145" s="3">
        <f t="shared" si="29"/>
        <v>8.7054591972787421E-2</v>
      </c>
      <c r="W145" s="3">
        <f t="shared" si="25"/>
        <v>0.19404483501925762</v>
      </c>
      <c r="X145" s="3">
        <f t="shared" si="30"/>
        <v>0.1452529994783518</v>
      </c>
      <c r="Z145" s="1">
        <v>1969.37</v>
      </c>
      <c r="AA145">
        <v>0.1275</v>
      </c>
    </row>
    <row r="146" spans="2:27" ht="15">
      <c r="B146" s="3">
        <v>1969.17</v>
      </c>
      <c r="C146" s="10">
        <v>7.9750000000000001E-2</v>
      </c>
      <c r="D146" s="4">
        <f t="shared" si="31"/>
        <v>0.11754500000000001</v>
      </c>
      <c r="E146" s="10">
        <f t="shared" si="18"/>
        <v>-0.38110084619582874</v>
      </c>
      <c r="F146" s="10">
        <f t="shared" si="19"/>
        <v>1.6434573001608133</v>
      </c>
      <c r="G146" s="10">
        <f t="shared" si="20"/>
        <v>-1.8777829940082769</v>
      </c>
      <c r="H146" s="3">
        <f t="shared" si="21"/>
        <v>-0.2343256938474636</v>
      </c>
      <c r="I146" s="3">
        <v>1.7513302034428795</v>
      </c>
      <c r="J146" s="3">
        <f t="shared" si="22"/>
        <v>14.883000782472612</v>
      </c>
      <c r="K146" s="3">
        <f t="shared" si="23"/>
        <v>323.84826593256247</v>
      </c>
      <c r="L146" s="3">
        <f t="shared" ref="L146:L209" si="32">K146-CO2_start2</f>
        <v>8.4802659325624745</v>
      </c>
      <c r="N146" s="1">
        <v>1969.37</v>
      </c>
      <c r="O146">
        <v>324.39</v>
      </c>
      <c r="P146" s="2">
        <f t="shared" ref="P146:P209" si="33">O146-CO2_start2</f>
        <v>9.0219999999999914</v>
      </c>
      <c r="R146" s="4">
        <f t="shared" si="26"/>
        <v>1.3833300000000007E-2</v>
      </c>
      <c r="S146" s="3">
        <f t="shared" si="27"/>
        <v>4.5163299299975757E-2</v>
      </c>
      <c r="T146" s="3">
        <f t="shared" si="28"/>
        <v>6.6393004825446411E-2</v>
      </c>
      <c r="U146" s="3">
        <f t="shared" si="24"/>
        <v>0.12155630412542216</v>
      </c>
      <c r="V146" s="3">
        <f t="shared" si="29"/>
        <v>8.7711027918487616E-2</v>
      </c>
      <c r="W146" s="3">
        <f t="shared" si="25"/>
        <v>0.19711170163136757</v>
      </c>
      <c r="X146" s="3">
        <f t="shared" si="30"/>
        <v>0.14594418362023909</v>
      </c>
      <c r="Z146" s="1">
        <v>1969.46</v>
      </c>
      <c r="AA146">
        <v>0.128333</v>
      </c>
    </row>
    <row r="147" spans="2:27" ht="15">
      <c r="B147" s="3">
        <v>1969.25</v>
      </c>
      <c r="C147" s="10">
        <v>9.2333299999999993E-2</v>
      </c>
      <c r="D147" s="4">
        <f t="shared" si="31"/>
        <v>0.120313326</v>
      </c>
      <c r="E147" s="10">
        <f t="shared" ref="E147:E210" si="34">Bio_alpha*(C147*Bio_factor-E146)+E146</f>
        <v>-0.32109945275015578</v>
      </c>
      <c r="F147" s="10">
        <f t="shared" ref="F147:F210" si="35">Bio_alpha*(C147*Bio_factor-F146)+F146+Bio_slope*(B147-1979)</f>
        <v>1.6878339618975686</v>
      </c>
      <c r="G147" s="10">
        <f t="shared" ref="G147:G210" si="36">Ocean_alpha*(C147*Ocean_factor-G146)+G146</f>
        <v>-1.8086078249547219</v>
      </c>
      <c r="H147" s="3">
        <f t="shared" ref="H147:H210" si="37">G147+F147</f>
        <v>-0.12077386305715332</v>
      </c>
      <c r="I147" s="3">
        <v>1.7596244131455399</v>
      </c>
      <c r="J147" s="3">
        <f t="shared" ref="J147:J210" si="38">J146+I147/12</f>
        <v>15.02963615023474</v>
      </c>
      <c r="K147" s="3">
        <f t="shared" ref="K147:K210" si="39">(K146+I147/12)-Emiss_alpha*((K146+I147/12)-(CO2_base+G147))</f>
        <v>323.93663685570704</v>
      </c>
      <c r="L147" s="3">
        <f t="shared" si="32"/>
        <v>8.5686368557070409</v>
      </c>
      <c r="N147" s="1">
        <v>1969.46</v>
      </c>
      <c r="O147">
        <v>324.51799999999997</v>
      </c>
      <c r="P147" s="2">
        <f t="shared" si="33"/>
        <v>9.1499999999999773</v>
      </c>
      <c r="R147" s="4">
        <f t="shared" si="26"/>
        <v>1.2583299999999992E-2</v>
      </c>
      <c r="S147" s="3">
        <f t="shared" si="27"/>
        <v>4.4376661736755363E-2</v>
      </c>
      <c r="T147" s="3">
        <f t="shared" si="28"/>
        <v>6.9175169053554919E-2</v>
      </c>
      <c r="U147" s="3">
        <f t="shared" ref="U147:U210" si="40">S147+T147+Nat_offset2</f>
        <v>0.12355183079031028</v>
      </c>
      <c r="V147" s="3">
        <f t="shared" si="29"/>
        <v>8.8370923144566405E-2</v>
      </c>
      <c r="W147" s="3">
        <f t="shared" ref="W147:W210" si="41">V147+U147*Nat_ampl2</f>
        <v>0.19956757085584564</v>
      </c>
      <c r="X147" s="3">
        <f t="shared" si="30"/>
        <v>0.14663536776212815</v>
      </c>
      <c r="Z147" s="1">
        <v>1969.54</v>
      </c>
      <c r="AA147">
        <v>0.105833</v>
      </c>
    </row>
    <row r="148" spans="2:27" ht="15">
      <c r="B148" s="3">
        <v>1969.33</v>
      </c>
      <c r="C148" s="10">
        <v>0.10191699999999999</v>
      </c>
      <c r="D148" s="4">
        <f t="shared" si="31"/>
        <v>0.12242174</v>
      </c>
      <c r="E148" s="10">
        <f t="shared" si="34"/>
        <v>-0.26283042446642008</v>
      </c>
      <c r="F148" s="10">
        <f t="shared" si="35"/>
        <v>1.7305275430424341</v>
      </c>
      <c r="G148" s="10">
        <f t="shared" si="36"/>
        <v>-1.7376973771726811</v>
      </c>
      <c r="H148" s="3">
        <f t="shared" si="37"/>
        <v>-7.1698341302470769E-3</v>
      </c>
      <c r="I148" s="3">
        <v>1.7679186228482002</v>
      </c>
      <c r="J148" s="3">
        <f t="shared" si="38"/>
        <v>15.176962702138757</v>
      </c>
      <c r="K148" s="3">
        <f t="shared" si="39"/>
        <v>324.02566942409112</v>
      </c>
      <c r="L148" s="3">
        <f t="shared" si="32"/>
        <v>8.6576694240911252</v>
      </c>
      <c r="N148" s="1">
        <v>1969.54</v>
      </c>
      <c r="O148">
        <v>324.62400000000002</v>
      </c>
      <c r="P148" s="2">
        <f t="shared" si="33"/>
        <v>9.2560000000000286</v>
      </c>
      <c r="R148" s="4">
        <f t="shared" ref="R148:R211" si="42">C148-C147</f>
        <v>9.5837000000000006E-3</v>
      </c>
      <c r="S148" s="3">
        <f t="shared" ref="S148:S211" si="43">F148-F147</f>
        <v>4.2693581144865433E-2</v>
      </c>
      <c r="T148" s="3">
        <f t="shared" ref="T148:T211" si="44">G148-G147</f>
        <v>7.0910447782040809E-2</v>
      </c>
      <c r="U148" s="3">
        <f t="shared" si="40"/>
        <v>0.12360402892690624</v>
      </c>
      <c r="V148" s="3">
        <f t="shared" ref="V148:V211" si="45">L148-L147</f>
        <v>8.9032568384084243E-2</v>
      </c>
      <c r="W148" s="3">
        <f t="shared" si="41"/>
        <v>0.20027619441829986</v>
      </c>
      <c r="X148" s="3">
        <f t="shared" ref="X148:X211" si="46">J148-J147</f>
        <v>0.14732655190401722</v>
      </c>
      <c r="Z148" s="1">
        <v>1969.62</v>
      </c>
      <c r="AA148">
        <v>8.5833300000000001E-2</v>
      </c>
    </row>
    <row r="149" spans="2:27" ht="15">
      <c r="B149" s="3">
        <v>1969.42</v>
      </c>
      <c r="C149" s="10">
        <v>0.10975</v>
      </c>
      <c r="D149" s="4">
        <f t="shared" si="31"/>
        <v>0.12414500000000001</v>
      </c>
      <c r="E149" s="10">
        <f t="shared" si="34"/>
        <v>-0.20671516204725696</v>
      </c>
      <c r="F149" s="10">
        <f t="shared" si="35"/>
        <v>1.7709627023161232</v>
      </c>
      <c r="G149" s="10">
        <f t="shared" si="36"/>
        <v>-1.6656649581666128</v>
      </c>
      <c r="H149" s="3">
        <f t="shared" si="37"/>
        <v>0.10529774414951043</v>
      </c>
      <c r="I149" s="3">
        <v>1.7762128325508608</v>
      </c>
      <c r="J149" s="3">
        <f t="shared" si="38"/>
        <v>15.324980438184662</v>
      </c>
      <c r="K149" s="3">
        <f t="shared" si="39"/>
        <v>324.11536438682111</v>
      </c>
      <c r="L149" s="3">
        <f t="shared" si="32"/>
        <v>8.7473643868211184</v>
      </c>
      <c r="N149" s="1">
        <v>1969.62</v>
      </c>
      <c r="O149">
        <v>324.70999999999998</v>
      </c>
      <c r="P149" s="2">
        <f t="shared" si="33"/>
        <v>9.3419999999999845</v>
      </c>
      <c r="R149" s="4">
        <f t="shared" si="42"/>
        <v>7.8330000000000066E-3</v>
      </c>
      <c r="S149" s="3">
        <f t="shared" si="43"/>
        <v>4.0435159273689125E-2</v>
      </c>
      <c r="T149" s="3">
        <f t="shared" si="44"/>
        <v>7.2032419006068382E-2</v>
      </c>
      <c r="U149" s="3">
        <f t="shared" si="40"/>
        <v>0.1224675782797575</v>
      </c>
      <c r="V149" s="3">
        <f t="shared" si="45"/>
        <v>8.9694962729993222E-2</v>
      </c>
      <c r="W149" s="3">
        <f t="shared" si="41"/>
        <v>0.19991578318177497</v>
      </c>
      <c r="X149" s="3">
        <f t="shared" si="46"/>
        <v>0.14801773604590451</v>
      </c>
      <c r="Z149" s="1">
        <v>1969.71</v>
      </c>
      <c r="AA149">
        <v>0.130833</v>
      </c>
    </row>
    <row r="150" spans="2:27" ht="15">
      <c r="B150" s="3">
        <v>1969.5</v>
      </c>
      <c r="C150" s="10">
        <v>0.11600000000000001</v>
      </c>
      <c r="D150" s="4">
        <f t="shared" si="31"/>
        <v>0.12552000000000002</v>
      </c>
      <c r="E150" s="10">
        <f t="shared" si="34"/>
        <v>-0.15308773864878022</v>
      </c>
      <c r="F150" s="10">
        <f t="shared" si="35"/>
        <v>1.8089637343947962</v>
      </c>
      <c r="G150" s="10">
        <f t="shared" si="36"/>
        <v>-1.5930559086470075</v>
      </c>
      <c r="H150" s="3">
        <f t="shared" si="37"/>
        <v>0.21590782574778866</v>
      </c>
      <c r="I150" s="3">
        <v>1.7845070422535212</v>
      </c>
      <c r="J150" s="3">
        <f t="shared" si="38"/>
        <v>15.473689358372456</v>
      </c>
      <c r="K150" s="3">
        <f t="shared" si="39"/>
        <v>324.20572160433022</v>
      </c>
      <c r="L150" s="3">
        <f t="shared" si="32"/>
        <v>8.8377216043302269</v>
      </c>
      <c r="N150" s="1">
        <v>1969.71</v>
      </c>
      <c r="O150">
        <v>324.84100000000001</v>
      </c>
      <c r="P150" s="2">
        <f t="shared" si="33"/>
        <v>9.4730000000000132</v>
      </c>
      <c r="R150" s="4">
        <f t="shared" si="42"/>
        <v>6.2500000000000056E-3</v>
      </c>
      <c r="S150" s="3">
        <f t="shared" si="43"/>
        <v>3.8001032078673003E-2</v>
      </c>
      <c r="T150" s="3">
        <f t="shared" si="44"/>
        <v>7.2609049519605229E-2</v>
      </c>
      <c r="U150" s="3">
        <f t="shared" si="40"/>
        <v>0.12061008159827823</v>
      </c>
      <c r="V150" s="3">
        <f t="shared" si="45"/>
        <v>9.0357217509108523E-2</v>
      </c>
      <c r="W150" s="3">
        <f t="shared" si="41"/>
        <v>0.19890629094755893</v>
      </c>
      <c r="X150" s="3">
        <f t="shared" si="46"/>
        <v>0.14870892018779358</v>
      </c>
      <c r="Z150" s="1">
        <v>1969.79</v>
      </c>
      <c r="AA150">
        <v>0.10249999999999999</v>
      </c>
    </row>
    <row r="151" spans="2:27" ht="15">
      <c r="B151" s="3">
        <v>1969.58</v>
      </c>
      <c r="C151" s="10">
        <v>0.11816699999999999</v>
      </c>
      <c r="D151" s="4">
        <f t="shared" si="31"/>
        <v>0.12599674</v>
      </c>
      <c r="E151" s="10">
        <f t="shared" si="34"/>
        <v>-0.10305507226605681</v>
      </c>
      <c r="F151" s="10">
        <f t="shared" si="35"/>
        <v>1.8434194267229229</v>
      </c>
      <c r="G151" s="10">
        <f t="shared" si="36"/>
        <v>-1.5212290383352254</v>
      </c>
      <c r="H151" s="3">
        <f t="shared" si="37"/>
        <v>0.32219038838769753</v>
      </c>
      <c r="I151" s="3">
        <v>1.7952660406885759</v>
      </c>
      <c r="J151" s="3">
        <f t="shared" si="38"/>
        <v>15.623294861763171</v>
      </c>
      <c r="K151" s="3">
        <f t="shared" si="39"/>
        <v>324.29694379084191</v>
      </c>
      <c r="L151" s="3">
        <f t="shared" si="32"/>
        <v>8.9289437908419131</v>
      </c>
      <c r="N151" s="1">
        <v>1969.79</v>
      </c>
      <c r="O151">
        <v>324.94299999999998</v>
      </c>
      <c r="P151" s="2">
        <f t="shared" si="33"/>
        <v>9.5749999999999886</v>
      </c>
      <c r="R151" s="4">
        <f t="shared" si="42"/>
        <v>2.1669999999999884E-3</v>
      </c>
      <c r="S151" s="3">
        <f t="shared" si="43"/>
        <v>3.445569232812673E-2</v>
      </c>
      <c r="T151" s="3">
        <f t="shared" si="44"/>
        <v>7.1826870311782143E-2</v>
      </c>
      <c r="U151" s="3">
        <f t="shared" si="40"/>
        <v>0.11628256263990887</v>
      </c>
      <c r="V151" s="3">
        <f t="shared" si="45"/>
        <v>9.1222186511686232E-2</v>
      </c>
      <c r="W151" s="3">
        <f t="shared" si="41"/>
        <v>0.19587649288760423</v>
      </c>
      <c r="X151" s="3">
        <f t="shared" si="46"/>
        <v>0.1496055033907151</v>
      </c>
      <c r="Z151" s="1">
        <v>1969.87</v>
      </c>
      <c r="AA151">
        <v>0.1225</v>
      </c>
    </row>
    <row r="152" spans="2:27" ht="15">
      <c r="B152" s="3">
        <v>1969.67</v>
      </c>
      <c r="C152" s="10">
        <v>0.114</v>
      </c>
      <c r="D152" s="4">
        <f t="shared" ref="D152:D215" si="47">C152*Had_fact+Had_offset</f>
        <v>0.12508</v>
      </c>
      <c r="E152" s="10">
        <f t="shared" si="34"/>
        <v>-5.8355496708578272E-2</v>
      </c>
      <c r="F152" s="10">
        <f t="shared" si="35"/>
        <v>1.8724374943046418</v>
      </c>
      <c r="G152" s="10">
        <f t="shared" si="36"/>
        <v>-1.4522577126173597</v>
      </c>
      <c r="H152" s="3">
        <f t="shared" si="37"/>
        <v>0.42017978168728209</v>
      </c>
      <c r="I152" s="3">
        <v>1.8060250391236305</v>
      </c>
      <c r="J152" s="3">
        <f t="shared" si="38"/>
        <v>15.773796948356807</v>
      </c>
      <c r="K152" s="3">
        <f t="shared" si="39"/>
        <v>324.38902489181953</v>
      </c>
      <c r="L152" s="3">
        <f t="shared" si="32"/>
        <v>9.0210248918195362</v>
      </c>
      <c r="N152" s="1">
        <v>1969.87</v>
      </c>
      <c r="O152">
        <v>325.06599999999997</v>
      </c>
      <c r="P152" s="2">
        <f t="shared" si="33"/>
        <v>9.6979999999999791</v>
      </c>
      <c r="R152" s="4">
        <f t="shared" si="42"/>
        <v>-4.1669999999999902E-3</v>
      </c>
      <c r="S152" s="3">
        <f t="shared" si="43"/>
        <v>2.9018067581718876E-2</v>
      </c>
      <c r="T152" s="3">
        <f t="shared" si="44"/>
        <v>6.8971325717865684E-2</v>
      </c>
      <c r="U152" s="3">
        <f t="shared" si="40"/>
        <v>0.10798939329958455</v>
      </c>
      <c r="V152" s="3">
        <f t="shared" si="45"/>
        <v>9.2081100977623009E-2</v>
      </c>
      <c r="W152" s="3">
        <f t="shared" si="41"/>
        <v>0.18927155494724912</v>
      </c>
      <c r="X152" s="3">
        <f t="shared" si="46"/>
        <v>0.15050208659363662</v>
      </c>
      <c r="Z152" s="1">
        <v>1969.96</v>
      </c>
      <c r="AA152">
        <v>6.08333E-2</v>
      </c>
    </row>
    <row r="153" spans="2:27" ht="15">
      <c r="B153" s="3">
        <v>1969.75</v>
      </c>
      <c r="C153" s="10">
        <v>0.10283299999999999</v>
      </c>
      <c r="D153" s="4">
        <f t="shared" si="47"/>
        <v>0.12262326000000001</v>
      </c>
      <c r="E153" s="10">
        <f t="shared" si="34"/>
        <v>-2.0801357967956111E-2</v>
      </c>
      <c r="F153" s="10">
        <f t="shared" si="35"/>
        <v>1.8943639492192021</v>
      </c>
      <c r="G153" s="10">
        <f t="shared" si="36"/>
        <v>-1.3883922520836736</v>
      </c>
      <c r="H153" s="3">
        <f t="shared" si="37"/>
        <v>0.50597169713552859</v>
      </c>
      <c r="I153" s="3">
        <v>1.8167840375586854</v>
      </c>
      <c r="J153" s="3">
        <f t="shared" si="38"/>
        <v>15.925195618153364</v>
      </c>
      <c r="K153" s="3">
        <f t="shared" si="39"/>
        <v>324.48195520054486</v>
      </c>
      <c r="L153" s="3">
        <f t="shared" si="32"/>
        <v>9.113955200544865</v>
      </c>
      <c r="N153" s="1">
        <v>1969.96</v>
      </c>
      <c r="O153">
        <v>325.12700000000001</v>
      </c>
      <c r="P153" s="2">
        <f t="shared" si="33"/>
        <v>9.7590000000000146</v>
      </c>
      <c r="R153" s="4">
        <f t="shared" si="42"/>
        <v>-1.116700000000001E-2</v>
      </c>
      <c r="S153" s="3">
        <f t="shared" si="43"/>
        <v>2.1926454914560356E-2</v>
      </c>
      <c r="T153" s="3">
        <f t="shared" si="44"/>
        <v>6.3865460533686136E-2</v>
      </c>
      <c r="U153" s="3">
        <f t="shared" si="40"/>
        <v>9.5791915448246487E-2</v>
      </c>
      <c r="V153" s="3">
        <f t="shared" si="45"/>
        <v>9.2930308725328814E-2</v>
      </c>
      <c r="W153" s="3">
        <f t="shared" si="41"/>
        <v>0.17914303262875064</v>
      </c>
      <c r="X153" s="3">
        <f t="shared" si="46"/>
        <v>0.15139866979655636</v>
      </c>
      <c r="Z153" s="1">
        <v>1970.04</v>
      </c>
      <c r="AA153">
        <v>7.4999999999999997E-2</v>
      </c>
    </row>
    <row r="154" spans="2:27" ht="15">
      <c r="B154" s="3">
        <v>1969.83</v>
      </c>
      <c r="C154" s="10">
        <v>9.5750000000000002E-2</v>
      </c>
      <c r="D154" s="4">
        <f t="shared" si="47"/>
        <v>0.12106500000000001</v>
      </c>
      <c r="E154" s="10">
        <f t="shared" si="34"/>
        <v>1.1484815981845989E-2</v>
      </c>
      <c r="F154" s="10">
        <f t="shared" si="35"/>
        <v>1.9110719599512442</v>
      </c>
      <c r="G154" s="10">
        <f t="shared" si="36"/>
        <v>-1.3281801341885611</v>
      </c>
      <c r="H154" s="3">
        <f t="shared" si="37"/>
        <v>0.58289182576268317</v>
      </c>
      <c r="I154" s="3">
        <v>1.8275430359937401</v>
      </c>
      <c r="J154" s="3">
        <f t="shared" si="38"/>
        <v>16.077490871152843</v>
      </c>
      <c r="K154" s="3">
        <f t="shared" si="39"/>
        <v>324.57572738984237</v>
      </c>
      <c r="L154" s="3">
        <f t="shared" si="32"/>
        <v>9.2077273898423755</v>
      </c>
      <c r="N154" s="1">
        <v>1970.04</v>
      </c>
      <c r="O154">
        <v>325.202</v>
      </c>
      <c r="P154" s="2">
        <f t="shared" si="33"/>
        <v>9.8340000000000032</v>
      </c>
      <c r="R154" s="4">
        <f t="shared" si="42"/>
        <v>-7.0829999999999921E-3</v>
      </c>
      <c r="S154" s="3">
        <f t="shared" si="43"/>
        <v>1.6708010732042089E-2</v>
      </c>
      <c r="T154" s="3">
        <f t="shared" si="44"/>
        <v>6.0212117895112494E-2</v>
      </c>
      <c r="U154" s="3">
        <f t="shared" si="40"/>
        <v>8.6920128627154578E-2</v>
      </c>
      <c r="V154" s="3">
        <f t="shared" si="45"/>
        <v>9.3772189297510522E-2</v>
      </c>
      <c r="W154" s="3">
        <f t="shared" si="41"/>
        <v>0.17200030506194963</v>
      </c>
      <c r="X154" s="3">
        <f t="shared" si="46"/>
        <v>0.15229525299947966</v>
      </c>
      <c r="Z154" s="1">
        <v>1970.12</v>
      </c>
      <c r="AA154">
        <v>3.9166699999999999E-2</v>
      </c>
    </row>
    <row r="155" spans="2:27" ht="15">
      <c r="B155" s="3">
        <v>1969.92</v>
      </c>
      <c r="C155" s="10">
        <v>7.6916700000000005E-2</v>
      </c>
      <c r="D155" s="4">
        <f t="shared" si="47"/>
        <v>0.116921674</v>
      </c>
      <c r="E155" s="10">
        <f t="shared" si="34"/>
        <v>3.5166219890265908E-2</v>
      </c>
      <c r="F155" s="10">
        <f t="shared" si="35"/>
        <v>1.9190707618009779</v>
      </c>
      <c r="G155" s="10">
        <f t="shared" si="36"/>
        <v>-1.2754222838512217</v>
      </c>
      <c r="H155" s="3">
        <f t="shared" si="37"/>
        <v>0.64364847794975621</v>
      </c>
      <c r="I155" s="3">
        <v>1.838302034428795</v>
      </c>
      <c r="J155" s="3">
        <f t="shared" si="38"/>
        <v>16.230682707355243</v>
      </c>
      <c r="K155" s="3">
        <f t="shared" si="39"/>
        <v>324.67032795906709</v>
      </c>
      <c r="L155" s="3">
        <f t="shared" si="32"/>
        <v>9.3023279590670995</v>
      </c>
      <c r="N155" s="1">
        <v>1970.12</v>
      </c>
      <c r="O155">
        <v>325.24099999999999</v>
      </c>
      <c r="P155" s="2">
        <f t="shared" si="33"/>
        <v>9.8729999999999905</v>
      </c>
      <c r="R155" s="4">
        <f t="shared" si="42"/>
        <v>-1.8833299999999997E-2</v>
      </c>
      <c r="S155" s="3">
        <f t="shared" si="43"/>
        <v>7.9988018497336721E-3</v>
      </c>
      <c r="T155" s="3">
        <f t="shared" si="44"/>
        <v>5.2757850337339374E-2</v>
      </c>
      <c r="U155" s="3">
        <f t="shared" si="40"/>
        <v>7.0756652187073041E-2</v>
      </c>
      <c r="V155" s="3">
        <f t="shared" si="45"/>
        <v>9.460056922472404E-2</v>
      </c>
      <c r="W155" s="3">
        <f t="shared" si="41"/>
        <v>0.15828155619308978</v>
      </c>
      <c r="X155" s="3">
        <f t="shared" si="46"/>
        <v>0.1531918362023994</v>
      </c>
      <c r="Z155" s="1">
        <v>1970.21</v>
      </c>
      <c r="AA155">
        <v>8.5000000000000006E-2</v>
      </c>
    </row>
    <row r="156" spans="2:27" ht="15">
      <c r="B156" s="3">
        <v>1970</v>
      </c>
      <c r="C156" s="10">
        <v>6.7083299999999998E-2</v>
      </c>
      <c r="D156" s="4">
        <f t="shared" si="47"/>
        <v>0.11475832600000001</v>
      </c>
      <c r="E156" s="10">
        <f t="shared" si="34"/>
        <v>5.3809222274052632E-2</v>
      </c>
      <c r="F156" s="10">
        <f t="shared" si="35"/>
        <v>1.9220850737538171</v>
      </c>
      <c r="G156" s="10">
        <f t="shared" si="36"/>
        <v>-1.2269960774350492</v>
      </c>
      <c r="H156" s="3">
        <f t="shared" si="37"/>
        <v>0.69508899631876786</v>
      </c>
      <c r="I156" s="3">
        <v>1.8490610328638497</v>
      </c>
      <c r="J156" s="3">
        <f t="shared" si="38"/>
        <v>16.384771126760562</v>
      </c>
      <c r="K156" s="3">
        <f t="shared" si="39"/>
        <v>324.76574851111133</v>
      </c>
      <c r="L156" s="3">
        <f t="shared" si="32"/>
        <v>9.397748511111331</v>
      </c>
      <c r="N156" s="1">
        <v>1970.21</v>
      </c>
      <c r="O156">
        <v>325.32600000000002</v>
      </c>
      <c r="P156" s="2">
        <f t="shared" si="33"/>
        <v>9.9580000000000268</v>
      </c>
      <c r="R156" s="4">
        <f t="shared" si="42"/>
        <v>-9.833400000000006E-3</v>
      </c>
      <c r="S156" s="3">
        <f t="shared" si="43"/>
        <v>3.0143119528391882E-3</v>
      </c>
      <c r="T156" s="3">
        <f t="shared" si="44"/>
        <v>4.8426206416172457E-2</v>
      </c>
      <c r="U156" s="3">
        <f t="shared" si="40"/>
        <v>6.1440518369011647E-2</v>
      </c>
      <c r="V156" s="3">
        <f t="shared" si="45"/>
        <v>9.5420552044231499E-2</v>
      </c>
      <c r="W156" s="3">
        <f t="shared" si="41"/>
        <v>0.15071701857634198</v>
      </c>
      <c r="X156" s="3">
        <f t="shared" si="46"/>
        <v>0.15408841940531914</v>
      </c>
      <c r="Z156" s="1">
        <v>1970.29</v>
      </c>
      <c r="AA156">
        <v>0.06</v>
      </c>
    </row>
    <row r="157" spans="2:27" ht="15">
      <c r="B157" s="3">
        <v>1970.08</v>
      </c>
      <c r="C157" s="10">
        <v>6.0249999999999998E-2</v>
      </c>
      <c r="D157" s="4">
        <f t="shared" si="47"/>
        <v>0.11325500000000001</v>
      </c>
      <c r="E157" s="10">
        <f t="shared" si="34"/>
        <v>6.8776170483122984E-2</v>
      </c>
      <c r="F157" s="10">
        <f t="shared" si="35"/>
        <v>1.9214729326239244</v>
      </c>
      <c r="G157" s="10">
        <f t="shared" si="36"/>
        <v>-1.1818225176065291</v>
      </c>
      <c r="H157" s="3">
        <f t="shared" si="37"/>
        <v>0.73965041501739526</v>
      </c>
      <c r="I157" s="3">
        <v>1.8598200312989046</v>
      </c>
      <c r="J157" s="3">
        <f t="shared" si="38"/>
        <v>16.539756129368804</v>
      </c>
      <c r="K157" s="3">
        <f t="shared" si="39"/>
        <v>324.86198241842663</v>
      </c>
      <c r="L157" s="3">
        <f t="shared" si="32"/>
        <v>9.4939824184266399</v>
      </c>
      <c r="N157" s="1">
        <v>1970.29</v>
      </c>
      <c r="O157">
        <v>325.38600000000002</v>
      </c>
      <c r="P157" s="2">
        <f t="shared" si="33"/>
        <v>10.018000000000029</v>
      </c>
      <c r="R157" s="4">
        <f t="shared" si="42"/>
        <v>-6.8333000000000005E-3</v>
      </c>
      <c r="S157" s="3">
        <f t="shared" si="43"/>
        <v>-6.1214112989271818E-4</v>
      </c>
      <c r="T157" s="3">
        <f t="shared" si="44"/>
        <v>4.5173559828520116E-2</v>
      </c>
      <c r="U157" s="3">
        <f t="shared" si="40"/>
        <v>5.4561418698627399E-2</v>
      </c>
      <c r="V157" s="3">
        <f t="shared" si="45"/>
        <v>9.6233907315308898E-2</v>
      </c>
      <c r="W157" s="3">
        <f t="shared" si="41"/>
        <v>0.14533918414407354</v>
      </c>
      <c r="X157" s="3">
        <f t="shared" si="46"/>
        <v>0.15498500260824244</v>
      </c>
      <c r="Z157" s="1">
        <v>1970.37</v>
      </c>
      <c r="AA157">
        <v>0.115</v>
      </c>
    </row>
    <row r="158" spans="2:27" ht="15">
      <c r="B158" s="3">
        <v>1970.17</v>
      </c>
      <c r="C158" s="10">
        <v>4.01667E-2</v>
      </c>
      <c r="D158" s="4">
        <f t="shared" si="47"/>
        <v>0.10883667400000001</v>
      </c>
      <c r="E158" s="10">
        <f t="shared" si="34"/>
        <v>7.612333955622487E-2</v>
      </c>
      <c r="F158" s="10">
        <f t="shared" si="35"/>
        <v>1.9131366475656999</v>
      </c>
      <c r="G158" s="10">
        <f t="shared" si="36"/>
        <v>-1.1442055194459009</v>
      </c>
      <c r="H158" s="3">
        <f t="shared" si="37"/>
        <v>0.76893112811979902</v>
      </c>
      <c r="I158" s="3">
        <v>1.8705790297339593</v>
      </c>
      <c r="J158" s="3">
        <f t="shared" si="38"/>
        <v>16.695637715179966</v>
      </c>
      <c r="K158" s="3">
        <f t="shared" si="39"/>
        <v>324.95901606032129</v>
      </c>
      <c r="L158" s="3">
        <f t="shared" si="32"/>
        <v>9.5910160603212944</v>
      </c>
      <c r="N158" s="1">
        <v>1970.37</v>
      </c>
      <c r="O158">
        <v>325.50099999999998</v>
      </c>
      <c r="P158" s="2">
        <f t="shared" si="33"/>
        <v>10.132999999999981</v>
      </c>
      <c r="R158" s="4">
        <f t="shared" si="42"/>
        <v>-2.0083299999999998E-2</v>
      </c>
      <c r="S158" s="3">
        <f t="shared" si="43"/>
        <v>-8.3362850582244796E-3</v>
      </c>
      <c r="T158" s="3">
        <f t="shared" si="44"/>
        <v>3.7616998160628246E-2</v>
      </c>
      <c r="U158" s="3">
        <f t="shared" si="40"/>
        <v>3.9280713102403768E-2</v>
      </c>
      <c r="V158" s="3">
        <f t="shared" si="45"/>
        <v>9.7033641894654465E-2</v>
      </c>
      <c r="W158" s="3">
        <f t="shared" si="41"/>
        <v>0.13238628368681787</v>
      </c>
      <c r="X158" s="3">
        <f t="shared" si="46"/>
        <v>0.15588158581116218</v>
      </c>
      <c r="Z158" s="1">
        <v>1970.46</v>
      </c>
      <c r="AA158">
        <v>9.4166700000000006E-2</v>
      </c>
    </row>
    <row r="159" spans="2:27" ht="15">
      <c r="B159" s="3">
        <v>1970.25</v>
      </c>
      <c r="C159" s="10">
        <v>3.5416700000000002E-2</v>
      </c>
      <c r="D159" s="4">
        <f t="shared" si="47"/>
        <v>0.107791674</v>
      </c>
      <c r="E159" s="10">
        <f t="shared" si="34"/>
        <v>8.1363905303226708E-2</v>
      </c>
      <c r="F159" s="10">
        <f t="shared" si="35"/>
        <v>1.902747738937081</v>
      </c>
      <c r="G159" s="10">
        <f t="shared" si="36"/>
        <v>-1.1089310559510372</v>
      </c>
      <c r="H159" s="3">
        <f t="shared" si="37"/>
        <v>0.7938166829860438</v>
      </c>
      <c r="I159" s="3">
        <v>1.8813380281690142</v>
      </c>
      <c r="J159" s="3">
        <f t="shared" si="38"/>
        <v>16.852415884194052</v>
      </c>
      <c r="K159" s="3">
        <f t="shared" si="39"/>
        <v>325.05684432325813</v>
      </c>
      <c r="L159" s="3">
        <f t="shared" si="32"/>
        <v>9.688844323258138</v>
      </c>
      <c r="N159" s="1">
        <v>1970.46</v>
      </c>
      <c r="O159">
        <v>325.59500000000003</v>
      </c>
      <c r="P159" s="2">
        <f t="shared" si="33"/>
        <v>10.227000000000032</v>
      </c>
      <c r="R159" s="4">
        <f t="shared" si="42"/>
        <v>-4.7499999999999973E-3</v>
      </c>
      <c r="S159" s="3">
        <f t="shared" si="43"/>
        <v>-1.0388908628618854E-2</v>
      </c>
      <c r="T159" s="3">
        <f t="shared" si="44"/>
        <v>3.5274463494863628E-2</v>
      </c>
      <c r="U159" s="3">
        <f t="shared" si="40"/>
        <v>3.4885554866244776E-2</v>
      </c>
      <c r="V159" s="3">
        <f t="shared" si="45"/>
        <v>9.7828262936843657E-2</v>
      </c>
      <c r="W159" s="3">
        <f t="shared" si="41"/>
        <v>0.12922526231646397</v>
      </c>
      <c r="X159" s="3">
        <f t="shared" si="46"/>
        <v>0.15677816901408548</v>
      </c>
      <c r="Z159" s="1">
        <v>1970.54</v>
      </c>
      <c r="AA159">
        <v>8.5000000000000006E-2</v>
      </c>
    </row>
    <row r="160" spans="2:27" ht="15">
      <c r="B160" s="3">
        <v>1970.33</v>
      </c>
      <c r="C160" s="10">
        <v>2.94167E-2</v>
      </c>
      <c r="D160" s="4">
        <f t="shared" si="47"/>
        <v>0.106471674</v>
      </c>
      <c r="E160" s="10">
        <f t="shared" si="34"/>
        <v>8.4266524499357245E-2</v>
      </c>
      <c r="F160" s="10">
        <f t="shared" si="35"/>
        <v>1.8900705475303305</v>
      </c>
      <c r="G160" s="10">
        <f t="shared" si="36"/>
        <v>-1.0763631855403495</v>
      </c>
      <c r="H160" s="3">
        <f t="shared" si="37"/>
        <v>0.81370736198998106</v>
      </c>
      <c r="I160" s="3">
        <v>1.8920970266040691</v>
      </c>
      <c r="J160" s="3">
        <f t="shared" si="38"/>
        <v>17.010090636411057</v>
      </c>
      <c r="K160" s="3">
        <f t="shared" si="39"/>
        <v>325.15546150957505</v>
      </c>
      <c r="L160" s="3">
        <f t="shared" si="32"/>
        <v>9.7874615095750528</v>
      </c>
      <c r="N160" s="1">
        <v>1970.54</v>
      </c>
      <c r="O160">
        <v>325.68</v>
      </c>
      <c r="P160" s="2">
        <f t="shared" si="33"/>
        <v>10.312000000000012</v>
      </c>
      <c r="R160" s="4">
        <f t="shared" si="42"/>
        <v>-6.0000000000000019E-3</v>
      </c>
      <c r="S160" s="3">
        <f t="shared" si="43"/>
        <v>-1.2677191406750499E-2</v>
      </c>
      <c r="T160" s="3">
        <f t="shared" si="44"/>
        <v>3.256787041068776E-2</v>
      </c>
      <c r="U160" s="3">
        <f t="shared" si="40"/>
        <v>2.9890679003937264E-2</v>
      </c>
      <c r="V160" s="3">
        <f t="shared" si="45"/>
        <v>9.861718631691474E-2</v>
      </c>
      <c r="W160" s="3">
        <f t="shared" si="41"/>
        <v>0.12551879742045827</v>
      </c>
      <c r="X160" s="3">
        <f t="shared" si="46"/>
        <v>0.15767475221700522</v>
      </c>
      <c r="Z160" s="1">
        <v>1970.62</v>
      </c>
      <c r="AA160">
        <v>9.5000000000000001E-2</v>
      </c>
    </row>
    <row r="161" spans="2:27" ht="15">
      <c r="B161" s="3">
        <v>1970.42</v>
      </c>
      <c r="C161" s="10">
        <v>1.7749999999999998E-2</v>
      </c>
      <c r="D161" s="4">
        <f t="shared" si="47"/>
        <v>0.10390500000000001</v>
      </c>
      <c r="E161" s="10">
        <f t="shared" si="34"/>
        <v>8.3205791767176712E-2</v>
      </c>
      <c r="F161" s="10">
        <f t="shared" si="35"/>
        <v>1.8733256970719845</v>
      </c>
      <c r="G161" s="10">
        <f t="shared" si="36"/>
        <v>-1.0483154640572221</v>
      </c>
      <c r="H161" s="3">
        <f t="shared" si="37"/>
        <v>0.8250102330147624</v>
      </c>
      <c r="I161" s="3">
        <v>1.9028560250391238</v>
      </c>
      <c r="J161" s="3">
        <f t="shared" si="38"/>
        <v>17.168661971830986</v>
      </c>
      <c r="K161" s="3">
        <f t="shared" si="39"/>
        <v>325.25485897961198</v>
      </c>
      <c r="L161" s="3">
        <f t="shared" si="32"/>
        <v>9.8868589796119863</v>
      </c>
      <c r="N161" s="1">
        <v>1970.62</v>
      </c>
      <c r="O161">
        <v>325.77499999999998</v>
      </c>
      <c r="P161" s="2">
        <f t="shared" si="33"/>
        <v>10.406999999999982</v>
      </c>
      <c r="R161" s="4">
        <f t="shared" si="42"/>
        <v>-1.1666700000000002E-2</v>
      </c>
      <c r="S161" s="3">
        <f t="shared" si="43"/>
        <v>-1.6744850458346061E-2</v>
      </c>
      <c r="T161" s="3">
        <f t="shared" si="44"/>
        <v>2.8047721483127397E-2</v>
      </c>
      <c r="U161" s="3">
        <f t="shared" si="40"/>
        <v>2.1302871024781338E-2</v>
      </c>
      <c r="V161" s="3">
        <f t="shared" si="45"/>
        <v>9.9397470036933555E-2</v>
      </c>
      <c r="W161" s="3">
        <f t="shared" si="41"/>
        <v>0.11857005395923675</v>
      </c>
      <c r="X161" s="3">
        <f t="shared" si="46"/>
        <v>0.15857133541992852</v>
      </c>
      <c r="Z161" s="1">
        <v>1970.71</v>
      </c>
      <c r="AA161">
        <v>5.7500000000000002E-2</v>
      </c>
    </row>
    <row r="162" spans="2:27" ht="15">
      <c r="B162" s="3">
        <v>1970.5</v>
      </c>
      <c r="C162" s="10">
        <v>1.58333E-3</v>
      </c>
      <c r="D162" s="4">
        <f t="shared" si="47"/>
        <v>0.10034833260000001</v>
      </c>
      <c r="E162" s="10">
        <f t="shared" si="34"/>
        <v>7.7059408288141285E-2</v>
      </c>
      <c r="F162" s="10">
        <f t="shared" si="35"/>
        <v>1.8515492286806028</v>
      </c>
      <c r="G162" s="10">
        <f t="shared" si="36"/>
        <v>-1.0261791689383084</v>
      </c>
      <c r="H162" s="3">
        <f t="shared" si="37"/>
        <v>0.82537005974229438</v>
      </c>
      <c r="I162" s="3">
        <v>1.9136150234741787</v>
      </c>
      <c r="J162" s="3">
        <f t="shared" si="38"/>
        <v>17.328129890453834</v>
      </c>
      <c r="K162" s="3">
        <f t="shared" si="39"/>
        <v>325.35502584368851</v>
      </c>
      <c r="L162" s="3">
        <f t="shared" si="32"/>
        <v>9.9870258436885138</v>
      </c>
      <c r="N162" s="1">
        <v>1970.71</v>
      </c>
      <c r="O162">
        <v>325.83199999999999</v>
      </c>
      <c r="P162" s="2">
        <f t="shared" si="33"/>
        <v>10.463999999999999</v>
      </c>
      <c r="R162" s="4">
        <f t="shared" si="42"/>
        <v>-1.6166669999999998E-2</v>
      </c>
      <c r="S162" s="3">
        <f t="shared" si="43"/>
        <v>-2.1776468391381698E-2</v>
      </c>
      <c r="T162" s="3">
        <f t="shared" si="44"/>
        <v>2.2136295118913685E-2</v>
      </c>
      <c r="U162" s="3">
        <f t="shared" si="40"/>
        <v>1.0359826727531987E-2</v>
      </c>
      <c r="V162" s="3">
        <f t="shared" si="45"/>
        <v>0.10016686407652742</v>
      </c>
      <c r="W162" s="3">
        <f t="shared" si="41"/>
        <v>0.10949070813130621</v>
      </c>
      <c r="X162" s="3">
        <f t="shared" si="46"/>
        <v>0.15946791862284826</v>
      </c>
      <c r="Z162" s="1">
        <v>1970.79</v>
      </c>
      <c r="AA162">
        <v>2.58333E-2</v>
      </c>
    </row>
    <row r="163" spans="2:27" ht="15">
      <c r="B163" s="3">
        <v>1970.58</v>
      </c>
      <c r="C163" s="10">
        <v>-2.4583299999999999E-2</v>
      </c>
      <c r="D163" s="4">
        <f t="shared" si="47"/>
        <v>9.4591674000000001E-2</v>
      </c>
      <c r="E163" s="10">
        <f t="shared" si="34"/>
        <v>6.3035789622773147E-2</v>
      </c>
      <c r="F163" s="10">
        <f t="shared" si="35"/>
        <v>1.8219452376914496</v>
      </c>
      <c r="G163" s="10">
        <f t="shared" si="36"/>
        <v>-1.0131312572583553</v>
      </c>
      <c r="H163" s="3">
        <f t="shared" si="37"/>
        <v>0.80881398043309427</v>
      </c>
      <c r="I163" s="3">
        <v>1.9196791862284823</v>
      </c>
      <c r="J163" s="3">
        <f t="shared" si="38"/>
        <v>17.488103155972873</v>
      </c>
      <c r="K163" s="3">
        <f t="shared" si="39"/>
        <v>325.45555546022683</v>
      </c>
      <c r="L163" s="3">
        <f t="shared" si="32"/>
        <v>10.087555460226838</v>
      </c>
      <c r="N163" s="1">
        <v>1970.79</v>
      </c>
      <c r="O163">
        <v>325.858</v>
      </c>
      <c r="P163" s="2">
        <f t="shared" si="33"/>
        <v>10.490000000000009</v>
      </c>
      <c r="R163" s="4">
        <f t="shared" si="42"/>
        <v>-2.616663E-2</v>
      </c>
      <c r="S163" s="3">
        <f t="shared" si="43"/>
        <v>-2.9603990989153228E-2</v>
      </c>
      <c r="T163" s="3">
        <f t="shared" si="44"/>
        <v>1.3047911679953117E-2</v>
      </c>
      <c r="U163" s="3">
        <f t="shared" si="40"/>
        <v>-6.5560793092001111E-3</v>
      </c>
      <c r="V163" s="3">
        <f t="shared" si="45"/>
        <v>0.10052961653832426</v>
      </c>
      <c r="W163" s="3">
        <f t="shared" si="41"/>
        <v>9.4629145160044156E-2</v>
      </c>
      <c r="X163" s="3">
        <f t="shared" si="46"/>
        <v>0.15997326551903868</v>
      </c>
      <c r="Z163" s="1">
        <v>1970.87</v>
      </c>
      <c r="AA163">
        <v>-2.91667E-2</v>
      </c>
    </row>
    <row r="164" spans="2:27" ht="15">
      <c r="B164" s="3">
        <v>1970.67</v>
      </c>
      <c r="C164" s="10">
        <v>-5.2249999999999998E-2</v>
      </c>
      <c r="D164" s="4">
        <f t="shared" si="47"/>
        <v>8.8505E-2</v>
      </c>
      <c r="E164" s="10">
        <f t="shared" si="34"/>
        <v>4.1285008821710059E-2</v>
      </c>
      <c r="F164" s="10">
        <f t="shared" si="35"/>
        <v>1.7845098223560405</v>
      </c>
      <c r="G164" s="10">
        <f t="shared" si="36"/>
        <v>-1.0094791971156332</v>
      </c>
      <c r="H164" s="3">
        <f t="shared" si="37"/>
        <v>0.77503062524040733</v>
      </c>
      <c r="I164" s="3">
        <v>1.9257433489827858</v>
      </c>
      <c r="J164" s="3">
        <f t="shared" si="38"/>
        <v>17.648581768388105</v>
      </c>
      <c r="K164" s="3">
        <f t="shared" si="39"/>
        <v>325.55643194867059</v>
      </c>
      <c r="L164" s="3">
        <f t="shared" si="32"/>
        <v>10.188431948670598</v>
      </c>
      <c r="N164" s="1">
        <v>1970.87</v>
      </c>
      <c r="O164">
        <v>325.82900000000001</v>
      </c>
      <c r="P164" s="2">
        <f t="shared" si="33"/>
        <v>10.461000000000013</v>
      </c>
      <c r="R164" s="4">
        <f t="shared" si="42"/>
        <v>-2.7666699999999999E-2</v>
      </c>
      <c r="S164" s="3">
        <f t="shared" si="43"/>
        <v>-3.7435415335409061E-2</v>
      </c>
      <c r="T164" s="3">
        <f t="shared" si="44"/>
        <v>3.6520601427221244E-3</v>
      </c>
      <c r="U164" s="3">
        <f t="shared" si="40"/>
        <v>-2.3783355192686935E-2</v>
      </c>
      <c r="V164" s="3">
        <f t="shared" si="45"/>
        <v>0.10087648844375963</v>
      </c>
      <c r="W164" s="3">
        <f t="shared" si="41"/>
        <v>7.9471468770341391E-2</v>
      </c>
      <c r="X164" s="3">
        <f t="shared" si="46"/>
        <v>0.16047861241523265</v>
      </c>
      <c r="Z164" s="1">
        <v>1970.96</v>
      </c>
      <c r="AA164">
        <v>7.0833300000000002E-2</v>
      </c>
    </row>
    <row r="165" spans="2:27" ht="15">
      <c r="B165" s="3">
        <v>1970.75</v>
      </c>
      <c r="C165" s="10">
        <v>-7.0166699999999999E-2</v>
      </c>
      <c r="D165" s="4">
        <f t="shared" si="47"/>
        <v>8.4563326000000008E-2</v>
      </c>
      <c r="E165" s="10">
        <f t="shared" si="34"/>
        <v>1.5543163486222037E-2</v>
      </c>
      <c r="F165" s="10">
        <f t="shared" si="35"/>
        <v>1.7431374166217264</v>
      </c>
      <c r="G165" s="10">
        <f t="shared" si="36"/>
        <v>-1.0118128868345821</v>
      </c>
      <c r="H165" s="3">
        <f t="shared" si="37"/>
        <v>0.73132452978714424</v>
      </c>
      <c r="I165" s="3">
        <v>1.9318075117370892</v>
      </c>
      <c r="J165" s="3">
        <f t="shared" si="38"/>
        <v>17.809565727699528</v>
      </c>
      <c r="K165" s="3">
        <f t="shared" si="39"/>
        <v>325.65764500369789</v>
      </c>
      <c r="L165" s="3">
        <f t="shared" si="32"/>
        <v>10.289645003697899</v>
      </c>
      <c r="N165" s="1">
        <v>1970.96</v>
      </c>
      <c r="O165">
        <v>325.89999999999998</v>
      </c>
      <c r="P165" s="2">
        <f t="shared" si="33"/>
        <v>10.531999999999982</v>
      </c>
      <c r="R165" s="4">
        <f t="shared" si="42"/>
        <v>-1.7916700000000001E-2</v>
      </c>
      <c r="S165" s="3">
        <f t="shared" si="43"/>
        <v>-4.1372405734314111E-2</v>
      </c>
      <c r="T165" s="3">
        <f t="shared" si="44"/>
        <v>-2.3336897189489836E-3</v>
      </c>
      <c r="U165" s="3">
        <f t="shared" si="40"/>
        <v>-3.3706095453263092E-2</v>
      </c>
      <c r="V165" s="3">
        <f t="shared" si="45"/>
        <v>0.10121305502730138</v>
      </c>
      <c r="W165" s="3">
        <f t="shared" si="41"/>
        <v>7.0877569119364603E-2</v>
      </c>
      <c r="X165" s="3">
        <f t="shared" si="46"/>
        <v>0.16098395931142306</v>
      </c>
      <c r="Z165" s="1">
        <v>1971.04</v>
      </c>
      <c r="AA165">
        <v>7.5833300000000006E-2</v>
      </c>
    </row>
    <row r="166" spans="2:27" ht="15">
      <c r="B166" s="3">
        <v>1970.83</v>
      </c>
      <c r="C166" s="10">
        <v>-9.5666699999999993E-2</v>
      </c>
      <c r="D166" s="4">
        <f t="shared" si="47"/>
        <v>7.8953326000000004E-2</v>
      </c>
      <c r="E166" s="10">
        <f t="shared" si="34"/>
        <v>-1.6295947244754642E-2</v>
      </c>
      <c r="F166" s="10">
        <f t="shared" si="35"/>
        <v>1.6957174960982846</v>
      </c>
      <c r="G166" s="10">
        <f t="shared" si="36"/>
        <v>-1.0225105309789306</v>
      </c>
      <c r="H166" s="3">
        <f t="shared" si="37"/>
        <v>0.67320696511935396</v>
      </c>
      <c r="I166" s="3">
        <v>1.9378716744913931</v>
      </c>
      <c r="J166" s="3">
        <f t="shared" si="38"/>
        <v>17.971055033907145</v>
      </c>
      <c r="K166" s="3">
        <f t="shared" si="39"/>
        <v>325.75918046661207</v>
      </c>
      <c r="L166" s="3">
        <f t="shared" si="32"/>
        <v>10.39118046661207</v>
      </c>
      <c r="N166" s="1">
        <v>1971.04</v>
      </c>
      <c r="O166">
        <v>325.976</v>
      </c>
      <c r="P166" s="2">
        <f t="shared" si="33"/>
        <v>10.608000000000004</v>
      </c>
      <c r="R166" s="4">
        <f t="shared" si="42"/>
        <v>-2.5499999999999995E-2</v>
      </c>
      <c r="S166" s="3">
        <f t="shared" si="43"/>
        <v>-4.7419920523441794E-2</v>
      </c>
      <c r="T166" s="3">
        <f t="shared" si="44"/>
        <v>-1.0697644144348484E-2</v>
      </c>
      <c r="U166" s="3">
        <f t="shared" si="40"/>
        <v>-4.8117564667790276E-2</v>
      </c>
      <c r="V166" s="3">
        <f t="shared" si="45"/>
        <v>0.10153546291417115</v>
      </c>
      <c r="W166" s="3">
        <f t="shared" si="41"/>
        <v>5.8229654713159898E-2</v>
      </c>
      <c r="X166" s="3">
        <f t="shared" si="46"/>
        <v>0.16148930620761703</v>
      </c>
      <c r="Z166" s="1">
        <v>1971.12</v>
      </c>
      <c r="AA166">
        <v>8.2500000000000004E-2</v>
      </c>
    </row>
    <row r="167" spans="2:27" ht="15">
      <c r="B167" s="3">
        <v>1970.92</v>
      </c>
      <c r="C167" s="10">
        <v>-0.112833</v>
      </c>
      <c r="D167" s="4">
        <f t="shared" si="47"/>
        <v>7.5176740000000006E-2</v>
      </c>
      <c r="E167" s="10">
        <f t="shared" si="34"/>
        <v>-5.1079509500148876E-2</v>
      </c>
      <c r="F167" s="10">
        <f t="shared" si="35"/>
        <v>1.6452488968179286</v>
      </c>
      <c r="G167" s="10">
        <f t="shared" si="36"/>
        <v>-1.0386505196059446</v>
      </c>
      <c r="H167" s="3">
        <f t="shared" si="37"/>
        <v>0.60659837721198406</v>
      </c>
      <c r="I167" s="3">
        <v>1.9439358372456967</v>
      </c>
      <c r="J167" s="3">
        <f t="shared" si="38"/>
        <v>18.133049687010953</v>
      </c>
      <c r="K167" s="3">
        <f t="shared" si="39"/>
        <v>325.86102895620706</v>
      </c>
      <c r="L167" s="3">
        <f t="shared" si="32"/>
        <v>10.49302895620707</v>
      </c>
      <c r="N167" s="1">
        <v>1971.12</v>
      </c>
      <c r="O167">
        <v>326.05799999999999</v>
      </c>
      <c r="P167" s="2">
        <f t="shared" si="33"/>
        <v>10.689999999999998</v>
      </c>
      <c r="R167" s="4">
        <f t="shared" si="42"/>
        <v>-1.7166300000000009E-2</v>
      </c>
      <c r="S167" s="3">
        <f t="shared" si="43"/>
        <v>-5.0468599280355964E-2</v>
      </c>
      <c r="T167" s="3">
        <f t="shared" si="44"/>
        <v>-1.6139988627013935E-2</v>
      </c>
      <c r="U167" s="3">
        <f t="shared" si="40"/>
        <v>-5.6608587907369896E-2</v>
      </c>
      <c r="V167" s="3">
        <f t="shared" si="45"/>
        <v>0.10184848959499959</v>
      </c>
      <c r="W167" s="3">
        <f t="shared" si="41"/>
        <v>5.0900760478366683E-2</v>
      </c>
      <c r="X167" s="3">
        <f t="shared" si="46"/>
        <v>0.16199465310380745</v>
      </c>
      <c r="Z167" s="1">
        <v>1971.21</v>
      </c>
      <c r="AA167">
        <v>6.4166699999999993E-2</v>
      </c>
    </row>
    <row r="168" spans="2:27" ht="15">
      <c r="B168" s="3">
        <v>1971</v>
      </c>
      <c r="C168" s="10">
        <v>-0.13333300000000001</v>
      </c>
      <c r="D168" s="4">
        <f t="shared" si="47"/>
        <v>7.0666740000000006E-2</v>
      </c>
      <c r="E168" s="10">
        <f t="shared" si="34"/>
        <v>-8.9638289674531191E-2</v>
      </c>
      <c r="F168" s="10">
        <f t="shared" si="35"/>
        <v>1.5910591859354772</v>
      </c>
      <c r="G168" s="10">
        <f t="shared" si="36"/>
        <v>-1.0612203813974841</v>
      </c>
      <c r="H168" s="3">
        <f t="shared" si="37"/>
        <v>0.52983880453799315</v>
      </c>
      <c r="I168" s="3">
        <v>1.9500000000000002</v>
      </c>
      <c r="J168" s="3">
        <f t="shared" si="38"/>
        <v>18.295549687010954</v>
      </c>
      <c r="K168" s="3">
        <f t="shared" si="39"/>
        <v>325.96317949949946</v>
      </c>
      <c r="L168" s="3">
        <f t="shared" si="32"/>
        <v>10.595179499499466</v>
      </c>
      <c r="N168" s="1">
        <v>1971.21</v>
      </c>
      <c r="O168">
        <v>326.12299999999999</v>
      </c>
      <c r="P168" s="2">
        <f t="shared" si="33"/>
        <v>10.754999999999995</v>
      </c>
      <c r="R168" s="4">
        <f t="shared" si="42"/>
        <v>-2.0500000000000004E-2</v>
      </c>
      <c r="S168" s="3">
        <f t="shared" si="43"/>
        <v>-5.4189710882451392E-2</v>
      </c>
      <c r="T168" s="3">
        <f t="shared" si="44"/>
        <v>-2.2569861791539525E-2</v>
      </c>
      <c r="U168" s="3">
        <f t="shared" si="40"/>
        <v>-6.6759572673990922E-2</v>
      </c>
      <c r="V168" s="3">
        <f t="shared" si="45"/>
        <v>0.10215054329239592</v>
      </c>
      <c r="W168" s="3">
        <f t="shared" si="41"/>
        <v>4.2066927885804094E-2</v>
      </c>
      <c r="X168" s="3">
        <f t="shared" si="46"/>
        <v>0.16250000000000142</v>
      </c>
      <c r="Z168" s="1">
        <v>1971.29</v>
      </c>
      <c r="AA168">
        <v>2.1666700000000001E-2</v>
      </c>
    </row>
    <row r="169" spans="2:27" ht="15">
      <c r="B169" s="3">
        <v>1971.08</v>
      </c>
      <c r="C169" s="10">
        <v>-0.13483300000000001</v>
      </c>
      <c r="D169" s="4">
        <f t="shared" si="47"/>
        <v>7.0336740000000009E-2</v>
      </c>
      <c r="E169" s="10">
        <f t="shared" si="34"/>
        <v>-0.12559381352111557</v>
      </c>
      <c r="F169" s="10">
        <f t="shared" si="35"/>
        <v>1.5395225115954771</v>
      </c>
      <c r="G169" s="10">
        <f t="shared" si="36"/>
        <v>-1.0838197295192771</v>
      </c>
      <c r="H169" s="3">
        <f t="shared" si="37"/>
        <v>0.45570278207620007</v>
      </c>
      <c r="I169" s="3">
        <v>1.9560641627543036</v>
      </c>
      <c r="J169" s="3">
        <f t="shared" si="38"/>
        <v>18.458555033907146</v>
      </c>
      <c r="K169" s="3">
        <f t="shared" si="39"/>
        <v>326.06563155696114</v>
      </c>
      <c r="L169" s="3">
        <f t="shared" si="32"/>
        <v>10.697631556961142</v>
      </c>
      <c r="N169" s="1">
        <v>1971.29</v>
      </c>
      <c r="O169">
        <v>326.14400000000001</v>
      </c>
      <c r="P169" s="2">
        <f t="shared" si="33"/>
        <v>10.77600000000001</v>
      </c>
      <c r="R169" s="4">
        <f t="shared" si="42"/>
        <v>-1.5000000000000013E-3</v>
      </c>
      <c r="S169" s="3">
        <f t="shared" si="43"/>
        <v>-5.1536674340000088E-2</v>
      </c>
      <c r="T169" s="3">
        <f t="shared" si="44"/>
        <v>-2.2599348121792984E-2</v>
      </c>
      <c r="U169" s="3">
        <f t="shared" si="40"/>
        <v>-6.4136022461793077E-2</v>
      </c>
      <c r="V169" s="3">
        <f t="shared" si="45"/>
        <v>0.10245205746167585</v>
      </c>
      <c r="W169" s="3">
        <f t="shared" si="41"/>
        <v>4.4729637246062076E-2</v>
      </c>
      <c r="X169" s="3">
        <f t="shared" si="46"/>
        <v>0.16300534689619184</v>
      </c>
      <c r="Z169" s="1">
        <v>1971.37</v>
      </c>
      <c r="AA169">
        <v>3.4166700000000001E-2</v>
      </c>
    </row>
    <row r="170" spans="2:27" ht="15">
      <c r="B170" s="3">
        <v>1971.17</v>
      </c>
      <c r="C170" s="10">
        <v>-0.13358300000000001</v>
      </c>
      <c r="D170" s="4">
        <f t="shared" si="47"/>
        <v>7.0611740000000006E-2</v>
      </c>
      <c r="E170" s="10">
        <f t="shared" si="34"/>
        <v>-0.1582747144843836</v>
      </c>
      <c r="F170" s="10">
        <f t="shared" si="35"/>
        <v>1.4911562601472408</v>
      </c>
      <c r="G170" s="10">
        <f t="shared" si="36"/>
        <v>-1.1055407720060875</v>
      </c>
      <c r="H170" s="3">
        <f t="shared" si="37"/>
        <v>0.38561548814115332</v>
      </c>
      <c r="I170" s="3">
        <v>1.9621283255086073</v>
      </c>
      <c r="J170" s="3">
        <f t="shared" si="38"/>
        <v>18.622065727699528</v>
      </c>
      <c r="K170" s="3">
        <f t="shared" si="39"/>
        <v>326.1683860672274</v>
      </c>
      <c r="L170" s="3">
        <f t="shared" si="32"/>
        <v>10.800386067227407</v>
      </c>
      <c r="N170" s="1">
        <v>1971.37</v>
      </c>
      <c r="O170">
        <v>326.178</v>
      </c>
      <c r="P170" s="2">
        <f t="shared" si="33"/>
        <v>10.810000000000002</v>
      </c>
      <c r="R170" s="4">
        <f t="shared" si="42"/>
        <v>1.2500000000000011E-3</v>
      </c>
      <c r="S170" s="3">
        <f t="shared" si="43"/>
        <v>-4.8366251448236364E-2</v>
      </c>
      <c r="T170" s="3">
        <f t="shared" si="44"/>
        <v>-2.1721042486810394E-2</v>
      </c>
      <c r="U170" s="3">
        <f t="shared" si="40"/>
        <v>-6.0087293935046755E-2</v>
      </c>
      <c r="V170" s="3">
        <f t="shared" si="45"/>
        <v>0.1027545102662657</v>
      </c>
      <c r="W170" s="3">
        <f t="shared" si="41"/>
        <v>4.867594572472362E-2</v>
      </c>
      <c r="X170" s="3">
        <f t="shared" si="46"/>
        <v>0.16351069379238226</v>
      </c>
      <c r="Z170" s="1">
        <v>1971.46</v>
      </c>
      <c r="AA170">
        <v>6.83333E-2</v>
      </c>
    </row>
    <row r="171" spans="2:27" ht="15">
      <c r="B171" s="3">
        <v>1971.25</v>
      </c>
      <c r="C171" s="10">
        <v>-0.13441700000000001</v>
      </c>
      <c r="D171" s="4">
        <f t="shared" si="47"/>
        <v>7.0428260000000006E-2</v>
      </c>
      <c r="E171" s="10">
        <f t="shared" si="34"/>
        <v>-0.18860932671348898</v>
      </c>
      <c r="F171" s="10">
        <f t="shared" si="35"/>
        <v>1.445190428812938</v>
      </c>
      <c r="G171" s="10">
        <f t="shared" si="36"/>
        <v>-1.1270890981499244</v>
      </c>
      <c r="H171" s="3">
        <f t="shared" si="37"/>
        <v>0.3181013306630136</v>
      </c>
      <c r="I171" s="3">
        <v>1.9681924882629107</v>
      </c>
      <c r="J171" s="3">
        <f t="shared" si="38"/>
        <v>18.786081768388105</v>
      </c>
      <c r="K171" s="3">
        <f t="shared" si="39"/>
        <v>326.27144281917305</v>
      </c>
      <c r="L171" s="3">
        <f t="shared" si="32"/>
        <v>10.903442819173051</v>
      </c>
      <c r="N171" s="1">
        <v>1971.46</v>
      </c>
      <c r="O171">
        <v>326.24700000000001</v>
      </c>
      <c r="P171" s="2">
        <f t="shared" si="33"/>
        <v>10.879000000000019</v>
      </c>
      <c r="R171" s="4">
        <f t="shared" si="42"/>
        <v>-8.3400000000000141E-4</v>
      </c>
      <c r="S171" s="3">
        <f t="shared" si="43"/>
        <v>-4.5965831334302765E-2</v>
      </c>
      <c r="T171" s="3">
        <f t="shared" si="44"/>
        <v>-2.1548326143836949E-2</v>
      </c>
      <c r="U171" s="3">
        <f t="shared" si="40"/>
        <v>-5.7514157478139712E-2</v>
      </c>
      <c r="V171" s="3">
        <f t="shared" si="45"/>
        <v>0.10305675194564401</v>
      </c>
      <c r="W171" s="3">
        <f t="shared" si="41"/>
        <v>5.1294010215318271E-2</v>
      </c>
      <c r="X171" s="3">
        <f t="shared" si="46"/>
        <v>0.16401604068857623</v>
      </c>
      <c r="Z171" s="1">
        <v>1971.54</v>
      </c>
      <c r="AA171">
        <v>7.3333300000000004E-2</v>
      </c>
    </row>
    <row r="172" spans="2:27" ht="15">
      <c r="B172" s="3">
        <v>1971.33</v>
      </c>
      <c r="C172" s="10">
        <v>-0.14691699999999999</v>
      </c>
      <c r="D172" s="4">
        <f t="shared" si="47"/>
        <v>6.7678260000000004E-2</v>
      </c>
      <c r="E172" s="10">
        <f t="shared" si="34"/>
        <v>-0.22051629653335761</v>
      </c>
      <c r="F172" s="10">
        <f t="shared" si="35"/>
        <v>1.3977020431614864</v>
      </c>
      <c r="G172" s="10">
        <f t="shared" si="36"/>
        <v>-1.1523167085464643</v>
      </c>
      <c r="H172" s="3">
        <f t="shared" si="37"/>
        <v>0.2453853346150221</v>
      </c>
      <c r="I172" s="3">
        <v>1.9742566510172146</v>
      </c>
      <c r="J172" s="3">
        <f t="shared" si="38"/>
        <v>18.950603155972871</v>
      </c>
      <c r="K172" s="3">
        <f t="shared" si="39"/>
        <v>326.37479533350586</v>
      </c>
      <c r="L172" s="3">
        <f t="shared" si="32"/>
        <v>11.006795333505863</v>
      </c>
      <c r="N172" s="1">
        <v>1971.54</v>
      </c>
      <c r="O172">
        <v>326.32</v>
      </c>
      <c r="P172" s="2">
        <f t="shared" si="33"/>
        <v>10.951999999999998</v>
      </c>
      <c r="R172" s="4">
        <f t="shared" si="42"/>
        <v>-1.2499999999999983E-2</v>
      </c>
      <c r="S172" s="3">
        <f t="shared" si="43"/>
        <v>-4.7488385651451637E-2</v>
      </c>
      <c r="T172" s="3">
        <f t="shared" si="44"/>
        <v>-2.5227610396539868E-2</v>
      </c>
      <c r="U172" s="3">
        <f t="shared" si="40"/>
        <v>-6.271599604799151E-2</v>
      </c>
      <c r="V172" s="3">
        <f t="shared" si="45"/>
        <v>0.10335251433281201</v>
      </c>
      <c r="W172" s="3">
        <f t="shared" si="41"/>
        <v>4.6908117889619648E-2</v>
      </c>
      <c r="X172" s="3">
        <f t="shared" si="46"/>
        <v>0.16452138758476664</v>
      </c>
      <c r="Z172" s="1">
        <v>1971.62</v>
      </c>
      <c r="AA172">
        <v>0.05</v>
      </c>
    </row>
    <row r="173" spans="2:27" ht="15">
      <c r="B173" s="3">
        <v>1971.42</v>
      </c>
      <c r="C173" s="10">
        <v>-0.1575</v>
      </c>
      <c r="D173" s="4">
        <f t="shared" si="47"/>
        <v>6.5350000000000005E-2</v>
      </c>
      <c r="E173" s="10">
        <f t="shared" si="34"/>
        <v>-0.25325680574378562</v>
      </c>
      <c r="F173" s="10">
        <f t="shared" si="35"/>
        <v>1.3492759393431915</v>
      </c>
      <c r="G173" s="10">
        <f t="shared" si="36"/>
        <v>-1.1805153546459459</v>
      </c>
      <c r="H173" s="3">
        <f t="shared" si="37"/>
        <v>0.16876058469724553</v>
      </c>
      <c r="I173" s="3">
        <v>1.980320813771518</v>
      </c>
      <c r="J173" s="3">
        <f t="shared" si="38"/>
        <v>19.115629890453832</v>
      </c>
      <c r="K173" s="3">
        <f t="shared" si="39"/>
        <v>326.47843829403803</v>
      </c>
      <c r="L173" s="3">
        <f t="shared" si="32"/>
        <v>11.110438294038033</v>
      </c>
      <c r="N173" s="1">
        <v>1971.62</v>
      </c>
      <c r="O173">
        <v>326.37</v>
      </c>
      <c r="P173" s="2">
        <f t="shared" si="33"/>
        <v>11.00200000000001</v>
      </c>
      <c r="R173" s="4">
        <f t="shared" si="42"/>
        <v>-1.0583000000000009E-2</v>
      </c>
      <c r="S173" s="3">
        <f t="shared" si="43"/>
        <v>-4.842610381829493E-2</v>
      </c>
      <c r="T173" s="3">
        <f t="shared" si="44"/>
        <v>-2.8198646099481639E-2</v>
      </c>
      <c r="U173" s="3">
        <f t="shared" si="40"/>
        <v>-6.6624749917776574E-2</v>
      </c>
      <c r="V173" s="3">
        <f t="shared" si="45"/>
        <v>0.10364296053217004</v>
      </c>
      <c r="W173" s="3">
        <f t="shared" si="41"/>
        <v>4.3680685606171117E-2</v>
      </c>
      <c r="X173" s="3">
        <f t="shared" si="46"/>
        <v>0.16502673448096061</v>
      </c>
      <c r="Z173" s="1">
        <v>1971.71</v>
      </c>
      <c r="AA173">
        <v>7.9166700000000007E-2</v>
      </c>
    </row>
    <row r="174" spans="2:27" ht="15">
      <c r="B174" s="3">
        <v>1971.5</v>
      </c>
      <c r="C174" s="10">
        <v>-0.17449999999999999</v>
      </c>
      <c r="D174" s="4">
        <f t="shared" si="47"/>
        <v>6.1610000000000005E-2</v>
      </c>
      <c r="E174" s="10">
        <f t="shared" si="34"/>
        <v>-0.2888165081801658</v>
      </c>
      <c r="F174" s="10">
        <f t="shared" si="35"/>
        <v>1.2980847931977046</v>
      </c>
      <c r="G174" s="10">
        <f t="shared" si="36"/>
        <v>-1.2137406528513466</v>
      </c>
      <c r="H174" s="3">
        <f t="shared" si="37"/>
        <v>8.4344140346358065E-2</v>
      </c>
      <c r="I174" s="3">
        <v>1.9863849765258217</v>
      </c>
      <c r="J174" s="3">
        <f t="shared" si="38"/>
        <v>19.281161971830983</v>
      </c>
      <c r="K174" s="3">
        <f t="shared" si="39"/>
        <v>326.58236304804853</v>
      </c>
      <c r="L174" s="3">
        <f t="shared" si="32"/>
        <v>11.21436304804854</v>
      </c>
      <c r="N174" s="1">
        <v>1971.71</v>
      </c>
      <c r="O174">
        <v>326.44900000000001</v>
      </c>
      <c r="P174" s="2">
        <f t="shared" si="33"/>
        <v>11.081000000000017</v>
      </c>
      <c r="R174" s="4">
        <f t="shared" si="42"/>
        <v>-1.6999999999999987E-2</v>
      </c>
      <c r="S174" s="3">
        <f t="shared" si="43"/>
        <v>-5.119114614548681E-2</v>
      </c>
      <c r="T174" s="3">
        <f t="shared" si="44"/>
        <v>-3.3225298205400655E-2</v>
      </c>
      <c r="U174" s="3">
        <f t="shared" si="40"/>
        <v>-7.441644435088747E-2</v>
      </c>
      <c r="V174" s="3">
        <f t="shared" si="45"/>
        <v>0.1039247540105066</v>
      </c>
      <c r="W174" s="3">
        <f t="shared" si="41"/>
        <v>3.6949954094707874E-2</v>
      </c>
      <c r="X174" s="3">
        <f t="shared" si="46"/>
        <v>0.16553208137715103</v>
      </c>
      <c r="Z174" s="1">
        <v>1971.79</v>
      </c>
      <c r="AA174">
        <v>4.7500000000000001E-2</v>
      </c>
    </row>
    <row r="175" spans="2:27" ht="15">
      <c r="B175" s="3">
        <v>1971.58</v>
      </c>
      <c r="C175" s="10">
        <v>-0.16516700000000001</v>
      </c>
      <c r="D175" s="4">
        <f t="shared" si="47"/>
        <v>6.3663259999999999E-2</v>
      </c>
      <c r="E175" s="10">
        <f t="shared" si="34"/>
        <v>-0.31854811187958004</v>
      </c>
      <c r="F175" s="10">
        <f t="shared" si="35"/>
        <v>1.2527715670211352</v>
      </c>
      <c r="G175" s="10">
        <f t="shared" si="36"/>
        <v>-1.2432021002569642</v>
      </c>
      <c r="H175" s="3">
        <f t="shared" si="37"/>
        <v>9.5694667641710307E-3</v>
      </c>
      <c r="I175" s="3">
        <v>1.9929577464788735</v>
      </c>
      <c r="J175" s="3">
        <f t="shared" si="38"/>
        <v>19.447241784037555</v>
      </c>
      <c r="K175" s="3">
        <f t="shared" si="39"/>
        <v>326.68661757698504</v>
      </c>
      <c r="L175" s="3">
        <f t="shared" si="32"/>
        <v>11.318617576985048</v>
      </c>
      <c r="N175" s="1">
        <v>1971.79</v>
      </c>
      <c r="O175">
        <v>326.49700000000001</v>
      </c>
      <c r="P175" s="2">
        <f t="shared" si="33"/>
        <v>11.129000000000019</v>
      </c>
      <c r="R175" s="4">
        <f t="shared" si="42"/>
        <v>9.3329999999999802E-3</v>
      </c>
      <c r="S175" s="3">
        <f t="shared" si="43"/>
        <v>-4.531322617656941E-2</v>
      </c>
      <c r="T175" s="3">
        <f t="shared" si="44"/>
        <v>-2.9461447405617625E-2</v>
      </c>
      <c r="U175" s="3">
        <f t="shared" si="40"/>
        <v>-6.477467358218704E-2</v>
      </c>
      <c r="V175" s="3">
        <f t="shared" si="45"/>
        <v>0.104254528936508</v>
      </c>
      <c r="W175" s="3">
        <f t="shared" si="41"/>
        <v>4.5957322712539661E-2</v>
      </c>
      <c r="X175" s="3">
        <f t="shared" si="46"/>
        <v>0.16607981220657209</v>
      </c>
      <c r="Z175" s="1">
        <v>1971.87</v>
      </c>
      <c r="AA175">
        <v>0.16166700000000001</v>
      </c>
    </row>
    <row r="176" spans="2:27" ht="15">
      <c r="B176" s="3">
        <v>1971.67</v>
      </c>
      <c r="C176" s="10">
        <v>-0.14708299999999999</v>
      </c>
      <c r="D176" s="4">
        <f t="shared" si="47"/>
        <v>6.7641740000000006E-2</v>
      </c>
      <c r="E176" s="10">
        <f t="shared" si="34"/>
        <v>-0.34011884057782538</v>
      </c>
      <c r="F176" s="10">
        <f t="shared" si="35"/>
        <v>1.2155150535919184</v>
      </c>
      <c r="G176" s="10">
        <f t="shared" si="36"/>
        <v>-1.26609047475736</v>
      </c>
      <c r="H176" s="3">
        <f t="shared" si="37"/>
        <v>-5.057542116544167E-2</v>
      </c>
      <c r="I176" s="3">
        <v>1.9995305164319248</v>
      </c>
      <c r="J176" s="3">
        <f t="shared" si="38"/>
        <v>19.613869327073548</v>
      </c>
      <c r="K176" s="3">
        <f t="shared" si="39"/>
        <v>326.79121204080946</v>
      </c>
      <c r="L176" s="3">
        <f t="shared" si="32"/>
        <v>11.42321204080946</v>
      </c>
      <c r="N176" s="1">
        <v>1971.87</v>
      </c>
      <c r="O176">
        <v>326.65800000000002</v>
      </c>
      <c r="P176" s="2">
        <f t="shared" si="33"/>
        <v>11.29000000000002</v>
      </c>
      <c r="R176" s="4">
        <f t="shared" si="42"/>
        <v>1.8084000000000017E-2</v>
      </c>
      <c r="S176" s="3">
        <f t="shared" si="43"/>
        <v>-3.7256513429216875E-2</v>
      </c>
      <c r="T176" s="3">
        <f t="shared" si="44"/>
        <v>-2.2888374500395825E-2</v>
      </c>
      <c r="U176" s="3">
        <f t="shared" si="40"/>
        <v>-5.0144887929612698E-2</v>
      </c>
      <c r="V176" s="3">
        <f t="shared" si="45"/>
        <v>0.10459446382441229</v>
      </c>
      <c r="W176" s="3">
        <f t="shared" si="41"/>
        <v>5.9464064687760859E-2</v>
      </c>
      <c r="X176" s="3">
        <f t="shared" si="46"/>
        <v>0.16662754303599314</v>
      </c>
      <c r="Z176" s="1">
        <v>1971.96</v>
      </c>
      <c r="AA176">
        <v>9.5833299999999996E-2</v>
      </c>
    </row>
    <row r="177" spans="2:27" ht="15">
      <c r="B177" s="3">
        <v>1971.75</v>
      </c>
      <c r="C177" s="10">
        <v>-0.13541700000000001</v>
      </c>
      <c r="D177" s="4">
        <f t="shared" si="47"/>
        <v>7.0208260000000008E-2</v>
      </c>
      <c r="E177" s="10">
        <f t="shared" si="34"/>
        <v>-0.35623382160039319</v>
      </c>
      <c r="F177" s="10">
        <f t="shared" si="35"/>
        <v>1.1837684539385431</v>
      </c>
      <c r="G177" s="10">
        <f t="shared" si="36"/>
        <v>-1.2846585013412479</v>
      </c>
      <c r="H177" s="3">
        <f t="shared" si="37"/>
        <v>-0.1008900474027048</v>
      </c>
      <c r="I177" s="3">
        <v>2.0061032863849766</v>
      </c>
      <c r="J177" s="3">
        <f t="shared" si="38"/>
        <v>19.781044600938962</v>
      </c>
      <c r="K177" s="3">
        <f t="shared" si="39"/>
        <v>326.89615291700289</v>
      </c>
      <c r="L177" s="3">
        <f t="shared" si="32"/>
        <v>11.528152917002899</v>
      </c>
      <c r="N177" s="1">
        <v>1971.96</v>
      </c>
      <c r="O177">
        <v>326.75400000000002</v>
      </c>
      <c r="P177" s="2">
        <f t="shared" si="33"/>
        <v>11.386000000000024</v>
      </c>
      <c r="R177" s="4">
        <f t="shared" si="42"/>
        <v>1.1665999999999982E-2</v>
      </c>
      <c r="S177" s="3">
        <f t="shared" si="43"/>
        <v>-3.1746599653375229E-2</v>
      </c>
      <c r="T177" s="3">
        <f t="shared" si="44"/>
        <v>-1.8568026583887898E-2</v>
      </c>
      <c r="U177" s="3">
        <f t="shared" si="40"/>
        <v>-4.0314626237263125E-2</v>
      </c>
      <c r="V177" s="3">
        <f t="shared" si="45"/>
        <v>0.10494087619343873</v>
      </c>
      <c r="W177" s="3">
        <f t="shared" si="41"/>
        <v>6.8657712579901914E-2</v>
      </c>
      <c r="X177" s="3">
        <f t="shared" si="46"/>
        <v>0.1671752738654142</v>
      </c>
      <c r="Z177" s="1">
        <v>1972.04</v>
      </c>
      <c r="AA177">
        <v>4.3333299999999998E-2</v>
      </c>
    </row>
    <row r="178" spans="2:27" ht="15">
      <c r="B178" s="3">
        <v>1971.83</v>
      </c>
      <c r="C178" s="10">
        <v>-0.121</v>
      </c>
      <c r="D178" s="4">
        <f t="shared" si="47"/>
        <v>7.3380000000000001E-2</v>
      </c>
      <c r="E178" s="10">
        <f t="shared" si="34"/>
        <v>-0.36644944118490808</v>
      </c>
      <c r="F178" s="10">
        <f t="shared" si="35"/>
        <v>1.1579710509411396</v>
      </c>
      <c r="G178" s="10">
        <f t="shared" si="36"/>
        <v>-1.2980877422520325</v>
      </c>
      <c r="H178" s="3">
        <f t="shared" si="37"/>
        <v>-0.14011669131089288</v>
      </c>
      <c r="I178" s="3">
        <v>2.0126760563380284</v>
      </c>
      <c r="J178" s="3">
        <f t="shared" si="38"/>
        <v>19.948767605633797</v>
      </c>
      <c r="K178" s="3">
        <f t="shared" si="39"/>
        <v>327.00144800438102</v>
      </c>
      <c r="L178" s="3">
        <f t="shared" si="32"/>
        <v>11.633448004381023</v>
      </c>
      <c r="N178" s="1">
        <v>1972.04</v>
      </c>
      <c r="O178">
        <v>326.798</v>
      </c>
      <c r="P178" s="2">
        <f t="shared" si="33"/>
        <v>11.430000000000007</v>
      </c>
      <c r="R178" s="4">
        <f t="shared" si="42"/>
        <v>1.4417000000000013E-2</v>
      </c>
      <c r="S178" s="3">
        <f t="shared" si="43"/>
        <v>-2.5797402997403518E-2</v>
      </c>
      <c r="T178" s="3">
        <f t="shared" si="44"/>
        <v>-1.3429240910784568E-2</v>
      </c>
      <c r="U178" s="3">
        <f t="shared" si="40"/>
        <v>-2.9226643908188084E-2</v>
      </c>
      <c r="V178" s="3">
        <f t="shared" si="45"/>
        <v>0.10529508737812421</v>
      </c>
      <c r="W178" s="3">
        <f t="shared" si="41"/>
        <v>7.8991107860754931E-2</v>
      </c>
      <c r="X178" s="3">
        <f t="shared" si="46"/>
        <v>0.16772300469483525</v>
      </c>
      <c r="Z178" s="1">
        <v>1972.12</v>
      </c>
      <c r="AA178">
        <v>5.9166700000000003E-2</v>
      </c>
    </row>
    <row r="179" spans="2:27" ht="15">
      <c r="B179" s="3">
        <v>1971.92</v>
      </c>
      <c r="C179" s="10">
        <v>-9.8250000000000004E-2</v>
      </c>
      <c r="D179" s="4">
        <f t="shared" si="47"/>
        <v>7.838500000000001E-2</v>
      </c>
      <c r="E179" s="10">
        <f t="shared" si="34"/>
        <v>-0.36857230665688734</v>
      </c>
      <c r="F179" s="10">
        <f t="shared" si="35"/>
        <v>1.140162252670166</v>
      </c>
      <c r="G179" s="10">
        <f t="shared" si="36"/>
        <v>-1.3037352155134307</v>
      </c>
      <c r="H179" s="3">
        <f t="shared" si="37"/>
        <v>-0.16357296284326472</v>
      </c>
      <c r="I179" s="3">
        <v>2.0192488262910802</v>
      </c>
      <c r="J179" s="3">
        <f t="shared" si="38"/>
        <v>20.117038341158054</v>
      </c>
      <c r="K179" s="3">
        <f t="shared" si="39"/>
        <v>327.10710939009573</v>
      </c>
      <c r="L179" s="3">
        <f t="shared" si="32"/>
        <v>11.739109390095734</v>
      </c>
      <c r="N179" s="1">
        <v>1972.12</v>
      </c>
      <c r="O179">
        <v>326.85700000000003</v>
      </c>
      <c r="P179" s="2">
        <f t="shared" si="33"/>
        <v>11.489000000000033</v>
      </c>
      <c r="R179" s="4">
        <f t="shared" si="42"/>
        <v>2.2749999999999992E-2</v>
      </c>
      <c r="S179" s="3">
        <f t="shared" si="43"/>
        <v>-1.7808798270973591E-2</v>
      </c>
      <c r="T179" s="3">
        <f t="shared" si="44"/>
        <v>-5.6474732613982503E-3</v>
      </c>
      <c r="U179" s="3">
        <f t="shared" si="40"/>
        <v>-1.3456271532371842E-2</v>
      </c>
      <c r="V179" s="3">
        <f t="shared" si="45"/>
        <v>0.10566138571471129</v>
      </c>
      <c r="W179" s="3">
        <f t="shared" si="41"/>
        <v>9.3550741335576629E-2</v>
      </c>
      <c r="X179" s="3">
        <f t="shared" si="46"/>
        <v>0.16827073552425631</v>
      </c>
      <c r="Z179" s="1">
        <v>1972.21</v>
      </c>
      <c r="AA179">
        <v>7.16667E-2</v>
      </c>
    </row>
    <row r="180" spans="2:27" ht="15">
      <c r="B180" s="3">
        <v>1972</v>
      </c>
      <c r="C180" s="10">
        <v>-6.8500000000000005E-2</v>
      </c>
      <c r="D180" s="4">
        <f t="shared" si="47"/>
        <v>8.4930000000000005E-2</v>
      </c>
      <c r="E180" s="10">
        <f t="shared" si="34"/>
        <v>-0.36101072251828076</v>
      </c>
      <c r="F180" s="10">
        <f t="shared" si="35"/>
        <v>1.1320920819488081</v>
      </c>
      <c r="G180" s="10">
        <f t="shared" si="36"/>
        <v>-1.2994521685088591</v>
      </c>
      <c r="H180" s="3">
        <f t="shared" si="37"/>
        <v>-0.16736008656005108</v>
      </c>
      <c r="I180" s="3">
        <v>2.0258215962441315</v>
      </c>
      <c r="J180" s="3">
        <f t="shared" si="38"/>
        <v>20.285856807511731</v>
      </c>
      <c r="K180" s="3">
        <f t="shared" si="39"/>
        <v>327.21315263837784</v>
      </c>
      <c r="L180" s="3">
        <f t="shared" si="32"/>
        <v>11.84515263837784</v>
      </c>
      <c r="N180" s="1">
        <v>1972.21</v>
      </c>
      <c r="O180">
        <v>326.928</v>
      </c>
      <c r="P180" s="2">
        <f t="shared" si="33"/>
        <v>11.560000000000002</v>
      </c>
      <c r="R180" s="4">
        <f t="shared" si="42"/>
        <v>2.9749999999999999E-2</v>
      </c>
      <c r="S180" s="3">
        <f t="shared" si="43"/>
        <v>-8.070170721357961E-3</v>
      </c>
      <c r="T180" s="3">
        <f t="shared" si="44"/>
        <v>4.2830470045716051E-3</v>
      </c>
      <c r="U180" s="3">
        <f t="shared" si="40"/>
        <v>6.2128762832136444E-3</v>
      </c>
      <c r="V180" s="3">
        <f t="shared" si="45"/>
        <v>0.10604324828210565</v>
      </c>
      <c r="W180" s="3">
        <f t="shared" si="41"/>
        <v>0.11163483693699792</v>
      </c>
      <c r="X180" s="3">
        <f t="shared" si="46"/>
        <v>0.16881846635367737</v>
      </c>
      <c r="Z180" s="1">
        <v>1972.29</v>
      </c>
      <c r="AA180">
        <v>0.130833</v>
      </c>
    </row>
    <row r="181" spans="2:27" ht="15">
      <c r="B181" s="3">
        <v>1972.08</v>
      </c>
      <c r="C181" s="10">
        <v>-6.0499999999999998E-2</v>
      </c>
      <c r="D181" s="4">
        <f t="shared" si="47"/>
        <v>8.6690000000000003E-2</v>
      </c>
      <c r="E181" s="10">
        <f t="shared" si="34"/>
        <v>-0.35149515053394442</v>
      </c>
      <c r="F181" s="10">
        <f t="shared" si="35"/>
        <v>1.1260257451833802</v>
      </c>
      <c r="G181" s="10">
        <f t="shared" si="36"/>
        <v>-1.2926183478011761</v>
      </c>
      <c r="H181" s="3">
        <f t="shared" si="37"/>
        <v>-0.16659260261779596</v>
      </c>
      <c r="I181" s="3">
        <v>2.0323943661971833</v>
      </c>
      <c r="J181" s="3">
        <f t="shared" si="38"/>
        <v>20.45522300469483</v>
      </c>
      <c r="K181" s="3">
        <f t="shared" si="39"/>
        <v>327.31958127878084</v>
      </c>
      <c r="L181" s="3">
        <f t="shared" si="32"/>
        <v>11.95158127878085</v>
      </c>
      <c r="N181" s="1">
        <v>1972.29</v>
      </c>
      <c r="O181">
        <v>327.05900000000003</v>
      </c>
      <c r="P181" s="2">
        <f t="shared" si="33"/>
        <v>11.691000000000031</v>
      </c>
      <c r="R181" s="4">
        <f t="shared" si="42"/>
        <v>8.0000000000000071E-3</v>
      </c>
      <c r="S181" s="3">
        <f t="shared" si="43"/>
        <v>-6.0663367654278932E-3</v>
      </c>
      <c r="T181" s="3">
        <f t="shared" si="44"/>
        <v>6.8338207076830138E-3</v>
      </c>
      <c r="U181" s="3">
        <f t="shared" si="40"/>
        <v>1.0767483942255121E-2</v>
      </c>
      <c r="V181" s="3">
        <f t="shared" si="45"/>
        <v>0.10642864040300992</v>
      </c>
      <c r="W181" s="3">
        <f t="shared" si="41"/>
        <v>0.11611937595103954</v>
      </c>
      <c r="X181" s="3">
        <f t="shared" si="46"/>
        <v>0.16936619718309842</v>
      </c>
      <c r="Z181" s="1">
        <v>1972.37</v>
      </c>
      <c r="AA181">
        <v>0.124167</v>
      </c>
    </row>
    <row r="182" spans="2:27" ht="15">
      <c r="B182" s="3">
        <v>1972.17</v>
      </c>
      <c r="C182" s="10">
        <v>-4.1333300000000003E-2</v>
      </c>
      <c r="D182" s="4">
        <f t="shared" si="47"/>
        <v>9.0906674000000007E-2</v>
      </c>
      <c r="E182" s="10">
        <f t="shared" si="34"/>
        <v>-0.33661046280525592</v>
      </c>
      <c r="F182" s="10">
        <f t="shared" si="35"/>
        <v>1.1252243847975822</v>
      </c>
      <c r="G182" s="10">
        <f t="shared" si="36"/>
        <v>-1.2796026168484027</v>
      </c>
      <c r="H182" s="3">
        <f t="shared" si="37"/>
        <v>-0.15437823205082046</v>
      </c>
      <c r="I182" s="3">
        <v>2.0389671361502346</v>
      </c>
      <c r="J182" s="3">
        <f t="shared" si="38"/>
        <v>20.625136932707349</v>
      </c>
      <c r="K182" s="3">
        <f t="shared" si="39"/>
        <v>327.42640474420449</v>
      </c>
      <c r="L182" s="3">
        <f t="shared" si="32"/>
        <v>12.058404744204495</v>
      </c>
      <c r="N182" s="1">
        <v>1972.37</v>
      </c>
      <c r="O182">
        <v>327.18299999999999</v>
      </c>
      <c r="P182" s="2">
        <f t="shared" si="33"/>
        <v>11.814999999999998</v>
      </c>
      <c r="R182" s="4">
        <f t="shared" si="42"/>
        <v>1.9166699999999995E-2</v>
      </c>
      <c r="S182" s="3">
        <f t="shared" si="43"/>
        <v>-8.0136038579792235E-4</v>
      </c>
      <c r="T182" s="3">
        <f t="shared" si="44"/>
        <v>1.3015730952773419E-2</v>
      </c>
      <c r="U182" s="3">
        <f t="shared" si="40"/>
        <v>2.2214370566975498E-2</v>
      </c>
      <c r="V182" s="3">
        <f t="shared" si="45"/>
        <v>0.10682346542364485</v>
      </c>
      <c r="W182" s="3">
        <f t="shared" si="41"/>
        <v>0.1268163989339228</v>
      </c>
      <c r="X182" s="3">
        <f t="shared" si="46"/>
        <v>0.16991392801251948</v>
      </c>
      <c r="Z182" s="1">
        <v>1972.46</v>
      </c>
      <c r="AA182">
        <v>0.14166699999999999</v>
      </c>
    </row>
    <row r="183" spans="2:27" ht="15">
      <c r="B183" s="3">
        <v>1972.25</v>
      </c>
      <c r="C183" s="10">
        <v>-2.4583299999999999E-2</v>
      </c>
      <c r="D183" s="4">
        <f t="shared" si="47"/>
        <v>9.4591674000000001E-2</v>
      </c>
      <c r="E183" s="10">
        <f t="shared" si="34"/>
        <v>-0.31755886477713913</v>
      </c>
      <c r="F183" s="10">
        <f t="shared" si="35"/>
        <v>1.1286441218703602</v>
      </c>
      <c r="G183" s="10">
        <f t="shared" si="36"/>
        <v>-1.2613296664730274</v>
      </c>
      <c r="H183" s="3">
        <f t="shared" si="37"/>
        <v>-0.13268554460266713</v>
      </c>
      <c r="I183" s="3">
        <v>2.0455399061032864</v>
      </c>
      <c r="J183" s="3">
        <f t="shared" si="38"/>
        <v>20.79559859154929</v>
      </c>
      <c r="K183" s="3">
        <f t="shared" si="39"/>
        <v>327.53363094741246</v>
      </c>
      <c r="L183" s="3">
        <f t="shared" si="32"/>
        <v>12.165630947412467</v>
      </c>
      <c r="N183" s="1">
        <v>1972.46</v>
      </c>
      <c r="O183">
        <v>327.32499999999999</v>
      </c>
      <c r="P183" s="2">
        <f t="shared" si="33"/>
        <v>11.956999999999994</v>
      </c>
      <c r="R183" s="4">
        <f t="shared" si="42"/>
        <v>1.6750000000000004E-2</v>
      </c>
      <c r="S183" s="3">
        <f t="shared" si="43"/>
        <v>3.4197370727779841E-3</v>
      </c>
      <c r="T183" s="3">
        <f t="shared" si="44"/>
        <v>1.8272950375375352E-2</v>
      </c>
      <c r="U183" s="3">
        <f t="shared" si="40"/>
        <v>3.1692687448153338E-2</v>
      </c>
      <c r="V183" s="3">
        <f t="shared" si="45"/>
        <v>0.10722620320797205</v>
      </c>
      <c r="W183" s="3">
        <f t="shared" si="41"/>
        <v>0.13574962191131004</v>
      </c>
      <c r="X183" s="3">
        <f t="shared" si="46"/>
        <v>0.17046165884194053</v>
      </c>
      <c r="Z183" s="1">
        <v>1972.54</v>
      </c>
      <c r="AA183">
        <v>0.128333</v>
      </c>
    </row>
    <row r="184" spans="2:27" ht="15">
      <c r="B184" s="3">
        <v>1972.33</v>
      </c>
      <c r="C184" s="10">
        <v>-5.9166699999999997E-3</v>
      </c>
      <c r="D184" s="4">
        <f t="shared" si="47"/>
        <v>9.8698332600000008E-2</v>
      </c>
      <c r="E184" s="10">
        <f t="shared" si="34"/>
        <v>-0.29406054310741586</v>
      </c>
      <c r="F184" s="10">
        <f t="shared" si="35"/>
        <v>1.1365604371778628</v>
      </c>
      <c r="G184" s="10">
        <f t="shared" si="36"/>
        <v>-1.2372756213950853</v>
      </c>
      <c r="H184" s="3">
        <f t="shared" si="37"/>
        <v>-0.10071518421722248</v>
      </c>
      <c r="I184" s="3">
        <v>2.0521126760563377</v>
      </c>
      <c r="J184" s="3">
        <f t="shared" si="38"/>
        <v>20.966607981220651</v>
      </c>
      <c r="K184" s="3">
        <f t="shared" si="39"/>
        <v>327.64126864081447</v>
      </c>
      <c r="L184" s="3">
        <f t="shared" si="32"/>
        <v>12.273268640814479</v>
      </c>
      <c r="N184" s="1">
        <v>1972.54</v>
      </c>
      <c r="O184">
        <v>327.45299999999997</v>
      </c>
      <c r="P184" s="2">
        <f t="shared" si="33"/>
        <v>12.08499999999998</v>
      </c>
      <c r="R184" s="4">
        <f t="shared" si="42"/>
        <v>1.866663E-2</v>
      </c>
      <c r="S184" s="3">
        <f t="shared" si="43"/>
        <v>7.9163153075025861E-3</v>
      </c>
      <c r="T184" s="3">
        <f t="shared" si="44"/>
        <v>2.4054045077942066E-2</v>
      </c>
      <c r="U184" s="3">
        <f t="shared" si="40"/>
        <v>4.1970360385444654E-2</v>
      </c>
      <c r="V184" s="3">
        <f t="shared" si="45"/>
        <v>0.10763769340201179</v>
      </c>
      <c r="W184" s="3">
        <f t="shared" si="41"/>
        <v>0.14541101774891196</v>
      </c>
      <c r="X184" s="3">
        <f t="shared" si="46"/>
        <v>0.17100938967136159</v>
      </c>
      <c r="Z184" s="1">
        <v>1972.62</v>
      </c>
      <c r="AA184">
        <v>0.14749999999999999</v>
      </c>
    </row>
    <row r="185" spans="2:27" ht="15">
      <c r="B185" s="3">
        <v>1972.42</v>
      </c>
      <c r="C185" s="10">
        <v>2.7583300000000002E-2</v>
      </c>
      <c r="D185" s="4">
        <f t="shared" si="47"/>
        <v>0.106068326</v>
      </c>
      <c r="E185" s="10">
        <f t="shared" si="34"/>
        <v>-0.26172700465702337</v>
      </c>
      <c r="F185" s="10">
        <f t="shared" si="35"/>
        <v>1.1532078377059733</v>
      </c>
      <c r="G185" s="10">
        <f t="shared" si="36"/>
        <v>-1.2026663773469082</v>
      </c>
      <c r="H185" s="3">
        <f t="shared" si="37"/>
        <v>-4.9458539640934829E-2</v>
      </c>
      <c r="I185" s="3">
        <v>2.0586854460093895</v>
      </c>
      <c r="J185" s="3">
        <f t="shared" si="38"/>
        <v>21.138165101721434</v>
      </c>
      <c r="K185" s="3">
        <f t="shared" si="39"/>
        <v>327.74933433166274</v>
      </c>
      <c r="L185" s="3">
        <f t="shared" si="32"/>
        <v>12.381334331662742</v>
      </c>
      <c r="N185" s="1">
        <v>1972.62</v>
      </c>
      <c r="O185">
        <v>327.601</v>
      </c>
      <c r="P185" s="2">
        <f t="shared" si="33"/>
        <v>12.233000000000004</v>
      </c>
      <c r="R185" s="4">
        <f t="shared" si="42"/>
        <v>3.3499970000000004E-2</v>
      </c>
      <c r="S185" s="3">
        <f t="shared" si="43"/>
        <v>1.6647400528110534E-2</v>
      </c>
      <c r="T185" s="3">
        <f t="shared" si="44"/>
        <v>3.4609244048177112E-2</v>
      </c>
      <c r="U185" s="3">
        <f t="shared" si="40"/>
        <v>6.1256644576287649E-2</v>
      </c>
      <c r="V185" s="3">
        <f t="shared" si="45"/>
        <v>0.10806569084826378</v>
      </c>
      <c r="W185" s="3">
        <f t="shared" si="41"/>
        <v>0.16319667096692267</v>
      </c>
      <c r="X185" s="3">
        <f t="shared" si="46"/>
        <v>0.17155712050078264</v>
      </c>
      <c r="Z185" s="1">
        <v>1972.71</v>
      </c>
      <c r="AA185">
        <v>0.160833</v>
      </c>
    </row>
    <row r="186" spans="2:27" ht="15">
      <c r="B186" s="3">
        <v>1972.5</v>
      </c>
      <c r="C186" s="10">
        <v>8.7249999999999994E-2</v>
      </c>
      <c r="D186" s="4">
        <f t="shared" si="47"/>
        <v>0.11919500000000001</v>
      </c>
      <c r="E186" s="10">
        <f t="shared" si="34"/>
        <v>-0.21289596949799106</v>
      </c>
      <c r="F186" s="10">
        <f t="shared" si="35"/>
        <v>1.1864069292825059</v>
      </c>
      <c r="G186" s="10">
        <f t="shared" si="36"/>
        <v>-1.1490875451981664</v>
      </c>
      <c r="H186" s="3">
        <f t="shared" si="37"/>
        <v>3.7319384084339546E-2</v>
      </c>
      <c r="I186" s="3">
        <v>2.0652582159624413</v>
      </c>
      <c r="J186" s="3">
        <f t="shared" si="38"/>
        <v>21.310269953051638</v>
      </c>
      <c r="K186" s="3">
        <f t="shared" si="39"/>
        <v>327.85785819340975</v>
      </c>
      <c r="L186" s="3">
        <f t="shared" si="32"/>
        <v>12.489858193409759</v>
      </c>
      <c r="N186" s="1">
        <v>1972.71</v>
      </c>
      <c r="O186">
        <v>327.762</v>
      </c>
      <c r="P186" s="2">
        <f t="shared" si="33"/>
        <v>12.394000000000005</v>
      </c>
      <c r="R186" s="4">
        <f t="shared" si="42"/>
        <v>5.9666699999999989E-2</v>
      </c>
      <c r="S186" s="3">
        <f t="shared" si="43"/>
        <v>3.3199091576532558E-2</v>
      </c>
      <c r="T186" s="3">
        <f t="shared" si="44"/>
        <v>5.3578832148741817E-2</v>
      </c>
      <c r="U186" s="3">
        <f t="shared" si="40"/>
        <v>9.677792372527437E-2</v>
      </c>
      <c r="V186" s="3">
        <f t="shared" si="45"/>
        <v>0.10852386174701678</v>
      </c>
      <c r="W186" s="3">
        <f t="shared" si="41"/>
        <v>0.19562399309976372</v>
      </c>
      <c r="X186" s="3">
        <f t="shared" si="46"/>
        <v>0.1721048513302037</v>
      </c>
      <c r="Z186" s="1">
        <v>1972.79</v>
      </c>
      <c r="AA186">
        <v>0.21249999999999999</v>
      </c>
    </row>
    <row r="187" spans="2:27" ht="15">
      <c r="B187" s="3">
        <v>1972.58</v>
      </c>
      <c r="C187" s="10">
        <v>0.114417</v>
      </c>
      <c r="D187" s="4">
        <f t="shared" si="47"/>
        <v>0.12517174</v>
      </c>
      <c r="E187" s="10">
        <f t="shared" si="34"/>
        <v>-0.15928063478829457</v>
      </c>
      <c r="F187" s="10">
        <f t="shared" si="35"/>
        <v>1.2244401816093242</v>
      </c>
      <c r="G187" s="10">
        <f t="shared" si="36"/>
        <v>-1.0876514032187641</v>
      </c>
      <c r="H187" s="3">
        <f t="shared" si="37"/>
        <v>0.13678877839056014</v>
      </c>
      <c r="I187" s="3">
        <v>2.0744913928012521</v>
      </c>
      <c r="J187" s="3">
        <f t="shared" si="38"/>
        <v>21.483144235785076</v>
      </c>
      <c r="K187" s="3">
        <f t="shared" si="39"/>
        <v>327.96707360675435</v>
      </c>
      <c r="L187" s="3">
        <f t="shared" si="32"/>
        <v>12.599073606754359</v>
      </c>
      <c r="N187" s="1">
        <v>1972.79</v>
      </c>
      <c r="O187">
        <v>327.97399999999999</v>
      </c>
      <c r="P187" s="2">
        <f t="shared" si="33"/>
        <v>12.605999999999995</v>
      </c>
      <c r="R187" s="4">
        <f t="shared" si="42"/>
        <v>2.7167000000000011E-2</v>
      </c>
      <c r="S187" s="3">
        <f t="shared" si="43"/>
        <v>3.8033252326818312E-2</v>
      </c>
      <c r="T187" s="3">
        <f t="shared" si="44"/>
        <v>6.1436141979402281E-2</v>
      </c>
      <c r="U187" s="3">
        <f t="shared" si="40"/>
        <v>0.10946939430622059</v>
      </c>
      <c r="V187" s="3">
        <f t="shared" si="45"/>
        <v>0.10921541334460017</v>
      </c>
      <c r="W187" s="3">
        <f t="shared" si="41"/>
        <v>0.20773786822019868</v>
      </c>
      <c r="X187" s="3">
        <f t="shared" si="46"/>
        <v>0.17287428273343863</v>
      </c>
      <c r="Z187" s="1">
        <v>1972.87</v>
      </c>
      <c r="AA187">
        <v>0.14833299999999999</v>
      </c>
    </row>
    <row r="188" spans="2:27" ht="15">
      <c r="B188" s="3">
        <v>1972.67</v>
      </c>
      <c r="C188" s="10">
        <v>0.13158300000000001</v>
      </c>
      <c r="D188" s="4">
        <f t="shared" si="47"/>
        <v>0.12894826000000001</v>
      </c>
      <c r="E188" s="10">
        <f t="shared" si="34"/>
        <v>-0.1044620752362645</v>
      </c>
      <c r="F188" s="10">
        <f t="shared" si="35"/>
        <v>1.2635725332966909</v>
      </c>
      <c r="G188" s="10">
        <f t="shared" si="36"/>
        <v>-1.0218191328701145</v>
      </c>
      <c r="H188" s="3">
        <f t="shared" si="37"/>
        <v>0.24175340042657645</v>
      </c>
      <c r="I188" s="3">
        <v>2.0837245696400628</v>
      </c>
      <c r="J188" s="3">
        <f t="shared" si="38"/>
        <v>21.65678794992175</v>
      </c>
      <c r="K188" s="3">
        <f t="shared" si="39"/>
        <v>328.07698660029854</v>
      </c>
      <c r="L188" s="3">
        <f t="shared" si="32"/>
        <v>12.708986600298545</v>
      </c>
      <c r="N188" s="1">
        <v>1972.87</v>
      </c>
      <c r="O188">
        <v>328.12299999999999</v>
      </c>
      <c r="P188" s="2">
        <f t="shared" si="33"/>
        <v>12.754999999999995</v>
      </c>
      <c r="R188" s="4">
        <f t="shared" si="42"/>
        <v>1.7166000000000001E-2</v>
      </c>
      <c r="S188" s="3">
        <f t="shared" si="43"/>
        <v>3.9132351687366729E-2</v>
      </c>
      <c r="T188" s="3">
        <f t="shared" si="44"/>
        <v>6.583227034864958E-2</v>
      </c>
      <c r="U188" s="3">
        <f t="shared" si="40"/>
        <v>0.1149646220360163</v>
      </c>
      <c r="V188" s="3">
        <f t="shared" si="45"/>
        <v>0.10991299354418516</v>
      </c>
      <c r="W188" s="3">
        <f t="shared" si="41"/>
        <v>0.21338115337659982</v>
      </c>
      <c r="X188" s="3">
        <f t="shared" si="46"/>
        <v>0.17364371413667357</v>
      </c>
      <c r="Z188" s="1">
        <v>1972.96</v>
      </c>
      <c r="AA188">
        <v>0.20083300000000001</v>
      </c>
    </row>
    <row r="189" spans="2:27" ht="15">
      <c r="B189" s="3">
        <v>1972.75</v>
      </c>
      <c r="C189" s="10">
        <v>0.15675</v>
      </c>
      <c r="D189" s="4">
        <f t="shared" si="47"/>
        <v>0.13448500000000002</v>
      </c>
      <c r="E189" s="10">
        <f t="shared" si="34"/>
        <v>-4.5977596834299E-2</v>
      </c>
      <c r="F189" s="10">
        <f t="shared" si="35"/>
        <v>1.3064250037660594</v>
      </c>
      <c r="G189" s="10">
        <f t="shared" si="36"/>
        <v>-0.94904196205507918</v>
      </c>
      <c r="H189" s="3">
        <f t="shared" si="37"/>
        <v>0.35738304171098023</v>
      </c>
      <c r="I189" s="3">
        <v>2.0929577464788736</v>
      </c>
      <c r="J189" s="3">
        <f t="shared" si="38"/>
        <v>21.831201095461655</v>
      </c>
      <c r="K189" s="3">
        <f t="shared" si="39"/>
        <v>328.18760734054985</v>
      </c>
      <c r="L189" s="3">
        <f t="shared" si="32"/>
        <v>12.819607340549851</v>
      </c>
      <c r="N189" s="1">
        <v>1972.96</v>
      </c>
      <c r="O189">
        <v>328.32299999999998</v>
      </c>
      <c r="P189" s="2">
        <f t="shared" si="33"/>
        <v>12.954999999999984</v>
      </c>
      <c r="R189" s="4">
        <f t="shared" si="42"/>
        <v>2.5166999999999995E-2</v>
      </c>
      <c r="S189" s="3">
        <f t="shared" si="43"/>
        <v>4.2852470469368464E-2</v>
      </c>
      <c r="T189" s="3">
        <f t="shared" si="44"/>
        <v>7.2777170815035319E-2</v>
      </c>
      <c r="U189" s="3">
        <f t="shared" si="40"/>
        <v>0.12562964128440379</v>
      </c>
      <c r="V189" s="3">
        <f t="shared" si="45"/>
        <v>0.11062074025130642</v>
      </c>
      <c r="W189" s="3">
        <f t="shared" si="41"/>
        <v>0.22368741740726983</v>
      </c>
      <c r="X189" s="3">
        <f t="shared" si="46"/>
        <v>0.17441314553990495</v>
      </c>
      <c r="Z189" s="1">
        <v>1973.04</v>
      </c>
      <c r="AA189">
        <v>0.248333</v>
      </c>
    </row>
    <row r="190" spans="2:27" ht="15">
      <c r="B190" s="3">
        <v>1972.83</v>
      </c>
      <c r="C190" s="10">
        <v>0.17808299999999999</v>
      </c>
      <c r="D190" s="4">
        <f t="shared" si="47"/>
        <v>0.13917826</v>
      </c>
      <c r="E190" s="10">
        <f t="shared" si="34"/>
        <v>1.4653490872789228E-2</v>
      </c>
      <c r="F190" s="10">
        <f t="shared" si="35"/>
        <v>1.3514739498853214</v>
      </c>
      <c r="G190" s="10">
        <f t="shared" si="36"/>
        <v>-0.87072785894056315</v>
      </c>
      <c r="H190" s="3">
        <f t="shared" si="37"/>
        <v>0.48074609094475829</v>
      </c>
      <c r="I190" s="3">
        <v>2.1021909233176839</v>
      </c>
      <c r="J190" s="3">
        <f t="shared" si="38"/>
        <v>22.006383672404795</v>
      </c>
      <c r="K190" s="3">
        <f t="shared" si="39"/>
        <v>328.29894368623002</v>
      </c>
      <c r="L190" s="3">
        <f t="shared" si="32"/>
        <v>12.930943686230023</v>
      </c>
      <c r="N190" s="1">
        <v>1973.04</v>
      </c>
      <c r="O190">
        <v>328.572</v>
      </c>
      <c r="P190" s="2">
        <f t="shared" si="33"/>
        <v>13.204000000000008</v>
      </c>
      <c r="R190" s="4">
        <f t="shared" si="42"/>
        <v>2.1332999999999991E-2</v>
      </c>
      <c r="S190" s="3">
        <f t="shared" si="43"/>
        <v>4.5048946119262023E-2</v>
      </c>
      <c r="T190" s="3">
        <f t="shared" si="44"/>
        <v>7.8314103114516032E-2</v>
      </c>
      <c r="U190" s="3">
        <f t="shared" si="40"/>
        <v>0.13336304923377806</v>
      </c>
      <c r="V190" s="3">
        <f t="shared" si="45"/>
        <v>0.11133634568017214</v>
      </c>
      <c r="W190" s="3">
        <f t="shared" si="41"/>
        <v>0.23136308999057242</v>
      </c>
      <c r="X190" s="3">
        <f t="shared" si="46"/>
        <v>0.17518257694313988</v>
      </c>
      <c r="Z190" s="1">
        <v>1973.12</v>
      </c>
      <c r="AA190">
        <v>0.23499999999999999</v>
      </c>
    </row>
    <row r="191" spans="2:27" ht="15">
      <c r="B191" s="3">
        <v>1972.92</v>
      </c>
      <c r="C191" s="10">
        <v>0.1835</v>
      </c>
      <c r="D191" s="4">
        <f t="shared" si="47"/>
        <v>0.14036999999999999</v>
      </c>
      <c r="E191" s="10">
        <f t="shared" si="34"/>
        <v>7.2169262094408201E-2</v>
      </c>
      <c r="F191" s="10">
        <f t="shared" si="35"/>
        <v>1.3933034587710955</v>
      </c>
      <c r="G191" s="10">
        <f t="shared" si="36"/>
        <v>-0.79224143422361004</v>
      </c>
      <c r="H191" s="3">
        <f t="shared" si="37"/>
        <v>0.60106202454748547</v>
      </c>
      <c r="I191" s="3">
        <v>2.1114241001564942</v>
      </c>
      <c r="J191" s="3">
        <f t="shared" si="38"/>
        <v>22.182335680751169</v>
      </c>
      <c r="K191" s="3">
        <f t="shared" si="39"/>
        <v>328.41099475323216</v>
      </c>
      <c r="L191" s="3">
        <f t="shared" si="32"/>
        <v>13.042994753232165</v>
      </c>
      <c r="N191" s="1">
        <v>1973.12</v>
      </c>
      <c r="O191">
        <v>328.80700000000002</v>
      </c>
      <c r="P191" s="2">
        <f t="shared" si="33"/>
        <v>13.439000000000021</v>
      </c>
      <c r="R191" s="4">
        <f t="shared" si="42"/>
        <v>5.4170000000000051E-3</v>
      </c>
      <c r="S191" s="3">
        <f t="shared" si="43"/>
        <v>4.182950888577408E-2</v>
      </c>
      <c r="T191" s="3">
        <f t="shared" si="44"/>
        <v>7.8486424716953107E-2</v>
      </c>
      <c r="U191" s="3">
        <f t="shared" si="40"/>
        <v>0.1303159336027272</v>
      </c>
      <c r="V191" s="3">
        <f t="shared" si="45"/>
        <v>0.11205106700214174</v>
      </c>
      <c r="W191" s="3">
        <f t="shared" si="41"/>
        <v>0.22933540724459622</v>
      </c>
      <c r="X191" s="3">
        <f t="shared" si="46"/>
        <v>0.17595200834637481</v>
      </c>
      <c r="Z191" s="1">
        <v>1973.21</v>
      </c>
      <c r="AA191">
        <v>0.249167</v>
      </c>
    </row>
    <row r="192" spans="2:27" ht="15">
      <c r="B192" s="3">
        <v>1973</v>
      </c>
      <c r="C192" s="10">
        <v>0.1875</v>
      </c>
      <c r="D192" s="4">
        <f t="shared" si="47"/>
        <v>0.14125000000000001</v>
      </c>
      <c r="E192" s="10">
        <f t="shared" si="34"/>
        <v>0.12636561552588754</v>
      </c>
      <c r="F192" s="10">
        <f t="shared" si="35"/>
        <v>1.4318677541540716</v>
      </c>
      <c r="G192" s="10">
        <f t="shared" si="36"/>
        <v>-0.71405368798462976</v>
      </c>
      <c r="H192" s="3">
        <f t="shared" si="37"/>
        <v>0.71781406616944188</v>
      </c>
      <c r="I192" s="3">
        <v>2.1206572769953049</v>
      </c>
      <c r="J192" s="3">
        <f t="shared" si="38"/>
        <v>22.359057120500779</v>
      </c>
      <c r="K192" s="3">
        <f t="shared" si="39"/>
        <v>328.52375889241131</v>
      </c>
      <c r="L192" s="3">
        <f t="shared" si="32"/>
        <v>13.155758892411313</v>
      </c>
      <c r="N192" s="1">
        <v>1973.21</v>
      </c>
      <c r="O192">
        <v>329.05599999999998</v>
      </c>
      <c r="P192" s="2">
        <f t="shared" si="33"/>
        <v>13.687999999999988</v>
      </c>
      <c r="R192" s="4">
        <f t="shared" si="42"/>
        <v>4.0000000000000036E-3</v>
      </c>
      <c r="S192" s="3">
        <f t="shared" si="43"/>
        <v>3.8564295382976121E-2</v>
      </c>
      <c r="T192" s="3">
        <f t="shared" si="44"/>
        <v>7.8187746238980282E-2</v>
      </c>
      <c r="U192" s="3">
        <f t="shared" si="40"/>
        <v>0.12675204162195641</v>
      </c>
      <c r="V192" s="3">
        <f t="shared" si="45"/>
        <v>0.11276413917914851</v>
      </c>
      <c r="W192" s="3">
        <f t="shared" si="41"/>
        <v>0.22684097663890929</v>
      </c>
      <c r="X192" s="3">
        <f t="shared" si="46"/>
        <v>0.17672143974960974</v>
      </c>
      <c r="Z192" s="1">
        <v>1973.29</v>
      </c>
      <c r="AA192">
        <v>0.215</v>
      </c>
    </row>
    <row r="193" spans="2:27" ht="15">
      <c r="B193" s="3">
        <v>1973.08</v>
      </c>
      <c r="C193" s="10">
        <v>0.192167</v>
      </c>
      <c r="D193" s="4">
        <f t="shared" si="47"/>
        <v>0.14227674000000001</v>
      </c>
      <c r="E193" s="10">
        <f t="shared" si="34"/>
        <v>0.17772127866149665</v>
      </c>
      <c r="F193" s="10">
        <f t="shared" si="35"/>
        <v>1.467641229592995</v>
      </c>
      <c r="G193" s="10">
        <f t="shared" si="36"/>
        <v>-0.63593842876409012</v>
      </c>
      <c r="H193" s="3">
        <f t="shared" si="37"/>
        <v>0.83170280082890491</v>
      </c>
      <c r="I193" s="3">
        <v>2.1298904538341157</v>
      </c>
      <c r="J193" s="3">
        <f t="shared" si="38"/>
        <v>22.536547991653624</v>
      </c>
      <c r="K193" s="3">
        <f t="shared" si="39"/>
        <v>328.63723482539638</v>
      </c>
      <c r="L193" s="3">
        <f t="shared" si="32"/>
        <v>13.269234825396381</v>
      </c>
      <c r="N193" s="1">
        <v>1973.29</v>
      </c>
      <c r="O193">
        <v>329.27100000000002</v>
      </c>
      <c r="P193" s="2">
        <f t="shared" si="33"/>
        <v>13.90300000000002</v>
      </c>
      <c r="R193" s="4">
        <f t="shared" si="42"/>
        <v>4.6670000000000045E-3</v>
      </c>
      <c r="S193" s="3">
        <f t="shared" si="43"/>
        <v>3.5773475438923397E-2</v>
      </c>
      <c r="T193" s="3">
        <f t="shared" si="44"/>
        <v>7.8115259220539635E-2</v>
      </c>
      <c r="U193" s="3">
        <f t="shared" si="40"/>
        <v>0.12388873465946303</v>
      </c>
      <c r="V193" s="3">
        <f t="shared" si="45"/>
        <v>0.11347593298506808</v>
      </c>
      <c r="W193" s="3">
        <f t="shared" si="41"/>
        <v>0.22497579417858482</v>
      </c>
      <c r="X193" s="3">
        <f t="shared" si="46"/>
        <v>0.17749087115284468</v>
      </c>
      <c r="Z193" s="1">
        <v>1973.37</v>
      </c>
      <c r="AA193">
        <v>0.17666699999999999</v>
      </c>
    </row>
    <row r="194" spans="2:27" ht="15">
      <c r="B194" s="3">
        <v>1973.17</v>
      </c>
      <c r="C194" s="10">
        <v>0.188833</v>
      </c>
      <c r="D194" s="4">
        <f t="shared" si="47"/>
        <v>0.14154326</v>
      </c>
      <c r="E194" s="10">
        <f t="shared" si="34"/>
        <v>0.22390448200249552</v>
      </c>
      <c r="F194" s="10">
        <f t="shared" si="35"/>
        <v>1.4981381281759503</v>
      </c>
      <c r="G194" s="10">
        <f t="shared" si="36"/>
        <v>-0.56053357271248905</v>
      </c>
      <c r="H194" s="3">
        <f t="shared" si="37"/>
        <v>0.93760455546346122</v>
      </c>
      <c r="I194" s="3">
        <v>2.1391236306729264</v>
      </c>
      <c r="J194" s="3">
        <f t="shared" si="38"/>
        <v>22.7148082942097</v>
      </c>
      <c r="K194" s="3">
        <f t="shared" si="39"/>
        <v>328.75141698311296</v>
      </c>
      <c r="L194" s="3">
        <f t="shared" si="32"/>
        <v>13.383416983112966</v>
      </c>
      <c r="N194" s="1">
        <v>1973.37</v>
      </c>
      <c r="O194">
        <v>329.447</v>
      </c>
      <c r="P194" s="2">
        <f t="shared" si="33"/>
        <v>14.079000000000008</v>
      </c>
      <c r="R194" s="4">
        <f t="shared" si="42"/>
        <v>-3.3340000000000036E-3</v>
      </c>
      <c r="S194" s="3">
        <f t="shared" si="43"/>
        <v>3.0496898582955234E-2</v>
      </c>
      <c r="T194" s="3">
        <f t="shared" si="44"/>
        <v>7.5404856051601077E-2</v>
      </c>
      <c r="U194" s="3">
        <f t="shared" si="40"/>
        <v>0.11590175463455631</v>
      </c>
      <c r="V194" s="3">
        <f t="shared" si="45"/>
        <v>0.11418215771658424</v>
      </c>
      <c r="W194" s="3">
        <f t="shared" si="41"/>
        <v>0.21849373688768492</v>
      </c>
      <c r="X194" s="3">
        <f t="shared" si="46"/>
        <v>0.17826030255607606</v>
      </c>
      <c r="Z194" s="1">
        <v>1973.46</v>
      </c>
      <c r="AA194">
        <v>0.13833300000000001</v>
      </c>
    </row>
    <row r="195" spans="2:27" ht="15">
      <c r="B195" s="3">
        <v>1973.25</v>
      </c>
      <c r="C195" s="10">
        <v>0.17924999999999999</v>
      </c>
      <c r="D195" s="4">
        <f t="shared" si="47"/>
        <v>0.139435</v>
      </c>
      <c r="E195" s="10">
        <f t="shared" si="34"/>
        <v>0.26333022278764306</v>
      </c>
      <c r="F195" s="10">
        <f t="shared" si="35"/>
        <v>1.5219317718822873</v>
      </c>
      <c r="G195" s="10">
        <f t="shared" si="36"/>
        <v>-0.48984468921054747</v>
      </c>
      <c r="H195" s="3">
        <f t="shared" si="37"/>
        <v>1.0320870826717399</v>
      </c>
      <c r="I195" s="3">
        <v>2.1483568075117372</v>
      </c>
      <c r="J195" s="3">
        <f t="shared" si="38"/>
        <v>22.893838028169011</v>
      </c>
      <c r="K195" s="3">
        <f t="shared" si="39"/>
        <v>328.86629654180837</v>
      </c>
      <c r="L195" s="3">
        <f t="shared" si="32"/>
        <v>13.498296541808372</v>
      </c>
      <c r="N195" s="1">
        <v>1973.46</v>
      </c>
      <c r="O195">
        <v>329.58600000000001</v>
      </c>
      <c r="P195" s="2">
        <f t="shared" si="33"/>
        <v>14.218000000000018</v>
      </c>
      <c r="R195" s="4">
        <f t="shared" si="42"/>
        <v>-9.5830000000000082E-3</v>
      </c>
      <c r="S195" s="3">
        <f t="shared" si="43"/>
        <v>2.3793643706337075E-2</v>
      </c>
      <c r="T195" s="3">
        <f t="shared" si="44"/>
        <v>7.068888350194158E-2</v>
      </c>
      <c r="U195" s="3">
        <f t="shared" si="40"/>
        <v>0.10448252720827865</v>
      </c>
      <c r="V195" s="3">
        <f t="shared" si="45"/>
        <v>0.11487955869540656</v>
      </c>
      <c r="W195" s="3">
        <f t="shared" si="41"/>
        <v>0.20891383318285733</v>
      </c>
      <c r="X195" s="3">
        <f t="shared" si="46"/>
        <v>0.17902973395931099</v>
      </c>
      <c r="Z195" s="1">
        <v>1973.54</v>
      </c>
      <c r="AA195">
        <v>9.0833300000000006E-2</v>
      </c>
    </row>
    <row r="196" spans="2:27" ht="15">
      <c r="B196" s="3">
        <v>1973.33</v>
      </c>
      <c r="C196" s="10">
        <v>0.17541699999999999</v>
      </c>
      <c r="D196" s="4">
        <f t="shared" si="47"/>
        <v>0.13859174000000002</v>
      </c>
      <c r="E196" s="10">
        <f t="shared" si="34"/>
        <v>0.29837777635473833</v>
      </c>
      <c r="F196" s="10">
        <f t="shared" si="35"/>
        <v>1.541397101843081</v>
      </c>
      <c r="G196" s="10">
        <f t="shared" si="36"/>
        <v>-0.4218777058738637</v>
      </c>
      <c r="H196" s="3">
        <f t="shared" si="37"/>
        <v>1.1195193959692173</v>
      </c>
      <c r="I196" s="3">
        <v>2.1575899843505475</v>
      </c>
      <c r="J196" s="3">
        <f t="shared" si="38"/>
        <v>23.073637193531557</v>
      </c>
      <c r="K196" s="3">
        <f t="shared" si="39"/>
        <v>328.98186793712063</v>
      </c>
      <c r="L196" s="3">
        <f t="shared" si="32"/>
        <v>13.613867937120631</v>
      </c>
      <c r="N196" s="1">
        <v>1973.54</v>
      </c>
      <c r="O196">
        <v>329.67700000000002</v>
      </c>
      <c r="P196" s="2">
        <f t="shared" si="33"/>
        <v>14.309000000000026</v>
      </c>
      <c r="R196" s="4">
        <f t="shared" si="42"/>
        <v>-3.8330000000000031E-3</v>
      </c>
      <c r="S196" s="3">
        <f t="shared" si="43"/>
        <v>1.9465329960793643E-2</v>
      </c>
      <c r="T196" s="3">
        <f t="shared" si="44"/>
        <v>6.7966983336683773E-2</v>
      </c>
      <c r="U196" s="3">
        <f t="shared" si="40"/>
        <v>9.743231329747741E-2</v>
      </c>
      <c r="V196" s="3">
        <f t="shared" si="45"/>
        <v>0.11557139531225857</v>
      </c>
      <c r="W196" s="3">
        <f t="shared" si="41"/>
        <v>0.20326047727998825</v>
      </c>
      <c r="X196" s="3">
        <f t="shared" si="46"/>
        <v>0.17979916536254592</v>
      </c>
      <c r="Z196" s="1">
        <v>1973.62</v>
      </c>
      <c r="AA196">
        <v>6.7500000000000004E-2</v>
      </c>
    </row>
    <row r="197" spans="2:27" ht="15">
      <c r="B197" s="3">
        <v>1973.42</v>
      </c>
      <c r="C197" s="10">
        <v>0.14974999999999999</v>
      </c>
      <c r="D197" s="4">
        <f t="shared" si="47"/>
        <v>0.13294500000000001</v>
      </c>
      <c r="E197" s="10">
        <f t="shared" si="34"/>
        <v>0.32241420222172973</v>
      </c>
      <c r="F197" s="10">
        <f t="shared" si="35"/>
        <v>1.5497471899135873</v>
      </c>
      <c r="G197" s="10">
        <f t="shared" si="36"/>
        <v>-0.36377921430341525</v>
      </c>
      <c r="H197" s="3">
        <f t="shared" si="37"/>
        <v>1.185967975610172</v>
      </c>
      <c r="I197" s="3">
        <v>2.1668231611893578</v>
      </c>
      <c r="J197" s="3">
        <f t="shared" si="38"/>
        <v>23.254205790297338</v>
      </c>
      <c r="K197" s="3">
        <f t="shared" si="39"/>
        <v>329.09811398381612</v>
      </c>
      <c r="L197" s="3">
        <f t="shared" si="32"/>
        <v>13.730113983816125</v>
      </c>
      <c r="N197" s="1">
        <v>1973.62</v>
      </c>
      <c r="O197">
        <v>329.74400000000003</v>
      </c>
      <c r="P197" s="2">
        <f t="shared" si="33"/>
        <v>14.376000000000033</v>
      </c>
      <c r="R197" s="4">
        <f t="shared" si="42"/>
        <v>-2.5666999999999995E-2</v>
      </c>
      <c r="S197" s="3">
        <f t="shared" si="43"/>
        <v>8.3500880705063008E-3</v>
      </c>
      <c r="T197" s="3">
        <f t="shared" si="44"/>
        <v>5.8098491570448441E-2</v>
      </c>
      <c r="U197" s="3">
        <f t="shared" si="40"/>
        <v>7.6448579640954736E-2</v>
      </c>
      <c r="V197" s="3">
        <f t="shared" si="45"/>
        <v>0.11624604669549399</v>
      </c>
      <c r="W197" s="3">
        <f t="shared" si="41"/>
        <v>0.18504976837235326</v>
      </c>
      <c r="X197" s="3">
        <f t="shared" si="46"/>
        <v>0.18056859676578085</v>
      </c>
      <c r="Z197" s="1">
        <v>1973.71</v>
      </c>
      <c r="AA197">
        <v>9.5833299999999996E-2</v>
      </c>
    </row>
    <row r="198" spans="2:27" ht="15">
      <c r="B198" s="3">
        <v>1973.5</v>
      </c>
      <c r="C198" s="10">
        <v>0.10075000000000001</v>
      </c>
      <c r="D198" s="4">
        <f t="shared" si="47"/>
        <v>0.12216500000000001</v>
      </c>
      <c r="E198" s="10">
        <f t="shared" si="34"/>
        <v>0.3288574868556543</v>
      </c>
      <c r="F198" s="10">
        <f t="shared" si="35"/>
        <v>1.5405583470718678</v>
      </c>
      <c r="G198" s="10">
        <f t="shared" si="36"/>
        <v>-0.32304295673340255</v>
      </c>
      <c r="H198" s="3">
        <f t="shared" si="37"/>
        <v>1.2175153903384652</v>
      </c>
      <c r="I198" s="3">
        <v>2.1760563380281686</v>
      </c>
      <c r="J198" s="3">
        <f t="shared" si="38"/>
        <v>23.435543818466353</v>
      </c>
      <c r="K198" s="3">
        <f t="shared" si="39"/>
        <v>329.21500532976887</v>
      </c>
      <c r="L198" s="3">
        <f t="shared" si="32"/>
        <v>13.847005329768876</v>
      </c>
      <c r="N198" s="1">
        <v>1973.71</v>
      </c>
      <c r="O198">
        <v>329.84</v>
      </c>
      <c r="P198" s="2">
        <f t="shared" si="33"/>
        <v>14.47199999999998</v>
      </c>
      <c r="R198" s="4">
        <f t="shared" si="42"/>
        <v>-4.8999999999999988E-2</v>
      </c>
      <c r="S198" s="3">
        <f t="shared" si="43"/>
        <v>-9.1888428417195023E-3</v>
      </c>
      <c r="T198" s="3">
        <f t="shared" si="44"/>
        <v>4.0736257570012702E-2</v>
      </c>
      <c r="U198" s="3">
        <f t="shared" si="40"/>
        <v>4.1547414728293201E-2</v>
      </c>
      <c r="V198" s="3">
        <f t="shared" si="45"/>
        <v>0.11689134595275164</v>
      </c>
      <c r="W198" s="3">
        <f t="shared" si="41"/>
        <v>0.15428401920821552</v>
      </c>
      <c r="X198" s="3">
        <f t="shared" si="46"/>
        <v>0.18133802816901579</v>
      </c>
      <c r="Z198" s="1">
        <v>1973.79</v>
      </c>
      <c r="AA198">
        <v>9.8333299999999998E-2</v>
      </c>
    </row>
    <row r="199" spans="2:27" ht="15">
      <c r="B199" s="3">
        <v>1973.58</v>
      </c>
      <c r="C199" s="10">
        <v>5.3833300000000001E-2</v>
      </c>
      <c r="D199" s="4">
        <f t="shared" si="47"/>
        <v>0.11184332600000001</v>
      </c>
      <c r="E199" s="10">
        <f t="shared" si="34"/>
        <v>0.31978058604632187</v>
      </c>
      <c r="F199" s="10">
        <f t="shared" si="35"/>
        <v>1.5158991946897966</v>
      </c>
      <c r="G199" s="10">
        <f t="shared" si="36"/>
        <v>-0.29862371214539796</v>
      </c>
      <c r="H199" s="3">
        <f t="shared" si="37"/>
        <v>1.2172754825443985</v>
      </c>
      <c r="I199" s="3">
        <v>2.176408450704225</v>
      </c>
      <c r="J199" s="3">
        <f t="shared" si="38"/>
        <v>23.616911189358373</v>
      </c>
      <c r="K199" s="3">
        <f t="shared" si="39"/>
        <v>329.33177548724262</v>
      </c>
      <c r="L199" s="3">
        <f t="shared" si="32"/>
        <v>13.963775487242629</v>
      </c>
      <c r="N199" s="1">
        <v>1973.79</v>
      </c>
      <c r="O199">
        <v>329.93799999999999</v>
      </c>
      <c r="P199" s="2">
        <f t="shared" si="33"/>
        <v>14.569999999999993</v>
      </c>
      <c r="R199" s="4">
        <f t="shared" si="42"/>
        <v>-4.6916700000000006E-2</v>
      </c>
      <c r="S199" s="3">
        <f t="shared" si="43"/>
        <v>-2.465915238207117E-2</v>
      </c>
      <c r="T199" s="3">
        <f t="shared" si="44"/>
        <v>2.4419244588004596E-2</v>
      </c>
      <c r="U199" s="3">
        <f t="shared" si="40"/>
        <v>9.7600922059334263E-3</v>
      </c>
      <c r="V199" s="3">
        <f t="shared" si="45"/>
        <v>0.11677015747375208</v>
      </c>
      <c r="W199" s="3">
        <f t="shared" si="41"/>
        <v>0.12555424045909216</v>
      </c>
      <c r="X199" s="3">
        <f t="shared" si="46"/>
        <v>0.18136737089201915</v>
      </c>
      <c r="Z199" s="1">
        <v>1973.87</v>
      </c>
      <c r="AA199">
        <v>9.5833299999999996E-2</v>
      </c>
    </row>
    <row r="200" spans="2:27" ht="15">
      <c r="B200" s="3">
        <v>1973.67</v>
      </c>
      <c r="C200" s="10">
        <v>8.9166699999999998E-3</v>
      </c>
      <c r="D200" s="4">
        <f t="shared" si="47"/>
        <v>0.10196166740000001</v>
      </c>
      <c r="E200" s="10">
        <f t="shared" si="34"/>
        <v>0.29706409237643877</v>
      </c>
      <c r="F200" s="10">
        <f t="shared" si="35"/>
        <v>1.4774963374930641</v>
      </c>
      <c r="G200" s="10">
        <f t="shared" si="36"/>
        <v>-0.28952526603516543</v>
      </c>
      <c r="H200" s="3">
        <f t="shared" si="37"/>
        <v>1.1879710714578986</v>
      </c>
      <c r="I200" s="3">
        <v>2.1767605633802813</v>
      </c>
      <c r="J200" s="3">
        <f t="shared" si="38"/>
        <v>23.798307902973395</v>
      </c>
      <c r="K200" s="3">
        <f t="shared" si="39"/>
        <v>329.44839972132007</v>
      </c>
      <c r="L200" s="3">
        <f t="shared" si="32"/>
        <v>14.080399721320077</v>
      </c>
      <c r="N200" s="1">
        <v>1973.87</v>
      </c>
      <c r="O200">
        <v>330.03399999999999</v>
      </c>
      <c r="P200" s="2">
        <f t="shared" si="33"/>
        <v>14.665999999999997</v>
      </c>
      <c r="R200" s="4">
        <f t="shared" si="42"/>
        <v>-4.4916629999999999E-2</v>
      </c>
      <c r="S200" s="3">
        <f t="shared" si="43"/>
        <v>-3.8402857196732532E-2</v>
      </c>
      <c r="T200" s="3">
        <f t="shared" si="44"/>
        <v>9.0984461102325276E-3</v>
      </c>
      <c r="U200" s="3">
        <f t="shared" si="40"/>
        <v>-1.9304411086500002E-2</v>
      </c>
      <c r="V200" s="3">
        <f t="shared" si="45"/>
        <v>0.11662423407744882</v>
      </c>
      <c r="W200" s="3">
        <f t="shared" si="41"/>
        <v>9.925026409959882E-2</v>
      </c>
      <c r="X200" s="3">
        <f t="shared" si="46"/>
        <v>0.18139671361502252</v>
      </c>
      <c r="Z200" s="1">
        <v>1973.96</v>
      </c>
      <c r="AA200">
        <v>5.9166700000000003E-2</v>
      </c>
    </row>
    <row r="201" spans="2:27" ht="15">
      <c r="B201" s="3">
        <v>1973.75</v>
      </c>
      <c r="C201" s="10">
        <v>-3.4666700000000002E-2</v>
      </c>
      <c r="D201" s="4">
        <f t="shared" si="47"/>
        <v>9.2373326000000006E-2</v>
      </c>
      <c r="E201" s="10">
        <f t="shared" si="34"/>
        <v>0.26222497381239329</v>
      </c>
      <c r="F201" s="10">
        <f t="shared" si="35"/>
        <v>1.4270250677802967</v>
      </c>
      <c r="G201" s="10">
        <f t="shared" si="36"/>
        <v>-0.2949919143511367</v>
      </c>
      <c r="H201" s="3">
        <f t="shared" si="37"/>
        <v>1.1320331534291599</v>
      </c>
      <c r="I201" s="3">
        <v>2.1771126760563377</v>
      </c>
      <c r="J201" s="3">
        <f t="shared" si="38"/>
        <v>23.979733959311424</v>
      </c>
      <c r="K201" s="3">
        <f t="shared" si="39"/>
        <v>329.56485456712272</v>
      </c>
      <c r="L201" s="3">
        <f t="shared" si="32"/>
        <v>14.196854567122728</v>
      </c>
      <c r="N201" s="1">
        <v>1973.96</v>
      </c>
      <c r="O201">
        <v>330.09300000000002</v>
      </c>
      <c r="P201" s="2">
        <f t="shared" si="33"/>
        <v>14.725000000000023</v>
      </c>
      <c r="R201" s="4">
        <f t="shared" si="42"/>
        <v>-4.3583370000000003E-2</v>
      </c>
      <c r="S201" s="3">
        <f t="shared" si="43"/>
        <v>-5.0471269712767386E-2</v>
      </c>
      <c r="T201" s="3">
        <f t="shared" si="44"/>
        <v>-5.4666483159712675E-3</v>
      </c>
      <c r="U201" s="3">
        <f t="shared" si="40"/>
        <v>-4.5937918028738652E-2</v>
      </c>
      <c r="V201" s="3">
        <f t="shared" si="45"/>
        <v>0.1164548458026502</v>
      </c>
      <c r="W201" s="3">
        <f t="shared" si="41"/>
        <v>7.5110719576785417E-2</v>
      </c>
      <c r="X201" s="3">
        <f t="shared" si="46"/>
        <v>0.18142605633802944</v>
      </c>
      <c r="Z201" s="1">
        <v>1974.04</v>
      </c>
      <c r="AA201">
        <v>4.1666699999999999E-3</v>
      </c>
    </row>
    <row r="202" spans="2:27" ht="15">
      <c r="B202" s="3">
        <v>1973.83</v>
      </c>
      <c r="C202" s="10">
        <v>-6.7500000000000004E-2</v>
      </c>
      <c r="D202" s="4">
        <f t="shared" si="47"/>
        <v>8.5150000000000003E-2</v>
      </c>
      <c r="E202" s="10">
        <f t="shared" si="34"/>
        <v>0.2196706144823303</v>
      </c>
      <c r="F202" s="10">
        <f t="shared" si="35"/>
        <v>1.3688884350972119</v>
      </c>
      <c r="G202" s="10">
        <f t="shared" si="36"/>
        <v>-0.3111770687145553</v>
      </c>
      <c r="H202" s="3">
        <f t="shared" si="37"/>
        <v>1.0577113663826565</v>
      </c>
      <c r="I202" s="3">
        <v>2.1774647887323941</v>
      </c>
      <c r="J202" s="3">
        <f t="shared" si="38"/>
        <v>24.161189358372457</v>
      </c>
      <c r="K202" s="3">
        <f t="shared" si="39"/>
        <v>329.6811228576604</v>
      </c>
      <c r="L202" s="3">
        <f t="shared" si="32"/>
        <v>14.313122857660403</v>
      </c>
      <c r="N202" s="1">
        <v>1974.04</v>
      </c>
      <c r="O202">
        <v>330.09800000000001</v>
      </c>
      <c r="P202" s="2">
        <f t="shared" si="33"/>
        <v>14.730000000000018</v>
      </c>
      <c r="R202" s="4">
        <f t="shared" si="42"/>
        <v>-3.2833300000000003E-2</v>
      </c>
      <c r="S202" s="3">
        <f t="shared" si="43"/>
        <v>-5.8136632683084777E-2</v>
      </c>
      <c r="T202" s="3">
        <f t="shared" si="44"/>
        <v>-1.6185154363418608E-2</v>
      </c>
      <c r="U202" s="3">
        <f t="shared" si="40"/>
        <v>-6.432178704650339E-2</v>
      </c>
      <c r="V202" s="3">
        <f t="shared" si="45"/>
        <v>0.11626829053767551</v>
      </c>
      <c r="W202" s="3">
        <f t="shared" si="41"/>
        <v>5.8378682195822457E-2</v>
      </c>
      <c r="X202" s="3">
        <f t="shared" si="46"/>
        <v>0.18145539906103281</v>
      </c>
      <c r="Z202" s="1">
        <v>1974.12</v>
      </c>
      <c r="AA202">
        <v>0.01</v>
      </c>
    </row>
    <row r="203" spans="2:27" ht="15">
      <c r="B203" s="3">
        <v>1973.92</v>
      </c>
      <c r="C203" s="10">
        <v>-8.71667E-2</v>
      </c>
      <c r="D203" s="4">
        <f t="shared" si="47"/>
        <v>8.0823326000000001E-2</v>
      </c>
      <c r="E203" s="10">
        <f t="shared" si="34"/>
        <v>0.17422886381933866</v>
      </c>
      <c r="F203" s="10">
        <f t="shared" si="35"/>
        <v>1.307760300868543</v>
      </c>
      <c r="G203" s="10">
        <f t="shared" si="36"/>
        <v>-0.33351627177078946</v>
      </c>
      <c r="H203" s="3">
        <f t="shared" si="37"/>
        <v>0.97424402909775354</v>
      </c>
      <c r="I203" s="3">
        <v>2.1778169014084505</v>
      </c>
      <c r="J203" s="3">
        <f t="shared" si="38"/>
        <v>24.342674100156493</v>
      </c>
      <c r="K203" s="3">
        <f t="shared" si="39"/>
        <v>329.79719488179876</v>
      </c>
      <c r="L203" s="3">
        <f t="shared" si="32"/>
        <v>14.429194881798765</v>
      </c>
      <c r="N203" s="1">
        <v>1974.12</v>
      </c>
      <c r="O203">
        <v>330.108</v>
      </c>
      <c r="P203" s="2">
        <f t="shared" si="33"/>
        <v>14.740000000000009</v>
      </c>
      <c r="R203" s="4">
        <f t="shared" si="42"/>
        <v>-1.9666699999999995E-2</v>
      </c>
      <c r="S203" s="3">
        <f t="shared" si="43"/>
        <v>-6.1128134228668918E-2</v>
      </c>
      <c r="T203" s="3">
        <f t="shared" si="44"/>
        <v>-2.2339203056234158E-2</v>
      </c>
      <c r="U203" s="3">
        <f t="shared" si="40"/>
        <v>-7.3467337284903081E-2</v>
      </c>
      <c r="V203" s="3">
        <f t="shared" si="45"/>
        <v>0.11607202413836148</v>
      </c>
      <c r="W203" s="3">
        <f t="shared" si="41"/>
        <v>4.9951420581948708E-2</v>
      </c>
      <c r="X203" s="3">
        <f t="shared" si="46"/>
        <v>0.18148474178403617</v>
      </c>
      <c r="Z203" s="1">
        <v>1974.21</v>
      </c>
      <c r="AA203">
        <v>-1.16667E-2</v>
      </c>
    </row>
    <row r="204" spans="2:27" ht="15">
      <c r="B204" s="3">
        <v>1974</v>
      </c>
      <c r="C204" s="10">
        <v>-0.107583</v>
      </c>
      <c r="D204" s="4">
        <f t="shared" si="47"/>
        <v>7.6331740000000009E-2</v>
      </c>
      <c r="E204" s="10">
        <f t="shared" si="34"/>
        <v>0.12589084606046147</v>
      </c>
      <c r="F204" s="10">
        <f t="shared" si="35"/>
        <v>1.2437901135243323</v>
      </c>
      <c r="G204" s="10">
        <f t="shared" si="36"/>
        <v>-0.36212992232979763</v>
      </c>
      <c r="H204" s="3">
        <f t="shared" si="37"/>
        <v>0.88166019119453476</v>
      </c>
      <c r="I204" s="3">
        <v>2.1781690140845069</v>
      </c>
      <c r="J204" s="3">
        <f t="shared" si="38"/>
        <v>24.524188184663537</v>
      </c>
      <c r="K204" s="3">
        <f t="shared" si="39"/>
        <v>329.91306074827696</v>
      </c>
      <c r="L204" s="3">
        <f t="shared" si="32"/>
        <v>14.545060748276967</v>
      </c>
      <c r="N204" s="1">
        <v>1974.21</v>
      </c>
      <c r="O204">
        <v>330.096</v>
      </c>
      <c r="P204" s="2">
        <f t="shared" si="33"/>
        <v>14.728000000000009</v>
      </c>
      <c r="R204" s="4">
        <f t="shared" si="42"/>
        <v>-2.0416299999999998E-2</v>
      </c>
      <c r="S204" s="3">
        <f t="shared" si="43"/>
        <v>-6.3970187344210672E-2</v>
      </c>
      <c r="T204" s="3">
        <f t="shared" si="44"/>
        <v>-2.8613650559008164E-2</v>
      </c>
      <c r="U204" s="3">
        <f t="shared" si="40"/>
        <v>-8.258383790321884E-2</v>
      </c>
      <c r="V204" s="3">
        <f t="shared" si="45"/>
        <v>0.11586586647820241</v>
      </c>
      <c r="W204" s="3">
        <f t="shared" si="41"/>
        <v>4.1540412365305451E-2</v>
      </c>
      <c r="X204" s="3">
        <f t="shared" si="46"/>
        <v>0.18151408450704309</v>
      </c>
      <c r="Z204" s="1">
        <v>1974.29</v>
      </c>
      <c r="AA204">
        <v>-8.3333299999999999E-3</v>
      </c>
    </row>
    <row r="205" spans="2:27" ht="15">
      <c r="B205" s="3">
        <v>1974.08</v>
      </c>
      <c r="C205" s="10">
        <v>-0.12275</v>
      </c>
      <c r="D205" s="4">
        <f t="shared" si="47"/>
        <v>7.2995000000000004E-2</v>
      </c>
      <c r="E205" s="10">
        <f t="shared" si="34"/>
        <v>7.6566977353885263E-2</v>
      </c>
      <c r="F205" s="10">
        <f t="shared" si="35"/>
        <v>1.1788839545022327</v>
      </c>
      <c r="G205" s="10">
        <f t="shared" si="36"/>
        <v>-0.39515698912211417</v>
      </c>
      <c r="H205" s="3">
        <f t="shared" si="37"/>
        <v>0.78372696538011855</v>
      </c>
      <c r="I205" s="3">
        <v>2.1785211267605633</v>
      </c>
      <c r="J205" s="3">
        <f t="shared" si="38"/>
        <v>24.705731611893583</v>
      </c>
      <c r="K205" s="3">
        <f t="shared" si="39"/>
        <v>330.02871361045931</v>
      </c>
      <c r="L205" s="3">
        <f t="shared" si="32"/>
        <v>14.660713610459311</v>
      </c>
      <c r="N205" s="1">
        <v>1974.29</v>
      </c>
      <c r="O205">
        <v>330.08800000000002</v>
      </c>
      <c r="P205" s="2">
        <f t="shared" si="33"/>
        <v>14.720000000000027</v>
      </c>
      <c r="R205" s="4">
        <f t="shared" si="42"/>
        <v>-1.5167E-2</v>
      </c>
      <c r="S205" s="3">
        <f t="shared" si="43"/>
        <v>-6.4906159022099619E-2</v>
      </c>
      <c r="T205" s="3">
        <f t="shared" si="44"/>
        <v>-3.302706679231654E-2</v>
      </c>
      <c r="U205" s="3">
        <f t="shared" si="40"/>
        <v>-8.7933225814416163E-2</v>
      </c>
      <c r="V205" s="3">
        <f t="shared" si="45"/>
        <v>0.11565286218234405</v>
      </c>
      <c r="W205" s="3">
        <f t="shared" si="41"/>
        <v>3.6512958949369498E-2</v>
      </c>
      <c r="X205" s="3">
        <f t="shared" si="46"/>
        <v>0.18154342723004646</v>
      </c>
      <c r="Z205" s="1">
        <v>1974.37</v>
      </c>
      <c r="AA205">
        <v>2.5000000000000001E-3</v>
      </c>
    </row>
    <row r="206" spans="2:27" ht="15">
      <c r="B206" s="3">
        <v>1974.17</v>
      </c>
      <c r="C206" s="10">
        <v>-0.130333</v>
      </c>
      <c r="D206" s="4">
        <f t="shared" si="47"/>
        <v>7.132674E-2</v>
      </c>
      <c r="E206" s="10">
        <f t="shared" si="34"/>
        <v>2.8761614627026387E-2</v>
      </c>
      <c r="F206" s="10">
        <f t="shared" si="35"/>
        <v>1.1153921926034416</v>
      </c>
      <c r="G206" s="10">
        <f t="shared" si="36"/>
        <v>-0.43000462854358901</v>
      </c>
      <c r="H206" s="3">
        <f t="shared" si="37"/>
        <v>0.68538756405985257</v>
      </c>
      <c r="I206" s="3">
        <v>2.1788732394366197</v>
      </c>
      <c r="J206" s="3">
        <f t="shared" si="38"/>
        <v>24.887304381846636</v>
      </c>
      <c r="K206" s="3">
        <f t="shared" si="39"/>
        <v>330.14415085228723</v>
      </c>
      <c r="L206" s="3">
        <f t="shared" si="32"/>
        <v>14.77615085228723</v>
      </c>
      <c r="N206" s="1">
        <v>1974.37</v>
      </c>
      <c r="O206">
        <v>330.09</v>
      </c>
      <c r="P206" s="2">
        <f t="shared" si="33"/>
        <v>14.72199999999998</v>
      </c>
      <c r="R206" s="4">
        <f t="shared" si="42"/>
        <v>-7.5830000000000064E-3</v>
      </c>
      <c r="S206" s="3">
        <f t="shared" si="43"/>
        <v>-6.3491761898791133E-2</v>
      </c>
      <c r="T206" s="3">
        <f t="shared" si="44"/>
        <v>-3.4847639421474841E-2</v>
      </c>
      <c r="U206" s="3">
        <f t="shared" si="40"/>
        <v>-8.8339401320265978E-2</v>
      </c>
      <c r="V206" s="3">
        <f t="shared" si="45"/>
        <v>0.11543724182791948</v>
      </c>
      <c r="W206" s="3">
        <f t="shared" si="41"/>
        <v>3.5931780639680097E-2</v>
      </c>
      <c r="X206" s="3">
        <f t="shared" si="46"/>
        <v>0.18157276995305338</v>
      </c>
      <c r="Z206" s="1">
        <v>1974.46</v>
      </c>
      <c r="AA206">
        <v>1.4999999999999999E-2</v>
      </c>
    </row>
    <row r="207" spans="2:27" ht="15">
      <c r="B207" s="3">
        <v>1974.25</v>
      </c>
      <c r="C207" s="10">
        <v>-0.14091699999999999</v>
      </c>
      <c r="D207" s="4">
        <f t="shared" si="47"/>
        <v>6.8998260000000006E-2</v>
      </c>
      <c r="E207" s="10">
        <f t="shared" si="34"/>
        <v>-1.8606442001401921E-2</v>
      </c>
      <c r="F207" s="10">
        <f t="shared" si="35"/>
        <v>1.0523919520312321</v>
      </c>
      <c r="G207" s="10">
        <f t="shared" si="36"/>
        <v>-0.46762528953908</v>
      </c>
      <c r="H207" s="3">
        <f t="shared" si="37"/>
        <v>0.58476666249215214</v>
      </c>
      <c r="I207" s="3">
        <v>2.1792253521126761</v>
      </c>
      <c r="J207" s="3">
        <f t="shared" si="38"/>
        <v>25.068906494522693</v>
      </c>
      <c r="K207" s="3">
        <f t="shared" si="39"/>
        <v>330.2593683120021</v>
      </c>
      <c r="L207" s="3">
        <f t="shared" si="32"/>
        <v>14.891368312002101</v>
      </c>
      <c r="N207" s="1">
        <v>1974.46</v>
      </c>
      <c r="O207">
        <v>330.10500000000002</v>
      </c>
      <c r="P207" s="2">
        <f t="shared" si="33"/>
        <v>14.737000000000023</v>
      </c>
      <c r="R207" s="4">
        <f t="shared" si="42"/>
        <v>-1.0583999999999982E-2</v>
      </c>
      <c r="S207" s="3">
        <f t="shared" si="43"/>
        <v>-6.3000240572209432E-2</v>
      </c>
      <c r="T207" s="3">
        <f t="shared" si="44"/>
        <v>-3.7620660995490995E-2</v>
      </c>
      <c r="U207" s="3">
        <f t="shared" si="40"/>
        <v>-9.0620901567700432E-2</v>
      </c>
      <c r="V207" s="3">
        <f t="shared" si="45"/>
        <v>0.11521745971487007</v>
      </c>
      <c r="W207" s="3">
        <f t="shared" si="41"/>
        <v>3.3658648303939678E-2</v>
      </c>
      <c r="X207" s="3">
        <f t="shared" si="46"/>
        <v>0.18160211267605675</v>
      </c>
      <c r="Z207" s="1">
        <v>1974.54</v>
      </c>
      <c r="AA207">
        <v>7.16667E-2</v>
      </c>
    </row>
    <row r="208" spans="2:27" ht="15">
      <c r="B208" s="3">
        <v>1974.33</v>
      </c>
      <c r="C208" s="10">
        <v>-0.156</v>
      </c>
      <c r="D208" s="4">
        <f t="shared" si="47"/>
        <v>6.5680000000000002E-2</v>
      </c>
      <c r="E208" s="10">
        <f t="shared" si="34"/>
        <v>-6.7011038310816548E-2</v>
      </c>
      <c r="F208" s="10">
        <f t="shared" si="35"/>
        <v>0.9884050521958847</v>
      </c>
      <c r="G208" s="10">
        <f t="shared" si="36"/>
        <v>-0.50944595151166161</v>
      </c>
      <c r="H208" s="3">
        <f t="shared" si="37"/>
        <v>0.47895910068422309</v>
      </c>
      <c r="I208" s="3">
        <v>2.1795774647887325</v>
      </c>
      <c r="J208" s="3">
        <f t="shared" si="38"/>
        <v>25.250537949921753</v>
      </c>
      <c r="K208" s="3">
        <f t="shared" si="39"/>
        <v>330.37435951243879</v>
      </c>
      <c r="L208" s="3">
        <f t="shared" si="32"/>
        <v>15.006359512438792</v>
      </c>
      <c r="N208" s="1">
        <v>1974.54</v>
      </c>
      <c r="O208">
        <v>330.17700000000002</v>
      </c>
      <c r="P208" s="2">
        <f t="shared" si="33"/>
        <v>14.809000000000026</v>
      </c>
      <c r="R208" s="4">
        <f t="shared" si="42"/>
        <v>-1.5083000000000013E-2</v>
      </c>
      <c r="S208" s="3">
        <f t="shared" si="43"/>
        <v>-6.3986899835347444E-2</v>
      </c>
      <c r="T208" s="3">
        <f t="shared" si="44"/>
        <v>-4.1820661972581608E-2</v>
      </c>
      <c r="U208" s="3">
        <f t="shared" si="40"/>
        <v>-9.5807561807929056E-2</v>
      </c>
      <c r="V208" s="3">
        <f t="shared" si="45"/>
        <v>0.11499120043669109</v>
      </c>
      <c r="W208" s="3">
        <f t="shared" si="41"/>
        <v>2.8764394809554936E-2</v>
      </c>
      <c r="X208" s="3">
        <f t="shared" si="46"/>
        <v>0.18163145539906012</v>
      </c>
      <c r="Z208" s="1">
        <v>1974.62</v>
      </c>
      <c r="AA208">
        <v>0.110833</v>
      </c>
    </row>
    <row r="209" spans="2:27" ht="15">
      <c r="B209" s="3">
        <v>1974.42</v>
      </c>
      <c r="C209" s="10">
        <v>-0.16075</v>
      </c>
      <c r="D209" s="4">
        <f t="shared" si="47"/>
        <v>6.4634999999999998E-2</v>
      </c>
      <c r="E209" s="10">
        <f t="shared" si="34"/>
        <v>-0.11306457290972349</v>
      </c>
      <c r="F209" s="10">
        <f t="shared" si="35"/>
        <v>0.92666510627088217</v>
      </c>
      <c r="G209" s="10">
        <f t="shared" si="36"/>
        <v>-0.55197131687791079</v>
      </c>
      <c r="H209" s="3">
        <f t="shared" si="37"/>
        <v>0.37469378939297138</v>
      </c>
      <c r="I209" s="3">
        <v>2.1799295774647889</v>
      </c>
      <c r="J209" s="3">
        <f t="shared" si="38"/>
        <v>25.43219874804382</v>
      </c>
      <c r="K209" s="3">
        <f t="shared" si="39"/>
        <v>330.48912367500657</v>
      </c>
      <c r="L209" s="3">
        <f t="shared" si="32"/>
        <v>15.121123675006572</v>
      </c>
      <c r="N209" s="1">
        <v>1974.62</v>
      </c>
      <c r="O209">
        <v>330.28699999999998</v>
      </c>
      <c r="P209" s="2">
        <f t="shared" si="33"/>
        <v>14.918999999999983</v>
      </c>
      <c r="R209" s="4">
        <f t="shared" si="42"/>
        <v>-4.7500000000000042E-3</v>
      </c>
      <c r="S209" s="3">
        <f t="shared" si="43"/>
        <v>-6.1739945925002537E-2</v>
      </c>
      <c r="T209" s="3">
        <f t="shared" si="44"/>
        <v>-4.2525365366249179E-2</v>
      </c>
      <c r="U209" s="3">
        <f t="shared" si="40"/>
        <v>-9.4265311291251722E-2</v>
      </c>
      <c r="V209" s="3">
        <f t="shared" si="45"/>
        <v>0.11476416256778066</v>
      </c>
      <c r="W209" s="3">
        <f t="shared" si="41"/>
        <v>2.9925382405654108E-2</v>
      </c>
      <c r="X209" s="3">
        <f t="shared" si="46"/>
        <v>0.18166079812206704</v>
      </c>
      <c r="Z209" s="1">
        <v>1974.71</v>
      </c>
      <c r="AA209">
        <v>5.8333299999999998E-2</v>
      </c>
    </row>
    <row r="210" spans="2:27" ht="15">
      <c r="B210" s="3">
        <v>1974.5</v>
      </c>
      <c r="C210" s="10">
        <v>-0.16350000000000001</v>
      </c>
      <c r="D210" s="4">
        <f t="shared" si="47"/>
        <v>6.4030000000000004E-2</v>
      </c>
      <c r="E210" s="10">
        <f t="shared" si="34"/>
        <v>-0.15631538163046357</v>
      </c>
      <c r="F210" s="10">
        <f t="shared" si="35"/>
        <v>0.8677821024239909</v>
      </c>
      <c r="G210" s="10">
        <f t="shared" si="36"/>
        <v>-0.59452708599364135</v>
      </c>
      <c r="H210" s="3">
        <f t="shared" si="37"/>
        <v>0.27325501643034955</v>
      </c>
      <c r="I210" s="3">
        <v>2.1802816901408453</v>
      </c>
      <c r="J210" s="3">
        <f t="shared" si="38"/>
        <v>25.613888888888891</v>
      </c>
      <c r="K210" s="3">
        <f t="shared" si="39"/>
        <v>330.60366111969586</v>
      </c>
      <c r="L210" s="3">
        <f t="shared" ref="L210:L273" si="48">K210-CO2_start2</f>
        <v>15.235661119695862</v>
      </c>
      <c r="N210" s="1">
        <v>1974.71</v>
      </c>
      <c r="O210">
        <v>330.346</v>
      </c>
      <c r="P210" s="2">
        <f t="shared" ref="P210:P273" si="49">O210-CO2_start2</f>
        <v>14.978000000000009</v>
      </c>
      <c r="R210" s="4">
        <f t="shared" si="42"/>
        <v>-2.7500000000000024E-3</v>
      </c>
      <c r="S210" s="3">
        <f t="shared" si="43"/>
        <v>-5.8883003846891269E-2</v>
      </c>
      <c r="T210" s="3">
        <f t="shared" si="44"/>
        <v>-4.2555769115730557E-2</v>
      </c>
      <c r="U210" s="3">
        <f t="shared" si="40"/>
        <v>-9.1438772962621831E-2</v>
      </c>
      <c r="V210" s="3">
        <f t="shared" si="45"/>
        <v>0.11453744468929017</v>
      </c>
      <c r="W210" s="3">
        <f t="shared" si="41"/>
        <v>3.2242549022930514E-2</v>
      </c>
      <c r="X210" s="3">
        <f t="shared" si="46"/>
        <v>0.1816901408450704</v>
      </c>
      <c r="Z210" s="1">
        <v>1974.79</v>
      </c>
      <c r="AA210">
        <v>3.0833300000000001E-2</v>
      </c>
    </row>
    <row r="211" spans="2:27" ht="15">
      <c r="B211" s="3">
        <v>1974.58</v>
      </c>
      <c r="C211" s="10">
        <v>-0.16191700000000001</v>
      </c>
      <c r="D211" s="4">
        <f t="shared" si="47"/>
        <v>6.4378260000000007E-2</v>
      </c>
      <c r="E211" s="10">
        <f t="shared" ref="E211:E274" si="50">Bio_alpha*(C211*Bio_factor-E210)+E210</f>
        <v>-0.19560176785561459</v>
      </c>
      <c r="F211" s="10">
        <f t="shared" ref="F211:F274" si="51">Bio_alpha*(C211*Bio_factor-F210)+F210+Bio_slope*(B211-1979)</f>
        <v>0.81291340238462984</v>
      </c>
      <c r="G211" s="10">
        <f t="shared" ref="G211:G274" si="52">Ocean_alpha*(C211*Ocean_factor-G210)+G210</f>
        <v>-0.63568323986719177</v>
      </c>
      <c r="H211" s="3">
        <f t="shared" ref="H211:H274" si="53">G211+F211</f>
        <v>0.17723016251743806</v>
      </c>
      <c r="I211" s="3">
        <v>2.1791471048513302</v>
      </c>
      <c r="J211" s="3">
        <f t="shared" ref="J211:J274" si="54">J210+I211/12</f>
        <v>25.795484480959836</v>
      </c>
      <c r="K211" s="3">
        <f t="shared" ref="K211:K274" si="55">(K210+I211/12)-Emiss_alpha*((K210+I211/12)-(CO2_base+G211))</f>
        <v>330.71785080321814</v>
      </c>
      <c r="L211" s="3">
        <f t="shared" si="48"/>
        <v>15.349850803218146</v>
      </c>
      <c r="N211" s="1">
        <v>1974.79</v>
      </c>
      <c r="O211">
        <v>330.37700000000001</v>
      </c>
      <c r="P211" s="2">
        <f t="shared" si="49"/>
        <v>15.009000000000015</v>
      </c>
      <c r="R211" s="4">
        <f t="shared" si="42"/>
        <v>1.5830000000000011E-3</v>
      </c>
      <c r="S211" s="3">
        <f t="shared" si="43"/>
        <v>-5.4868700039361062E-2</v>
      </c>
      <c r="T211" s="3">
        <f t="shared" si="44"/>
        <v>-4.1156153873550427E-2</v>
      </c>
      <c r="U211" s="3">
        <f t="shared" ref="U211:U274" si="56">S211+T211+Nat_offset2</f>
        <v>-8.6024853912911495E-2</v>
      </c>
      <c r="V211" s="3">
        <f t="shared" si="45"/>
        <v>0.11418968352228376</v>
      </c>
      <c r="W211" s="3">
        <f t="shared" ref="W211:W274" si="57">V211+U211*Nat_ampl2</f>
        <v>3.6767315000663409E-2</v>
      </c>
      <c r="X211" s="3">
        <f t="shared" si="46"/>
        <v>0.18159559207094489</v>
      </c>
      <c r="Z211" s="1">
        <v>1974.87</v>
      </c>
      <c r="AA211">
        <v>5.33333E-2</v>
      </c>
    </row>
    <row r="212" spans="2:27" ht="15">
      <c r="B212" s="3">
        <v>1974.67</v>
      </c>
      <c r="C212" s="10">
        <v>-0.14749999999999999</v>
      </c>
      <c r="D212" s="4">
        <f t="shared" si="47"/>
        <v>6.7549999999999999E-2</v>
      </c>
      <c r="E212" s="10">
        <f t="shared" si="50"/>
        <v>-0.22713610937587897</v>
      </c>
      <c r="F212" s="10">
        <f t="shared" si="51"/>
        <v>0.76569264007259796</v>
      </c>
      <c r="G212" s="10">
        <f t="shared" si="52"/>
        <v>-0.67123489015511351</v>
      </c>
      <c r="H212" s="3">
        <f t="shared" si="53"/>
        <v>9.4457749917484457E-2</v>
      </c>
      <c r="I212" s="3">
        <v>2.1780125195618156</v>
      </c>
      <c r="J212" s="3">
        <f t="shared" si="54"/>
        <v>25.976985524256655</v>
      </c>
      <c r="K212" s="3">
        <f t="shared" si="55"/>
        <v>330.83170241192562</v>
      </c>
      <c r="L212" s="3">
        <f t="shared" si="48"/>
        <v>15.463702411925624</v>
      </c>
      <c r="N212" s="1">
        <v>1974.87</v>
      </c>
      <c r="O212">
        <v>330.43</v>
      </c>
      <c r="P212" s="2">
        <f t="shared" si="49"/>
        <v>15.062000000000012</v>
      </c>
      <c r="R212" s="4">
        <f t="shared" ref="R212:R275" si="58">C212-C211</f>
        <v>1.4417000000000013E-2</v>
      </c>
      <c r="S212" s="3">
        <f t="shared" ref="S212:S275" si="59">F212-F211</f>
        <v>-4.7220762312031872E-2</v>
      </c>
      <c r="T212" s="3">
        <f t="shared" ref="T212:T275" si="60">G212-G211</f>
        <v>-3.5551650287921732E-2</v>
      </c>
      <c r="U212" s="3">
        <f t="shared" si="56"/>
        <v>-7.2772412599953609E-2</v>
      </c>
      <c r="V212" s="3">
        <f t="shared" ref="V212:V275" si="61">L212-L211</f>
        <v>0.11385160870747768</v>
      </c>
      <c r="W212" s="3">
        <f t="shared" si="57"/>
        <v>4.8356437367519434E-2</v>
      </c>
      <c r="X212" s="3">
        <f t="shared" ref="X212:X275" si="62">J212-J211</f>
        <v>0.18150104329681938</v>
      </c>
      <c r="Z212" s="1">
        <v>1974.96</v>
      </c>
      <c r="AA212">
        <v>0.06</v>
      </c>
    </row>
    <row r="213" spans="2:27" ht="15">
      <c r="B213" s="3">
        <v>1974.75</v>
      </c>
      <c r="C213" s="10">
        <v>-0.13891700000000001</v>
      </c>
      <c r="D213" s="4">
        <f t="shared" si="47"/>
        <v>6.9438260000000002E-2</v>
      </c>
      <c r="E213" s="10">
        <f t="shared" si="50"/>
        <v>-0.25340406900366569</v>
      </c>
      <c r="F213" s="10">
        <f t="shared" si="51"/>
        <v>0.72379247660982138</v>
      </c>
      <c r="G213" s="10">
        <f t="shared" si="52"/>
        <v>-0.70322213916188026</v>
      </c>
      <c r="H213" s="3">
        <f t="shared" si="53"/>
        <v>2.0570337447941123E-2</v>
      </c>
      <c r="I213" s="3">
        <v>2.1768779342723006</v>
      </c>
      <c r="J213" s="3">
        <f t="shared" si="54"/>
        <v>26.158392018779345</v>
      </c>
      <c r="K213" s="3">
        <f t="shared" si="55"/>
        <v>330.94522229646964</v>
      </c>
      <c r="L213" s="3">
        <f t="shared" si="48"/>
        <v>15.577222296469643</v>
      </c>
      <c r="N213" s="1">
        <v>1974.96</v>
      </c>
      <c r="O213">
        <v>330.49</v>
      </c>
      <c r="P213" s="2">
        <f t="shared" si="49"/>
        <v>15.122000000000014</v>
      </c>
      <c r="R213" s="4">
        <f t="shared" si="58"/>
        <v>8.5829999999999795E-3</v>
      </c>
      <c r="S213" s="3">
        <f t="shared" si="59"/>
        <v>-4.1900163462776585E-2</v>
      </c>
      <c r="T213" s="3">
        <f t="shared" si="60"/>
        <v>-3.1987249006766749E-2</v>
      </c>
      <c r="U213" s="3">
        <f t="shared" si="56"/>
        <v>-6.3887412469543339E-2</v>
      </c>
      <c r="V213" s="3">
        <f t="shared" si="61"/>
        <v>0.11351988454401862</v>
      </c>
      <c r="W213" s="3">
        <f t="shared" si="57"/>
        <v>5.6021213321429619E-2</v>
      </c>
      <c r="X213" s="3">
        <f t="shared" si="62"/>
        <v>0.18140649452269031</v>
      </c>
      <c r="Z213" s="1">
        <v>1975.04</v>
      </c>
      <c r="AA213">
        <v>0.106667</v>
      </c>
    </row>
    <row r="214" spans="2:27" ht="15">
      <c r="B214" s="3">
        <v>1974.83</v>
      </c>
      <c r="C214" s="10">
        <v>-0.13383300000000001</v>
      </c>
      <c r="D214" s="4">
        <f t="shared" si="47"/>
        <v>7.0556740000000007E-2</v>
      </c>
      <c r="E214" s="10">
        <f t="shared" si="50"/>
        <v>-0.27594578175882134</v>
      </c>
      <c r="F214" s="10">
        <f t="shared" si="51"/>
        <v>0.68566844202793731</v>
      </c>
      <c r="G214" s="10">
        <f t="shared" si="52"/>
        <v>-0.73287274502712141</v>
      </c>
      <c r="H214" s="3">
        <f t="shared" si="53"/>
        <v>-4.72043029991841E-2</v>
      </c>
      <c r="I214" s="3">
        <v>2.1757433489827855</v>
      </c>
      <c r="J214" s="3">
        <f t="shared" si="54"/>
        <v>26.33970396452791</v>
      </c>
      <c r="K214" s="3">
        <f t="shared" si="55"/>
        <v>331.0584147991882</v>
      </c>
      <c r="L214" s="3">
        <f t="shared" si="48"/>
        <v>15.690414799188204</v>
      </c>
      <c r="N214" s="1">
        <v>1975.04</v>
      </c>
      <c r="O214">
        <v>330.59699999999998</v>
      </c>
      <c r="P214" s="2">
        <f t="shared" si="49"/>
        <v>15.228999999999985</v>
      </c>
      <c r="R214" s="4">
        <f t="shared" si="58"/>
        <v>5.0840000000000052E-3</v>
      </c>
      <c r="S214" s="3">
        <f t="shared" si="59"/>
        <v>-3.812403458188407E-2</v>
      </c>
      <c r="T214" s="3">
        <f t="shared" si="60"/>
        <v>-2.9650605865241153E-2</v>
      </c>
      <c r="U214" s="3">
        <f t="shared" si="56"/>
        <v>-5.7774640447125221E-2</v>
      </c>
      <c r="V214" s="3">
        <f t="shared" si="61"/>
        <v>0.11319250271856163</v>
      </c>
      <c r="W214" s="3">
        <f t="shared" si="57"/>
        <v>6.1195326316148928E-2</v>
      </c>
      <c r="X214" s="3">
        <f t="shared" si="62"/>
        <v>0.1813119457485648</v>
      </c>
      <c r="Z214" s="1">
        <v>1975.12</v>
      </c>
      <c r="AA214">
        <v>6.25E-2</v>
      </c>
    </row>
    <row r="215" spans="2:27" ht="15">
      <c r="B215" s="3">
        <v>1974.92</v>
      </c>
      <c r="C215" s="10">
        <v>-0.129833</v>
      </c>
      <c r="D215" s="4">
        <f t="shared" si="47"/>
        <v>7.1436739999999999E-2</v>
      </c>
      <c r="E215" s="10">
        <f t="shared" si="50"/>
        <v>-0.29540586930945006</v>
      </c>
      <c r="F215" s="10">
        <f t="shared" si="51"/>
        <v>0.65052192631366834</v>
      </c>
      <c r="G215" s="10">
        <f t="shared" si="52"/>
        <v>-0.76059247968241361</v>
      </c>
      <c r="H215" s="3">
        <f t="shared" si="53"/>
        <v>-0.11007055336874527</v>
      </c>
      <c r="I215" s="3">
        <v>2.1746087636932709</v>
      </c>
      <c r="J215" s="3">
        <f t="shared" si="54"/>
        <v>26.520921361502349</v>
      </c>
      <c r="K215" s="3">
        <f t="shared" si="55"/>
        <v>331.17128359502442</v>
      </c>
      <c r="L215" s="3">
        <f t="shared" si="48"/>
        <v>15.803283595024425</v>
      </c>
      <c r="N215" s="1">
        <v>1975.12</v>
      </c>
      <c r="O215">
        <v>330.65899999999999</v>
      </c>
      <c r="P215" s="2">
        <f t="shared" si="49"/>
        <v>15.290999999999997</v>
      </c>
      <c r="R215" s="4">
        <f t="shared" si="58"/>
        <v>4.0000000000000036E-3</v>
      </c>
      <c r="S215" s="3">
        <f t="shared" si="59"/>
        <v>-3.5146515714268967E-2</v>
      </c>
      <c r="T215" s="3">
        <f t="shared" si="60"/>
        <v>-2.7719734655292205E-2</v>
      </c>
      <c r="U215" s="3">
        <f t="shared" si="56"/>
        <v>-5.286625036956117E-2</v>
      </c>
      <c r="V215" s="3">
        <f t="shared" si="61"/>
        <v>0.11286879583622067</v>
      </c>
      <c r="W215" s="3">
        <f t="shared" si="57"/>
        <v>6.5289170503615615E-2</v>
      </c>
      <c r="X215" s="3">
        <f t="shared" si="62"/>
        <v>0.18121739697443928</v>
      </c>
      <c r="Z215" s="1">
        <v>1975.21</v>
      </c>
      <c r="AA215">
        <v>5.9166700000000003E-2</v>
      </c>
    </row>
    <row r="216" spans="2:27" ht="15">
      <c r="B216" s="3">
        <v>1975</v>
      </c>
      <c r="C216" s="10">
        <v>-0.12375</v>
      </c>
      <c r="D216" s="4">
        <f t="shared" ref="D216:D279" si="63">C216*Had_fact+Had_offset</f>
        <v>7.2775000000000006E-2</v>
      </c>
      <c r="E216" s="10">
        <f t="shared" si="50"/>
        <v>-0.31136453486536431</v>
      </c>
      <c r="F216" s="10">
        <f t="shared" si="51"/>
        <v>0.6189310501403138</v>
      </c>
      <c r="G216" s="10">
        <f t="shared" si="52"/>
        <v>-0.78573400281964378</v>
      </c>
      <c r="H216" s="3">
        <f t="shared" si="53"/>
        <v>-0.16680295267932999</v>
      </c>
      <c r="I216" s="3">
        <v>2.1734741784037559</v>
      </c>
      <c r="J216" s="3">
        <f t="shared" si="54"/>
        <v>26.702044209702663</v>
      </c>
      <c r="K216" s="3">
        <f t="shared" si="55"/>
        <v>331.28383340638311</v>
      </c>
      <c r="L216" s="3">
        <f t="shared" si="48"/>
        <v>15.915833406383115</v>
      </c>
      <c r="N216" s="1">
        <v>1975.21</v>
      </c>
      <c r="O216">
        <v>330.71800000000002</v>
      </c>
      <c r="P216" s="2">
        <f t="shared" si="49"/>
        <v>15.350000000000023</v>
      </c>
      <c r="R216" s="4">
        <f t="shared" si="58"/>
        <v>6.0830000000000051E-3</v>
      </c>
      <c r="S216" s="3">
        <f t="shared" si="59"/>
        <v>-3.1590876173354543E-2</v>
      </c>
      <c r="T216" s="3">
        <f t="shared" si="60"/>
        <v>-2.5141523137230171E-2</v>
      </c>
      <c r="U216" s="3">
        <f t="shared" si="56"/>
        <v>-4.6732399310584712E-2</v>
      </c>
      <c r="V216" s="3">
        <f t="shared" si="61"/>
        <v>0.11254981135869002</v>
      </c>
      <c r="W216" s="3">
        <f t="shared" si="57"/>
        <v>7.0490651979163779E-2</v>
      </c>
      <c r="X216" s="3">
        <f t="shared" si="62"/>
        <v>0.18112284820031377</v>
      </c>
      <c r="Z216" s="1">
        <v>1975.29</v>
      </c>
      <c r="AA216">
        <v>9.6666699999999994E-2</v>
      </c>
    </row>
    <row r="217" spans="2:27" ht="15">
      <c r="B217" s="3">
        <v>1975.08</v>
      </c>
      <c r="C217" s="10">
        <v>-0.1235</v>
      </c>
      <c r="D217" s="4">
        <f t="shared" si="63"/>
        <v>7.2830000000000006E-2</v>
      </c>
      <c r="E217" s="10">
        <f t="shared" si="50"/>
        <v>-0.3259672603896499</v>
      </c>
      <c r="F217" s="10">
        <f t="shared" si="51"/>
        <v>0.58874599654914417</v>
      </c>
      <c r="G217" s="10">
        <f t="shared" si="52"/>
        <v>-0.81027469131709906</v>
      </c>
      <c r="H217" s="3">
        <f t="shared" si="53"/>
        <v>-0.22152869476795489</v>
      </c>
      <c r="I217" s="3">
        <v>2.1723395931142409</v>
      </c>
      <c r="J217" s="3">
        <f t="shared" si="54"/>
        <v>26.883072509128851</v>
      </c>
      <c r="K217" s="3">
        <f t="shared" si="55"/>
        <v>331.39606573012179</v>
      </c>
      <c r="L217" s="3">
        <f t="shared" si="48"/>
        <v>16.028065730121796</v>
      </c>
      <c r="N217" s="1">
        <v>1975.29</v>
      </c>
      <c r="O217">
        <v>330.815</v>
      </c>
      <c r="P217" s="2">
        <f t="shared" si="49"/>
        <v>15.447000000000003</v>
      </c>
      <c r="R217" s="4">
        <f t="shared" si="58"/>
        <v>2.5000000000000022E-4</v>
      </c>
      <c r="S217" s="3">
        <f t="shared" si="59"/>
        <v>-3.018505359116963E-2</v>
      </c>
      <c r="T217" s="3">
        <f t="shared" si="60"/>
        <v>-2.4540688497455276E-2</v>
      </c>
      <c r="U217" s="3">
        <f t="shared" si="56"/>
        <v>-4.4725742088624905E-2</v>
      </c>
      <c r="V217" s="3">
        <f t="shared" si="61"/>
        <v>0.11223232373868086</v>
      </c>
      <c r="W217" s="3">
        <f t="shared" si="57"/>
        <v>7.1979155858918453E-2</v>
      </c>
      <c r="X217" s="3">
        <f t="shared" si="62"/>
        <v>0.18102829942618825</v>
      </c>
      <c r="Z217" s="1">
        <v>1975.37</v>
      </c>
      <c r="AA217">
        <v>9.5833299999999996E-2</v>
      </c>
    </row>
    <row r="218" spans="2:27" ht="15">
      <c r="B218" s="3">
        <v>1975.17</v>
      </c>
      <c r="C218" s="10">
        <v>-0.13733300000000001</v>
      </c>
      <c r="D218" s="4">
        <f t="shared" si="63"/>
        <v>6.978674E-2</v>
      </c>
      <c r="E218" s="10">
        <f t="shared" si="50"/>
        <v>-0.34382651889636423</v>
      </c>
      <c r="F218" s="10">
        <f t="shared" si="51"/>
        <v>0.55520030413756927</v>
      </c>
      <c r="G218" s="10">
        <f t="shared" si="52"/>
        <v>-0.83887270491942656</v>
      </c>
      <c r="H218" s="3">
        <f t="shared" si="53"/>
        <v>-0.28367240078185729</v>
      </c>
      <c r="I218" s="3">
        <v>2.1712050078247263</v>
      </c>
      <c r="J218" s="3">
        <f t="shared" si="54"/>
        <v>27.064006259780911</v>
      </c>
      <c r="K218" s="3">
        <f t="shared" si="55"/>
        <v>331.50797448025719</v>
      </c>
      <c r="L218" s="3">
        <f t="shared" si="48"/>
        <v>16.139974480257195</v>
      </c>
      <c r="N218" s="1">
        <v>1975.37</v>
      </c>
      <c r="O218">
        <v>330.911</v>
      </c>
      <c r="P218" s="2">
        <f t="shared" si="49"/>
        <v>15.543000000000006</v>
      </c>
      <c r="R218" s="4">
        <f t="shared" si="58"/>
        <v>-1.3833000000000012E-2</v>
      </c>
      <c r="S218" s="3">
        <f t="shared" si="59"/>
        <v>-3.3545692411574901E-2</v>
      </c>
      <c r="T218" s="3">
        <f t="shared" si="60"/>
        <v>-2.8598013602327499E-2</v>
      </c>
      <c r="U218" s="3">
        <f t="shared" si="56"/>
        <v>-5.2143706013902398E-2</v>
      </c>
      <c r="V218" s="3">
        <f t="shared" si="61"/>
        <v>0.1119087501353988</v>
      </c>
      <c r="W218" s="3">
        <f t="shared" si="57"/>
        <v>6.4979414722886653E-2</v>
      </c>
      <c r="X218" s="3">
        <f t="shared" si="62"/>
        <v>0.18093375065205919</v>
      </c>
      <c r="Z218" s="1">
        <v>1975.46</v>
      </c>
      <c r="AA218">
        <v>8.2500000000000004E-2</v>
      </c>
    </row>
    <row r="219" spans="2:27" ht="15">
      <c r="B219" s="3">
        <v>1975.25</v>
      </c>
      <c r="C219" s="10">
        <v>-0.14025000000000001</v>
      </c>
      <c r="D219" s="4">
        <f t="shared" si="63"/>
        <v>6.9144999999999998E-2</v>
      </c>
      <c r="E219" s="10">
        <f t="shared" si="50"/>
        <v>-0.36119075170499304</v>
      </c>
      <c r="F219" s="10">
        <f t="shared" si="51"/>
        <v>0.52220385542932257</v>
      </c>
      <c r="G219" s="10">
        <f t="shared" si="52"/>
        <v>-0.86784336469592294</v>
      </c>
      <c r="H219" s="3">
        <f t="shared" si="53"/>
        <v>-0.34563950926660036</v>
      </c>
      <c r="I219" s="3">
        <v>2.1700704225352117</v>
      </c>
      <c r="J219" s="3">
        <f t="shared" si="54"/>
        <v>27.244845461658844</v>
      </c>
      <c r="K219" s="3">
        <f t="shared" si="55"/>
        <v>331.61955957693164</v>
      </c>
      <c r="L219" s="3">
        <f t="shared" si="48"/>
        <v>16.251559576931641</v>
      </c>
      <c r="N219" s="1">
        <v>1975.46</v>
      </c>
      <c r="O219">
        <v>330.99299999999999</v>
      </c>
      <c r="P219" s="2">
        <f t="shared" si="49"/>
        <v>15.625</v>
      </c>
      <c r="R219" s="4">
        <f t="shared" si="58"/>
        <v>-2.9170000000000029E-3</v>
      </c>
      <c r="S219" s="3">
        <f t="shared" si="59"/>
        <v>-3.2996448708246695E-2</v>
      </c>
      <c r="T219" s="3">
        <f t="shared" si="60"/>
        <v>-2.8970659776496377E-2</v>
      </c>
      <c r="U219" s="3">
        <f t="shared" si="56"/>
        <v>-5.196710848474307E-2</v>
      </c>
      <c r="V219" s="3">
        <f t="shared" si="61"/>
        <v>0.11158509667444605</v>
      </c>
      <c r="W219" s="3">
        <f t="shared" si="57"/>
        <v>6.4814699038177284E-2</v>
      </c>
      <c r="X219" s="3">
        <f t="shared" si="62"/>
        <v>0.18083920187793368</v>
      </c>
      <c r="Z219" s="1">
        <v>1975.54</v>
      </c>
      <c r="AA219">
        <v>9.0833300000000006E-2</v>
      </c>
    </row>
    <row r="220" spans="2:27" ht="15">
      <c r="B220" s="3">
        <v>1975.33</v>
      </c>
      <c r="C220" s="10">
        <v>-0.14699999999999999</v>
      </c>
      <c r="D220" s="4">
        <f t="shared" si="63"/>
        <v>6.7659999999999998E-2</v>
      </c>
      <c r="E220" s="10">
        <f t="shared" si="50"/>
        <v>-0.37932541791990348</v>
      </c>
      <c r="F220" s="10">
        <f t="shared" si="51"/>
        <v>0.48848685628769006</v>
      </c>
      <c r="G220" s="10">
        <f t="shared" si="52"/>
        <v>-0.89844343707865915</v>
      </c>
      <c r="H220" s="3">
        <f t="shared" si="53"/>
        <v>-0.40995658079096908</v>
      </c>
      <c r="I220" s="3">
        <v>2.1689358372456966</v>
      </c>
      <c r="J220" s="3">
        <f t="shared" si="54"/>
        <v>27.425590114762652</v>
      </c>
      <c r="K220" s="3">
        <f t="shared" si="55"/>
        <v>331.73081889523252</v>
      </c>
      <c r="L220" s="3">
        <f t="shared" si="48"/>
        <v>16.362818895232522</v>
      </c>
      <c r="N220" s="1">
        <v>1975.54</v>
      </c>
      <c r="O220">
        <v>331.084</v>
      </c>
      <c r="P220" s="2">
        <f t="shared" si="49"/>
        <v>15.716000000000008</v>
      </c>
      <c r="R220" s="4">
        <f t="shared" si="58"/>
        <v>-6.7499999999999782E-3</v>
      </c>
      <c r="S220" s="3">
        <f t="shared" si="59"/>
        <v>-3.3716999141632509E-2</v>
      </c>
      <c r="T220" s="3">
        <f t="shared" si="60"/>
        <v>-3.060007238273621E-2</v>
      </c>
      <c r="U220" s="3">
        <f t="shared" si="56"/>
        <v>-5.4317071524368717E-2</v>
      </c>
      <c r="V220" s="3">
        <f t="shared" si="61"/>
        <v>0.1112593183008812</v>
      </c>
      <c r="W220" s="3">
        <f t="shared" si="57"/>
        <v>6.2373953928949358E-2</v>
      </c>
      <c r="X220" s="3">
        <f t="shared" si="62"/>
        <v>0.18074465310380816</v>
      </c>
      <c r="Z220" s="1">
        <v>1975.62</v>
      </c>
      <c r="AA220">
        <v>8.1666699999999995E-2</v>
      </c>
    </row>
    <row r="221" spans="2:27" ht="15">
      <c r="B221" s="3">
        <v>1975.42</v>
      </c>
      <c r="C221" s="10">
        <v>-0.159083</v>
      </c>
      <c r="D221" s="4">
        <f t="shared" si="63"/>
        <v>6.5001740000000002E-2</v>
      </c>
      <c r="E221" s="10">
        <f t="shared" si="50"/>
        <v>-0.39987452963423448</v>
      </c>
      <c r="F221" s="10">
        <f t="shared" si="51"/>
        <v>0.45225130619723164</v>
      </c>
      <c r="G221" s="10">
        <f t="shared" si="52"/>
        <v>-0.93239860436535127</v>
      </c>
      <c r="H221" s="3">
        <f t="shared" si="53"/>
        <v>-0.48014729816811963</v>
      </c>
      <c r="I221" s="3">
        <v>2.167801251956182</v>
      </c>
      <c r="J221" s="3">
        <f t="shared" si="54"/>
        <v>27.606240219092335</v>
      </c>
      <c r="K221" s="3">
        <f t="shared" si="55"/>
        <v>331.84174750543497</v>
      </c>
      <c r="L221" s="3">
        <f t="shared" si="48"/>
        <v>16.473747505434972</v>
      </c>
      <c r="N221" s="1">
        <v>1975.62</v>
      </c>
      <c r="O221">
        <v>331.166</v>
      </c>
      <c r="P221" s="2">
        <f t="shared" si="49"/>
        <v>15.798000000000002</v>
      </c>
      <c r="R221" s="4">
        <f t="shared" si="58"/>
        <v>-1.208300000000001E-2</v>
      </c>
      <c r="S221" s="3">
        <f t="shared" si="59"/>
        <v>-3.6235550090458424E-2</v>
      </c>
      <c r="T221" s="3">
        <f t="shared" si="60"/>
        <v>-3.3955167286692123E-2</v>
      </c>
      <c r="U221" s="3">
        <f t="shared" si="56"/>
        <v>-6.0190717377150545E-2</v>
      </c>
      <c r="V221" s="3">
        <f t="shared" si="61"/>
        <v>0.11092861020244982</v>
      </c>
      <c r="W221" s="3">
        <f t="shared" si="57"/>
        <v>5.675696456301433E-2</v>
      </c>
      <c r="X221" s="3">
        <f t="shared" si="62"/>
        <v>0.18065010432968265</v>
      </c>
      <c r="Z221" s="1">
        <v>1975.71</v>
      </c>
      <c r="AA221">
        <v>0.111667</v>
      </c>
    </row>
    <row r="222" spans="2:27" ht="15">
      <c r="B222" s="3">
        <v>1975.5</v>
      </c>
      <c r="C222" s="10">
        <v>-0.17091700000000001</v>
      </c>
      <c r="D222" s="4">
        <f t="shared" si="63"/>
        <v>6.2398260000000004E-2</v>
      </c>
      <c r="E222" s="10">
        <f t="shared" si="50"/>
        <v>-0.42256540268170506</v>
      </c>
      <c r="F222" s="10">
        <f t="shared" si="51"/>
        <v>0.41392821313637901</v>
      </c>
      <c r="G222" s="10">
        <f t="shared" si="52"/>
        <v>-0.96955755042807668</v>
      </c>
      <c r="H222" s="3">
        <f t="shared" si="53"/>
        <v>-0.55562933729169761</v>
      </c>
      <c r="I222" s="3">
        <v>2.166666666666667</v>
      </c>
      <c r="J222" s="3">
        <f t="shared" si="54"/>
        <v>27.786795774647892</v>
      </c>
      <c r="K222" s="3">
        <f t="shared" si="55"/>
        <v>331.95234073207922</v>
      </c>
      <c r="L222" s="3">
        <f t="shared" si="48"/>
        <v>16.584340732079227</v>
      </c>
      <c r="N222" s="1">
        <v>1975.71</v>
      </c>
      <c r="O222">
        <v>331.27800000000002</v>
      </c>
      <c r="P222" s="2">
        <f t="shared" si="49"/>
        <v>15.910000000000025</v>
      </c>
      <c r="R222" s="4">
        <f t="shared" si="58"/>
        <v>-1.1834000000000011E-2</v>
      </c>
      <c r="S222" s="3">
        <f t="shared" si="59"/>
        <v>-3.8323093060852631E-2</v>
      </c>
      <c r="T222" s="3">
        <f t="shared" si="60"/>
        <v>-3.7158946062725406E-2</v>
      </c>
      <c r="U222" s="3">
        <f t="shared" si="56"/>
        <v>-6.5482039123578042E-2</v>
      </c>
      <c r="V222" s="3">
        <f t="shared" si="61"/>
        <v>0.11059322664425508</v>
      </c>
      <c r="W222" s="3">
        <f t="shared" si="57"/>
        <v>5.1659391433034843E-2</v>
      </c>
      <c r="X222" s="3">
        <f t="shared" si="62"/>
        <v>0.18055555555555713</v>
      </c>
      <c r="Z222" s="1">
        <v>1975.79</v>
      </c>
      <c r="AA222">
        <v>0.13416700000000001</v>
      </c>
    </row>
    <row r="223" spans="2:27" ht="15">
      <c r="B223" s="3">
        <v>1975.58</v>
      </c>
      <c r="C223" s="10">
        <v>-0.1825</v>
      </c>
      <c r="D223" s="4">
        <f t="shared" si="63"/>
        <v>5.9850000000000007E-2</v>
      </c>
      <c r="E223" s="10">
        <f t="shared" si="50"/>
        <v>-0.44714651587348758</v>
      </c>
      <c r="F223" s="10">
        <f t="shared" si="51"/>
        <v>0.37376476323302865</v>
      </c>
      <c r="G223" s="10">
        <f t="shared" si="52"/>
        <v>-1.0097714191772025</v>
      </c>
      <c r="H223" s="3">
        <f t="shared" si="53"/>
        <v>-0.63600665594417383</v>
      </c>
      <c r="I223" s="3">
        <v>2.1771517996870111</v>
      </c>
      <c r="J223" s="3">
        <f t="shared" si="54"/>
        <v>27.968225091288478</v>
      </c>
      <c r="K223" s="3">
        <f t="shared" si="55"/>
        <v>332.06356088364419</v>
      </c>
      <c r="L223" s="3">
        <f t="shared" si="48"/>
        <v>16.695560883644191</v>
      </c>
      <c r="N223" s="1">
        <v>1975.79</v>
      </c>
      <c r="O223">
        <v>331.41199999999998</v>
      </c>
      <c r="P223" s="2">
        <f t="shared" si="49"/>
        <v>16.043999999999983</v>
      </c>
      <c r="R223" s="4">
        <f t="shared" si="58"/>
        <v>-1.1582999999999982E-2</v>
      </c>
      <c r="S223" s="3">
        <f t="shared" si="59"/>
        <v>-4.0163449903350357E-2</v>
      </c>
      <c r="T223" s="3">
        <f t="shared" si="60"/>
        <v>-4.0213868749125803E-2</v>
      </c>
      <c r="U223" s="3">
        <f t="shared" si="56"/>
        <v>-7.0377318652476165E-2</v>
      </c>
      <c r="V223" s="3">
        <f t="shared" si="61"/>
        <v>0.11122015156496445</v>
      </c>
      <c r="W223" s="3">
        <f t="shared" si="57"/>
        <v>4.7880564777735904E-2</v>
      </c>
      <c r="X223" s="3">
        <f t="shared" si="62"/>
        <v>0.18142931664058537</v>
      </c>
      <c r="Z223" s="1">
        <v>1975.87</v>
      </c>
      <c r="AA223">
        <v>0.124167</v>
      </c>
    </row>
    <row r="224" spans="2:27" ht="15">
      <c r="B224" s="3">
        <v>1975.67</v>
      </c>
      <c r="C224" s="10">
        <v>-0.19500000000000001</v>
      </c>
      <c r="D224" s="4">
        <f t="shared" si="63"/>
        <v>5.7100000000000005E-2</v>
      </c>
      <c r="E224" s="10">
        <f t="shared" si="50"/>
        <v>-0.47376001103949211</v>
      </c>
      <c r="F224" s="10">
        <f t="shared" si="51"/>
        <v>0.33146482620867052</v>
      </c>
      <c r="G224" s="10">
        <f t="shared" si="52"/>
        <v>-1.0532797294062415</v>
      </c>
      <c r="H224" s="3">
        <f t="shared" si="53"/>
        <v>-0.72181490319757091</v>
      </c>
      <c r="I224" s="3">
        <v>2.1876369327073553</v>
      </c>
      <c r="J224" s="3">
        <f t="shared" si="54"/>
        <v>28.150528169014091</v>
      </c>
      <c r="K224" s="3">
        <f t="shared" si="55"/>
        <v>332.17540157873765</v>
      </c>
      <c r="L224" s="3">
        <f t="shared" si="48"/>
        <v>16.807401578737654</v>
      </c>
      <c r="N224" s="1">
        <v>1975.87</v>
      </c>
      <c r="O224">
        <v>331.536</v>
      </c>
      <c r="P224" s="2">
        <f t="shared" si="49"/>
        <v>16.168000000000006</v>
      </c>
      <c r="R224" s="4">
        <f t="shared" si="58"/>
        <v>-1.2500000000000011E-2</v>
      </c>
      <c r="S224" s="3">
        <f t="shared" si="59"/>
        <v>-4.2299937024358136E-2</v>
      </c>
      <c r="T224" s="3">
        <f t="shared" si="60"/>
        <v>-4.3508310229039004E-2</v>
      </c>
      <c r="U224" s="3">
        <f t="shared" si="56"/>
        <v>-7.5808247253397146E-2</v>
      </c>
      <c r="V224" s="3">
        <f t="shared" si="61"/>
        <v>0.11184069509346273</v>
      </c>
      <c r="W224" s="3">
        <f t="shared" si="57"/>
        <v>4.3613272565405301E-2</v>
      </c>
      <c r="X224" s="3">
        <f t="shared" si="62"/>
        <v>0.1823030777256136</v>
      </c>
      <c r="Z224" s="1">
        <v>1975.96</v>
      </c>
      <c r="AA224">
        <v>7.2499999999999995E-2</v>
      </c>
    </row>
    <row r="225" spans="2:27" ht="15">
      <c r="B225" s="3">
        <v>1975.75</v>
      </c>
      <c r="C225" s="10">
        <v>-0.20916699999999999</v>
      </c>
      <c r="D225" s="4">
        <f t="shared" si="63"/>
        <v>5.3983260000000005E-2</v>
      </c>
      <c r="E225" s="10">
        <f t="shared" si="50"/>
        <v>-0.50277653173252457</v>
      </c>
      <c r="F225" s="10">
        <f t="shared" si="51"/>
        <v>0.28681608229845329</v>
      </c>
      <c r="G225" s="10">
        <f t="shared" si="52"/>
        <v>-1.1005644753776791</v>
      </c>
      <c r="H225" s="3">
        <f t="shared" si="53"/>
        <v>-0.81374839307922575</v>
      </c>
      <c r="I225" s="3">
        <v>2.1981220657276999</v>
      </c>
      <c r="J225" s="3">
        <f t="shared" si="54"/>
        <v>28.333705007824733</v>
      </c>
      <c r="K225" s="3">
        <f t="shared" si="55"/>
        <v>332.28785566198394</v>
      </c>
      <c r="L225" s="3">
        <f t="shared" si="48"/>
        <v>16.919855661983945</v>
      </c>
      <c r="N225" s="1">
        <v>1975.96</v>
      </c>
      <c r="O225">
        <v>331.608</v>
      </c>
      <c r="P225" s="2">
        <f t="shared" si="49"/>
        <v>16.240000000000009</v>
      </c>
      <c r="R225" s="4">
        <f t="shared" si="58"/>
        <v>-1.4166999999999985E-2</v>
      </c>
      <c r="S225" s="3">
        <f t="shared" si="59"/>
        <v>-4.4648743910217226E-2</v>
      </c>
      <c r="T225" s="3">
        <f t="shared" si="60"/>
        <v>-4.7284745971437614E-2</v>
      </c>
      <c r="U225" s="3">
        <f t="shared" si="56"/>
        <v>-8.1933489881654845E-2</v>
      </c>
      <c r="V225" s="3">
        <f t="shared" si="61"/>
        <v>0.11245408324629125</v>
      </c>
      <c r="W225" s="3">
        <f t="shared" si="57"/>
        <v>3.8713942352801886E-2</v>
      </c>
      <c r="X225" s="3">
        <f t="shared" si="62"/>
        <v>0.18317683881064184</v>
      </c>
      <c r="Z225" s="1">
        <v>1976.04</v>
      </c>
      <c r="AA225">
        <v>5.5E-2</v>
      </c>
    </row>
    <row r="226" spans="2:27" ht="15">
      <c r="B226" s="3">
        <v>1975.83</v>
      </c>
      <c r="C226" s="10">
        <v>-0.221667</v>
      </c>
      <c r="D226" s="4">
        <f t="shared" si="63"/>
        <v>5.1233260000000003E-2</v>
      </c>
      <c r="E226" s="10">
        <f t="shared" si="50"/>
        <v>-0.53347079879665915</v>
      </c>
      <c r="F226" s="10">
        <f t="shared" si="51"/>
        <v>0.24053947557511018</v>
      </c>
      <c r="G226" s="10">
        <f t="shared" si="52"/>
        <v>-1.1509978767646312</v>
      </c>
      <c r="H226" s="3">
        <f t="shared" si="53"/>
        <v>-0.91045840118952093</v>
      </c>
      <c r="I226" s="3">
        <v>2.208607198748044</v>
      </c>
      <c r="J226" s="3">
        <f t="shared" si="54"/>
        <v>28.517755607720403</v>
      </c>
      <c r="K226" s="3">
        <f t="shared" si="55"/>
        <v>332.40091701126312</v>
      </c>
      <c r="L226" s="3">
        <f t="shared" si="48"/>
        <v>17.032917011263123</v>
      </c>
      <c r="N226" s="1">
        <v>1976.04</v>
      </c>
      <c r="O226">
        <v>331.66300000000001</v>
      </c>
      <c r="P226" s="2">
        <f t="shared" si="49"/>
        <v>16.295000000000016</v>
      </c>
      <c r="R226" s="4">
        <f t="shared" si="58"/>
        <v>-1.2500000000000011E-2</v>
      </c>
      <c r="S226" s="3">
        <f t="shared" si="59"/>
        <v>-4.6276606723343106E-2</v>
      </c>
      <c r="T226" s="3">
        <f t="shared" si="60"/>
        <v>-5.043340138695207E-2</v>
      </c>
      <c r="U226" s="3">
        <f t="shared" si="56"/>
        <v>-8.6710008110295181E-2</v>
      </c>
      <c r="V226" s="3">
        <f t="shared" si="61"/>
        <v>0.1130613492791781</v>
      </c>
      <c r="W226" s="3">
        <f t="shared" si="57"/>
        <v>3.5022341979912441E-2</v>
      </c>
      <c r="X226" s="3">
        <f t="shared" si="62"/>
        <v>0.18405059989567008</v>
      </c>
      <c r="Z226" s="1">
        <v>1976.12</v>
      </c>
      <c r="AA226">
        <v>0.10083300000000001</v>
      </c>
    </row>
    <row r="227" spans="2:27" ht="15">
      <c r="B227" s="3">
        <v>1975.92</v>
      </c>
      <c r="C227" s="10">
        <v>-0.24308299999999999</v>
      </c>
      <c r="D227" s="4">
        <f t="shared" si="63"/>
        <v>4.6521740000000006E-2</v>
      </c>
      <c r="E227" s="10">
        <f t="shared" si="50"/>
        <v>-0.5685602030353506</v>
      </c>
      <c r="F227" s="10">
        <f t="shared" si="51"/>
        <v>0.18976362676610475</v>
      </c>
      <c r="G227" s="10">
        <f t="shared" si="52"/>
        <v>-1.2074562707007008</v>
      </c>
      <c r="H227" s="3">
        <f t="shared" si="53"/>
        <v>-1.0176926439345961</v>
      </c>
      <c r="I227" s="3">
        <v>2.2190923317683882</v>
      </c>
      <c r="J227" s="3">
        <f t="shared" si="54"/>
        <v>28.702679968701101</v>
      </c>
      <c r="K227" s="3">
        <f t="shared" si="55"/>
        <v>332.51457483364248</v>
      </c>
      <c r="L227" s="3">
        <f t="shared" si="48"/>
        <v>17.146574833642489</v>
      </c>
      <c r="N227" s="1">
        <v>1976.12</v>
      </c>
      <c r="O227">
        <v>331.76400000000001</v>
      </c>
      <c r="P227" s="2">
        <f t="shared" si="49"/>
        <v>16.396000000000015</v>
      </c>
      <c r="R227" s="4">
        <f t="shared" si="58"/>
        <v>-2.1415999999999991E-2</v>
      </c>
      <c r="S227" s="3">
        <f t="shared" si="59"/>
        <v>-5.0775848809005431E-2</v>
      </c>
      <c r="T227" s="3">
        <f t="shared" si="60"/>
        <v>-5.6458393936069662E-2</v>
      </c>
      <c r="U227" s="3">
        <f t="shared" si="56"/>
        <v>-9.7234242745075097E-2</v>
      </c>
      <c r="V227" s="3">
        <f t="shared" si="61"/>
        <v>0.11365782237936628</v>
      </c>
      <c r="W227" s="3">
        <f t="shared" si="57"/>
        <v>2.6147003908798691E-2</v>
      </c>
      <c r="X227" s="3">
        <f t="shared" si="62"/>
        <v>0.18492436098069831</v>
      </c>
      <c r="Z227" s="1">
        <v>1976.21</v>
      </c>
      <c r="AA227">
        <v>6.3333299999999995E-2</v>
      </c>
    </row>
    <row r="228" spans="2:27" ht="15">
      <c r="B228" s="3">
        <v>1976</v>
      </c>
      <c r="C228" s="10">
        <v>-0.26</v>
      </c>
      <c r="D228" s="4">
        <f t="shared" si="63"/>
        <v>4.2800000000000005E-2</v>
      </c>
      <c r="E228" s="10">
        <f t="shared" si="50"/>
        <v>-0.6062544479686921</v>
      </c>
      <c r="F228" s="10">
        <f t="shared" si="51"/>
        <v>0.13643715612045446</v>
      </c>
      <c r="G228" s="10">
        <f t="shared" si="52"/>
        <v>-1.2683312819229779</v>
      </c>
      <c r="H228" s="3">
        <f t="shared" si="53"/>
        <v>-1.1318941258025235</v>
      </c>
      <c r="I228" s="3">
        <v>2.2295774647887323</v>
      </c>
      <c r="J228" s="3">
        <f t="shared" si="54"/>
        <v>28.888478090766828</v>
      </c>
      <c r="K228" s="3">
        <f t="shared" si="55"/>
        <v>332.62882097112487</v>
      </c>
      <c r="L228" s="3">
        <f t="shared" si="48"/>
        <v>17.260820971124872</v>
      </c>
      <c r="N228" s="1">
        <v>1976.21</v>
      </c>
      <c r="O228">
        <v>331.827</v>
      </c>
      <c r="P228" s="2">
        <f t="shared" si="49"/>
        <v>16.459000000000003</v>
      </c>
      <c r="R228" s="4">
        <f t="shared" si="58"/>
        <v>-1.6917000000000015E-2</v>
      </c>
      <c r="S228" s="3">
        <f t="shared" si="59"/>
        <v>-5.3326470645650298E-2</v>
      </c>
      <c r="T228" s="3">
        <f t="shared" si="60"/>
        <v>-6.087501122227712E-2</v>
      </c>
      <c r="U228" s="3">
        <f t="shared" si="56"/>
        <v>-0.10420148186792742</v>
      </c>
      <c r="V228" s="3">
        <f t="shared" si="61"/>
        <v>0.11424613748238244</v>
      </c>
      <c r="W228" s="3">
        <f t="shared" si="57"/>
        <v>2.0464803801247752E-2</v>
      </c>
      <c r="X228" s="3">
        <f t="shared" si="62"/>
        <v>0.18579812206572655</v>
      </c>
      <c r="Z228" s="1">
        <v>1976.29</v>
      </c>
      <c r="AA228">
        <v>3.2500000000000001E-2</v>
      </c>
    </row>
    <row r="229" spans="2:27" ht="15">
      <c r="B229" s="3">
        <v>1976.08</v>
      </c>
      <c r="C229" s="10">
        <v>-0.25724999999999998</v>
      </c>
      <c r="D229" s="4">
        <f t="shared" si="63"/>
        <v>4.3405000000000013E-2</v>
      </c>
      <c r="E229" s="10">
        <f t="shared" si="50"/>
        <v>-0.64005531604420518</v>
      </c>
      <c r="F229" s="10">
        <f t="shared" si="51"/>
        <v>8.7053946090107873E-2</v>
      </c>
      <c r="G229" s="10">
        <f t="shared" si="52"/>
        <v>-1.3270439991809899</v>
      </c>
      <c r="H229" s="3">
        <f t="shared" si="53"/>
        <v>-1.2399900530908821</v>
      </c>
      <c r="I229" s="3">
        <v>2.2400625978090769</v>
      </c>
      <c r="J229" s="3">
        <f t="shared" si="54"/>
        <v>29.075149973917583</v>
      </c>
      <c r="K229" s="3">
        <f t="shared" si="55"/>
        <v>332.7436579851074</v>
      </c>
      <c r="L229" s="3">
        <f t="shared" si="48"/>
        <v>17.375657985107409</v>
      </c>
      <c r="N229" s="1">
        <v>1976.29</v>
      </c>
      <c r="O229">
        <v>331.86</v>
      </c>
      <c r="P229" s="2">
        <f t="shared" si="49"/>
        <v>16.492000000000019</v>
      </c>
      <c r="R229" s="4">
        <f t="shared" si="58"/>
        <v>2.7500000000000302E-3</v>
      </c>
      <c r="S229" s="3">
        <f t="shared" si="59"/>
        <v>-4.9383210030346583E-2</v>
      </c>
      <c r="T229" s="3">
        <f t="shared" si="60"/>
        <v>-5.8712717258011971E-2</v>
      </c>
      <c r="U229" s="3">
        <f t="shared" si="56"/>
        <v>-9.8095927288358559E-2</v>
      </c>
      <c r="V229" s="3">
        <f t="shared" si="61"/>
        <v>0.11483701398253743</v>
      </c>
      <c r="W229" s="3">
        <f t="shared" si="57"/>
        <v>2.6550679423014728E-2</v>
      </c>
      <c r="X229" s="3">
        <f t="shared" si="62"/>
        <v>0.18667188315075478</v>
      </c>
      <c r="Z229" s="1">
        <v>1976.37</v>
      </c>
      <c r="AA229">
        <v>3.4166700000000001E-2</v>
      </c>
    </row>
    <row r="230" spans="2:27" ht="15">
      <c r="B230" s="3">
        <v>1976.17</v>
      </c>
      <c r="C230" s="10">
        <v>-0.25574999999999998</v>
      </c>
      <c r="D230" s="4">
        <f t="shared" si="63"/>
        <v>4.373500000000001E-2</v>
      </c>
      <c r="E230" s="10">
        <f t="shared" si="50"/>
        <v>-0.67067388241447956</v>
      </c>
      <c r="F230" s="10">
        <f t="shared" si="51"/>
        <v>4.0748933037442606E-2</v>
      </c>
      <c r="G230" s="10">
        <f t="shared" si="52"/>
        <v>-1.3840513606329758</v>
      </c>
      <c r="H230" s="3">
        <f t="shared" si="53"/>
        <v>-1.3433024275955332</v>
      </c>
      <c r="I230" s="3">
        <v>2.2505477308294211</v>
      </c>
      <c r="J230" s="3">
        <f t="shared" si="54"/>
        <v>29.262695618153369</v>
      </c>
      <c r="K230" s="3">
        <f t="shared" si="55"/>
        <v>332.85908768922565</v>
      </c>
      <c r="L230" s="3">
        <f t="shared" si="48"/>
        <v>17.491087689225651</v>
      </c>
      <c r="N230" s="1">
        <v>1976.37</v>
      </c>
      <c r="O230">
        <v>331.89400000000001</v>
      </c>
      <c r="P230" s="2">
        <f t="shared" si="49"/>
        <v>16.52600000000001</v>
      </c>
      <c r="R230" s="4">
        <f t="shared" si="58"/>
        <v>1.5000000000000013E-3</v>
      </c>
      <c r="S230" s="3">
        <f t="shared" si="59"/>
        <v>-4.6305013052665267E-2</v>
      </c>
      <c r="T230" s="3">
        <f t="shared" si="60"/>
        <v>-5.7007361451985927E-2</v>
      </c>
      <c r="U230" s="3">
        <f t="shared" si="56"/>
        <v>-9.3312374504651199E-2</v>
      </c>
      <c r="V230" s="3">
        <f t="shared" si="61"/>
        <v>0.11542970411824172</v>
      </c>
      <c r="W230" s="3">
        <f t="shared" si="57"/>
        <v>3.1448567064055633E-2</v>
      </c>
      <c r="X230" s="3">
        <f t="shared" si="62"/>
        <v>0.18754564423578657</v>
      </c>
      <c r="Z230" s="1">
        <v>1976.46</v>
      </c>
      <c r="AA230">
        <v>7.0833300000000002E-2</v>
      </c>
    </row>
    <row r="231" spans="2:27" ht="15">
      <c r="B231" s="3">
        <v>1976.25</v>
      </c>
      <c r="C231" s="10">
        <v>-0.25841700000000001</v>
      </c>
      <c r="D231" s="4">
        <f t="shared" si="63"/>
        <v>4.3148260000000001E-2</v>
      </c>
      <c r="E231" s="10">
        <f t="shared" si="50"/>
        <v>-0.69969728957214206</v>
      </c>
      <c r="F231" s="10">
        <f t="shared" si="51"/>
        <v>-3.9067017757332817E-3</v>
      </c>
      <c r="G231" s="10">
        <f t="shared" si="52"/>
        <v>-1.4407631582019935</v>
      </c>
      <c r="H231" s="3">
        <f t="shared" si="53"/>
        <v>-1.4446698599777268</v>
      </c>
      <c r="I231" s="3">
        <v>2.2610328638497652</v>
      </c>
      <c r="J231" s="3">
        <f t="shared" si="54"/>
        <v>29.451115023474184</v>
      </c>
      <c r="K231" s="3">
        <f t="shared" si="55"/>
        <v>332.97510959995441</v>
      </c>
      <c r="L231" s="3">
        <f t="shared" si="48"/>
        <v>17.607109599954413</v>
      </c>
      <c r="N231" s="1">
        <v>1976.46</v>
      </c>
      <c r="O231">
        <v>331.96499999999997</v>
      </c>
      <c r="P231" s="2">
        <f t="shared" si="49"/>
        <v>16.59699999999998</v>
      </c>
      <c r="R231" s="4">
        <f t="shared" si="58"/>
        <v>-2.6670000000000305E-3</v>
      </c>
      <c r="S231" s="3">
        <f t="shared" si="59"/>
        <v>-4.4655634813175887E-2</v>
      </c>
      <c r="T231" s="3">
        <f t="shared" si="60"/>
        <v>-5.6711797569017675E-2</v>
      </c>
      <c r="U231" s="3">
        <f t="shared" si="56"/>
        <v>-9.1367432382193567E-2</v>
      </c>
      <c r="V231" s="3">
        <f t="shared" si="61"/>
        <v>0.11602191072876167</v>
      </c>
      <c r="W231" s="3">
        <f t="shared" si="57"/>
        <v>3.3791221584787451E-2</v>
      </c>
      <c r="X231" s="3">
        <f t="shared" si="62"/>
        <v>0.1884194053208148</v>
      </c>
      <c r="Z231" s="1">
        <v>1976.54</v>
      </c>
      <c r="AA231">
        <v>8.8333300000000003E-2</v>
      </c>
    </row>
    <row r="232" spans="2:27" ht="15">
      <c r="B232" s="3">
        <v>1976.33</v>
      </c>
      <c r="C232" s="10">
        <v>-0.250083</v>
      </c>
      <c r="D232" s="4">
        <f t="shared" si="63"/>
        <v>4.4981740000000006E-2</v>
      </c>
      <c r="E232" s="10">
        <f t="shared" si="50"/>
        <v>-0.72373471382714527</v>
      </c>
      <c r="F232" s="10">
        <f t="shared" si="51"/>
        <v>-4.352646977340454E-2</v>
      </c>
      <c r="G232" s="10">
        <f t="shared" si="52"/>
        <v>-1.4935564197997866</v>
      </c>
      <c r="H232" s="3">
        <f t="shared" si="53"/>
        <v>-1.5370828895731912</v>
      </c>
      <c r="I232" s="3">
        <v>2.2715179968701094</v>
      </c>
      <c r="J232" s="3">
        <f t="shared" si="54"/>
        <v>29.640408189880027</v>
      </c>
      <c r="K232" s="3">
        <f t="shared" si="55"/>
        <v>333.091729130359</v>
      </c>
      <c r="L232" s="3">
        <f t="shared" si="48"/>
        <v>17.723729130359004</v>
      </c>
      <c r="N232" s="1">
        <v>1976.54</v>
      </c>
      <c r="O232">
        <v>332.053</v>
      </c>
      <c r="P232" s="2">
        <f t="shared" si="49"/>
        <v>16.685000000000002</v>
      </c>
      <c r="R232" s="4">
        <f t="shared" si="58"/>
        <v>8.3340000000000081E-3</v>
      </c>
      <c r="S232" s="3">
        <f t="shared" si="59"/>
        <v>-3.9619767997671258E-2</v>
      </c>
      <c r="T232" s="3">
        <f t="shared" si="60"/>
        <v>-5.2793261597793073E-2</v>
      </c>
      <c r="U232" s="3">
        <f t="shared" si="56"/>
        <v>-8.2413029595464329E-2</v>
      </c>
      <c r="V232" s="3">
        <f t="shared" si="61"/>
        <v>0.11661953040459139</v>
      </c>
      <c r="W232" s="3">
        <f t="shared" si="57"/>
        <v>4.2447803768673492E-2</v>
      </c>
      <c r="X232" s="3">
        <f t="shared" si="62"/>
        <v>0.18929316640584304</v>
      </c>
      <c r="Z232" s="1">
        <v>1976.62</v>
      </c>
      <c r="AA232">
        <v>8.5833300000000001E-2</v>
      </c>
    </row>
    <row r="233" spans="2:27" ht="15">
      <c r="B233" s="3">
        <v>1976.42</v>
      </c>
      <c r="C233" s="10">
        <v>-0.22683300000000001</v>
      </c>
      <c r="D233" s="4">
        <f t="shared" si="63"/>
        <v>5.0096740000000001E-2</v>
      </c>
      <c r="E233" s="10">
        <f t="shared" si="50"/>
        <v>-0.73841434231556358</v>
      </c>
      <c r="F233" s="10">
        <f t="shared" si="51"/>
        <v>-7.3892546589100855E-2</v>
      </c>
      <c r="G233" s="10">
        <f t="shared" si="52"/>
        <v>-1.5375913709582454</v>
      </c>
      <c r="H233" s="3">
        <f t="shared" si="53"/>
        <v>-1.6114839175473463</v>
      </c>
      <c r="I233" s="3">
        <v>2.282003129890454</v>
      </c>
      <c r="J233" s="3">
        <f t="shared" si="54"/>
        <v>29.830575117370898</v>
      </c>
      <c r="K233" s="3">
        <f t="shared" si="55"/>
        <v>333.2089595606493</v>
      </c>
      <c r="L233" s="3">
        <f t="shared" si="48"/>
        <v>17.84095956064931</v>
      </c>
      <c r="N233" s="1">
        <v>1976.62</v>
      </c>
      <c r="O233">
        <v>332.13900000000001</v>
      </c>
      <c r="P233" s="2">
        <f t="shared" si="49"/>
        <v>16.771000000000015</v>
      </c>
      <c r="R233" s="4">
        <f t="shared" si="58"/>
        <v>2.3249999999999993E-2</v>
      </c>
      <c r="S233" s="3">
        <f t="shared" si="59"/>
        <v>-3.0366076815696315E-2</v>
      </c>
      <c r="T233" s="3">
        <f t="shared" si="60"/>
        <v>-4.403495115845879E-2</v>
      </c>
      <c r="U233" s="3">
        <f t="shared" si="56"/>
        <v>-6.4401027974155103E-2</v>
      </c>
      <c r="V233" s="3">
        <f t="shared" si="61"/>
        <v>0.11723043029030578</v>
      </c>
      <c r="W233" s="3">
        <f t="shared" si="57"/>
        <v>5.9269505113566184E-2</v>
      </c>
      <c r="X233" s="3">
        <f t="shared" si="62"/>
        <v>0.19016692749087127</v>
      </c>
      <c r="Z233" s="1">
        <v>1976.71</v>
      </c>
      <c r="AA233">
        <v>0.04</v>
      </c>
    </row>
    <row r="234" spans="2:27" ht="15">
      <c r="B234" s="3">
        <v>1976.5</v>
      </c>
      <c r="C234" s="10">
        <v>-0.187417</v>
      </c>
      <c r="D234" s="4">
        <f t="shared" si="63"/>
        <v>5.8768260000000003E-2</v>
      </c>
      <c r="E234" s="10">
        <f t="shared" si="50"/>
        <v>-0.73931413510328392</v>
      </c>
      <c r="F234" s="10">
        <f t="shared" si="51"/>
        <v>-9.0424568545703771E-2</v>
      </c>
      <c r="G234" s="10">
        <f t="shared" si="52"/>
        <v>-1.5677156664282659</v>
      </c>
      <c r="H234" s="3">
        <f t="shared" si="53"/>
        <v>-1.6581402349739696</v>
      </c>
      <c r="I234" s="3">
        <v>2.2924882629107981</v>
      </c>
      <c r="J234" s="3">
        <f t="shared" si="54"/>
        <v>30.021615805946798</v>
      </c>
      <c r="K234" s="3">
        <f t="shared" si="55"/>
        <v>333.32682253403595</v>
      </c>
      <c r="L234" s="3">
        <f t="shared" si="48"/>
        <v>17.95882253403596</v>
      </c>
      <c r="N234" s="1">
        <v>1976.71</v>
      </c>
      <c r="O234">
        <v>332.17899999999997</v>
      </c>
      <c r="P234" s="2">
        <f t="shared" si="49"/>
        <v>16.810999999999979</v>
      </c>
      <c r="R234" s="4">
        <f t="shared" si="58"/>
        <v>3.9416000000000007E-2</v>
      </c>
      <c r="S234" s="3">
        <f t="shared" si="59"/>
        <v>-1.6532021956602916E-2</v>
      </c>
      <c r="T234" s="3">
        <f t="shared" si="60"/>
        <v>-3.012429547002049E-2</v>
      </c>
      <c r="U234" s="3">
        <f t="shared" si="56"/>
        <v>-3.6656317426623404E-2</v>
      </c>
      <c r="V234" s="3">
        <f t="shared" si="61"/>
        <v>0.11786297338665008</v>
      </c>
      <c r="W234" s="3">
        <f t="shared" si="57"/>
        <v>8.4872287702689009E-2</v>
      </c>
      <c r="X234" s="3">
        <f t="shared" si="62"/>
        <v>0.19104068857589951</v>
      </c>
      <c r="Z234" s="1">
        <v>1976.79</v>
      </c>
      <c r="AA234">
        <v>0.125833</v>
      </c>
    </row>
    <row r="235" spans="2:27" ht="15">
      <c r="B235" s="3">
        <v>1976.58</v>
      </c>
      <c r="C235" s="10">
        <v>-0.13466700000000001</v>
      </c>
      <c r="D235" s="4">
        <f t="shared" si="63"/>
        <v>7.0373260000000007E-2</v>
      </c>
      <c r="E235" s="10">
        <f t="shared" si="50"/>
        <v>-0.72327135591873692</v>
      </c>
      <c r="F235" s="10">
        <f t="shared" si="51"/>
        <v>-8.9964134496191756E-2</v>
      </c>
      <c r="G235" s="10">
        <f t="shared" si="52"/>
        <v>-1.5798174256803281</v>
      </c>
      <c r="H235" s="3">
        <f t="shared" si="53"/>
        <v>-1.6697815601765198</v>
      </c>
      <c r="I235" s="3">
        <v>2.2982003129890454</v>
      </c>
      <c r="J235" s="3">
        <f t="shared" si="54"/>
        <v>30.213132498695884</v>
      </c>
      <c r="K235" s="3">
        <f t="shared" si="55"/>
        <v>333.44494924030522</v>
      </c>
      <c r="L235" s="3">
        <f t="shared" si="48"/>
        <v>18.076949240305225</v>
      </c>
      <c r="N235" s="1">
        <v>1976.79</v>
      </c>
      <c r="O235">
        <v>332.30500000000001</v>
      </c>
      <c r="P235" s="2">
        <f t="shared" si="49"/>
        <v>16.937000000000012</v>
      </c>
      <c r="R235" s="4">
        <f t="shared" si="58"/>
        <v>5.2749999999999991E-2</v>
      </c>
      <c r="S235" s="3">
        <f t="shared" si="59"/>
        <v>4.6043404951201516E-4</v>
      </c>
      <c r="T235" s="3">
        <f t="shared" si="60"/>
        <v>-1.210175925206225E-2</v>
      </c>
      <c r="U235" s="3">
        <f t="shared" si="56"/>
        <v>-1.6413252025502343E-3</v>
      </c>
      <c r="V235" s="3">
        <f t="shared" si="61"/>
        <v>0.11812670626926547</v>
      </c>
      <c r="W235" s="3">
        <f t="shared" si="57"/>
        <v>0.11664951358697026</v>
      </c>
      <c r="X235" s="3">
        <f t="shared" si="62"/>
        <v>0.19151669274908656</v>
      </c>
      <c r="Z235" s="1">
        <v>1976.87</v>
      </c>
      <c r="AA235">
        <v>0.104167</v>
      </c>
    </row>
    <row r="236" spans="2:27" ht="15">
      <c r="B236" s="3">
        <v>1976.67</v>
      </c>
      <c r="C236" s="10">
        <v>-9.3083299999999994E-2</v>
      </c>
      <c r="D236" s="4">
        <f t="shared" si="63"/>
        <v>7.9521674000000014E-2</v>
      </c>
      <c r="E236" s="10">
        <f t="shared" si="50"/>
        <v>-0.69521189023334851</v>
      </c>
      <c r="F236" s="10">
        <f t="shared" si="51"/>
        <v>-7.7591118419120808E-2</v>
      </c>
      <c r="G236" s="10">
        <f t="shared" si="52"/>
        <v>-1.5779518300757405</v>
      </c>
      <c r="H236" s="3">
        <f t="shared" si="53"/>
        <v>-1.6555429484948614</v>
      </c>
      <c r="I236" s="3">
        <v>2.3039123630672931</v>
      </c>
      <c r="J236" s="3">
        <f t="shared" si="54"/>
        <v>30.405125195618158</v>
      </c>
      <c r="K236" s="3">
        <f t="shared" si="55"/>
        <v>333.56336197989492</v>
      </c>
      <c r="L236" s="3">
        <f t="shared" si="48"/>
        <v>18.195361979894926</v>
      </c>
      <c r="N236" s="1">
        <v>1976.87</v>
      </c>
      <c r="O236">
        <v>332.40899999999999</v>
      </c>
      <c r="P236" s="2">
        <f t="shared" si="49"/>
        <v>17.040999999999997</v>
      </c>
      <c r="R236" s="4">
        <f t="shared" si="58"/>
        <v>4.1583700000000015E-2</v>
      </c>
      <c r="S236" s="3">
        <f t="shared" si="59"/>
        <v>1.2373016077070947E-2</v>
      </c>
      <c r="T236" s="3">
        <f t="shared" si="60"/>
        <v>1.8655956045876554E-3</v>
      </c>
      <c r="U236" s="3">
        <f t="shared" si="56"/>
        <v>2.4238611681658605E-2</v>
      </c>
      <c r="V236" s="3">
        <f t="shared" si="61"/>
        <v>0.11841273958970078</v>
      </c>
      <c r="W236" s="3">
        <f t="shared" si="57"/>
        <v>0.14022749010319352</v>
      </c>
      <c r="X236" s="3">
        <f t="shared" si="62"/>
        <v>0.19199269692227361</v>
      </c>
      <c r="Z236" s="1">
        <v>1976.96</v>
      </c>
      <c r="AA236">
        <v>0.17</v>
      </c>
    </row>
    <row r="237" spans="2:27" ht="15">
      <c r="B237" s="3">
        <v>1976.75</v>
      </c>
      <c r="C237" s="10">
        <v>-6.0333299999999999E-2</v>
      </c>
      <c r="D237" s="4">
        <f t="shared" si="63"/>
        <v>8.6726674000000004E-2</v>
      </c>
      <c r="E237" s="10">
        <f t="shared" si="50"/>
        <v>-0.65892175386846508</v>
      </c>
      <c r="F237" s="10">
        <f t="shared" si="51"/>
        <v>-5.6933212401733102E-2</v>
      </c>
      <c r="G237" s="10">
        <f t="shared" si="52"/>
        <v>-1.5653209620006072</v>
      </c>
      <c r="H237" s="3">
        <f t="shared" si="53"/>
        <v>-1.6222541744023404</v>
      </c>
      <c r="I237" s="3">
        <v>2.3096244131455399</v>
      </c>
      <c r="J237" s="3">
        <f t="shared" si="54"/>
        <v>30.597593896713619</v>
      </c>
      <c r="K237" s="3">
        <f t="shared" si="55"/>
        <v>333.68207780607889</v>
      </c>
      <c r="L237" s="3">
        <f t="shared" si="48"/>
        <v>18.314077806078899</v>
      </c>
      <c r="N237" s="1">
        <v>1976.96</v>
      </c>
      <c r="O237">
        <v>332.57900000000001</v>
      </c>
      <c r="P237" s="2">
        <f t="shared" si="49"/>
        <v>17.211000000000013</v>
      </c>
      <c r="R237" s="4">
        <f t="shared" si="58"/>
        <v>3.2749999999999994E-2</v>
      </c>
      <c r="S237" s="3">
        <f t="shared" si="59"/>
        <v>2.0657906017387706E-2</v>
      </c>
      <c r="T237" s="3">
        <f t="shared" si="60"/>
        <v>1.263086807513325E-2</v>
      </c>
      <c r="U237" s="3">
        <f t="shared" si="56"/>
        <v>4.3288774092520958E-2</v>
      </c>
      <c r="V237" s="3">
        <f t="shared" si="61"/>
        <v>0.11871582618397269</v>
      </c>
      <c r="W237" s="3">
        <f t="shared" si="57"/>
        <v>0.15767572286724157</v>
      </c>
      <c r="X237" s="3">
        <f t="shared" si="62"/>
        <v>0.19246870109546066</v>
      </c>
      <c r="Z237" s="1">
        <v>1977.04</v>
      </c>
      <c r="AA237">
        <v>0.17</v>
      </c>
    </row>
    <row r="238" spans="2:27" ht="15">
      <c r="B238" s="3">
        <v>1976.83</v>
      </c>
      <c r="C238" s="10">
        <v>-3.4666700000000002E-2</v>
      </c>
      <c r="D238" s="4">
        <f t="shared" si="63"/>
        <v>9.2373326000000006E-2</v>
      </c>
      <c r="E238" s="10">
        <f t="shared" si="50"/>
        <v>-0.61732446448991751</v>
      </c>
      <c r="F238" s="10">
        <f t="shared" si="51"/>
        <v>-3.0918269242596927E-2</v>
      </c>
      <c r="G238" s="10">
        <f t="shared" si="52"/>
        <v>-1.5444834859987786</v>
      </c>
      <c r="H238" s="3">
        <f t="shared" si="53"/>
        <v>-1.5754017552413755</v>
      </c>
      <c r="I238" s="3">
        <v>2.3153364632237872</v>
      </c>
      <c r="J238" s="3">
        <f t="shared" si="54"/>
        <v>30.790538601982266</v>
      </c>
      <c r="K238" s="3">
        <f t="shared" si="55"/>
        <v>333.8011095805652</v>
      </c>
      <c r="L238" s="3">
        <f t="shared" si="48"/>
        <v>18.433109580565201</v>
      </c>
      <c r="N238" s="1">
        <v>1977.04</v>
      </c>
      <c r="O238">
        <v>332.74900000000002</v>
      </c>
      <c r="P238" s="2">
        <f t="shared" si="49"/>
        <v>17.381000000000029</v>
      </c>
      <c r="R238" s="4">
        <f t="shared" si="58"/>
        <v>2.5666599999999998E-2</v>
      </c>
      <c r="S238" s="3">
        <f t="shared" si="59"/>
        <v>2.6014943159136175E-2</v>
      </c>
      <c r="T238" s="3">
        <f t="shared" si="60"/>
        <v>2.0837476001828614E-2</v>
      </c>
      <c r="U238" s="3">
        <f t="shared" si="56"/>
        <v>5.6852419160964791E-2</v>
      </c>
      <c r="V238" s="3">
        <f t="shared" si="61"/>
        <v>0.11903177448630231</v>
      </c>
      <c r="W238" s="3">
        <f t="shared" si="57"/>
        <v>0.17019895173117061</v>
      </c>
      <c r="X238" s="3">
        <f t="shared" si="62"/>
        <v>0.19294470526864771</v>
      </c>
      <c r="Z238" s="1">
        <v>1977.12</v>
      </c>
      <c r="AA238">
        <v>0.153333</v>
      </c>
    </row>
    <row r="239" spans="2:27" ht="15">
      <c r="B239" s="3">
        <v>1976.92</v>
      </c>
      <c r="C239" s="10">
        <v>-4.8333300000000003E-3</v>
      </c>
      <c r="D239" s="4">
        <f t="shared" si="63"/>
        <v>9.8936667400000011E-2</v>
      </c>
      <c r="E239" s="10">
        <f t="shared" si="50"/>
        <v>-0.56951173248574527</v>
      </c>
      <c r="F239" s="10">
        <f t="shared" si="51"/>
        <v>1.2080121555833982E-3</v>
      </c>
      <c r="G239" s="10">
        <f t="shared" si="52"/>
        <v>-1.5142340490916621</v>
      </c>
      <c r="H239" s="3">
        <f t="shared" si="53"/>
        <v>-1.5130260369360788</v>
      </c>
      <c r="I239" s="3">
        <v>2.3210485133020344</v>
      </c>
      <c r="J239" s="3">
        <f t="shared" si="54"/>
        <v>30.983959311424101</v>
      </c>
      <c r="K239" s="3">
        <f t="shared" si="55"/>
        <v>333.92047210564942</v>
      </c>
      <c r="L239" s="3">
        <f t="shared" si="48"/>
        <v>18.552472105649429</v>
      </c>
      <c r="N239" s="1">
        <v>1977.12</v>
      </c>
      <c r="O239">
        <v>332.90199999999999</v>
      </c>
      <c r="P239" s="2">
        <f t="shared" si="49"/>
        <v>17.533999999999992</v>
      </c>
      <c r="R239" s="4">
        <f t="shared" si="58"/>
        <v>2.9833370000000001E-2</v>
      </c>
      <c r="S239" s="3">
        <f t="shared" si="59"/>
        <v>3.2126281398180329E-2</v>
      </c>
      <c r="T239" s="3">
        <f t="shared" si="60"/>
        <v>3.0249436907116456E-2</v>
      </c>
      <c r="U239" s="3">
        <f t="shared" si="56"/>
        <v>7.237571830529678E-2</v>
      </c>
      <c r="V239" s="3">
        <f t="shared" si="61"/>
        <v>0.1193625250842274</v>
      </c>
      <c r="W239" s="3">
        <f t="shared" si="57"/>
        <v>0.18450067155899452</v>
      </c>
      <c r="X239" s="3">
        <f t="shared" si="62"/>
        <v>0.19342070944183476</v>
      </c>
      <c r="Z239" s="1">
        <v>1977.21</v>
      </c>
      <c r="AA239">
        <v>0.1575</v>
      </c>
    </row>
    <row r="240" spans="2:27" ht="15">
      <c r="B240" s="3">
        <v>1977</v>
      </c>
      <c r="C240" s="10">
        <v>1.925E-2</v>
      </c>
      <c r="D240" s="4">
        <f t="shared" si="63"/>
        <v>0.10423500000000001</v>
      </c>
      <c r="E240" s="10">
        <f t="shared" si="50"/>
        <v>-0.51781950846583713</v>
      </c>
      <c r="F240" s="10">
        <f t="shared" si="51"/>
        <v>3.7268004910090941E-2</v>
      </c>
      <c r="G240" s="10">
        <f t="shared" si="52"/>
        <v>-1.4766635578954501</v>
      </c>
      <c r="H240" s="3">
        <f t="shared" si="53"/>
        <v>-1.4393955529853593</v>
      </c>
      <c r="I240" s="3">
        <v>2.3267605633802821</v>
      </c>
      <c r="J240" s="3">
        <f t="shared" si="54"/>
        <v>31.177856025039123</v>
      </c>
      <c r="K240" s="3">
        <f t="shared" si="55"/>
        <v>334.04017675692484</v>
      </c>
      <c r="L240" s="3">
        <f t="shared" si="48"/>
        <v>18.672176756924841</v>
      </c>
      <c r="N240" s="1">
        <v>1977.21</v>
      </c>
      <c r="O240">
        <v>333.06</v>
      </c>
      <c r="P240" s="2">
        <f t="shared" si="49"/>
        <v>17.692000000000007</v>
      </c>
      <c r="R240" s="4">
        <f t="shared" si="58"/>
        <v>2.408333E-2</v>
      </c>
      <c r="S240" s="3">
        <f t="shared" si="59"/>
        <v>3.6059992754507539E-2</v>
      </c>
      <c r="T240" s="3">
        <f t="shared" si="60"/>
        <v>3.757049119621203E-2</v>
      </c>
      <c r="U240" s="3">
        <f t="shared" si="56"/>
        <v>8.3630483950719564E-2</v>
      </c>
      <c r="V240" s="3">
        <f t="shared" si="61"/>
        <v>0.11970465127541274</v>
      </c>
      <c r="W240" s="3">
        <f t="shared" si="57"/>
        <v>0.19497208683106035</v>
      </c>
      <c r="X240" s="3">
        <f t="shared" si="62"/>
        <v>0.19389671361502181</v>
      </c>
      <c r="Z240" s="1">
        <v>1977.29</v>
      </c>
      <c r="AA240">
        <v>0.185833</v>
      </c>
    </row>
    <row r="241" spans="2:27" ht="15">
      <c r="B241" s="3">
        <v>1977.08</v>
      </c>
      <c r="C241" s="10">
        <v>3.1916699999999999E-2</v>
      </c>
      <c r="D241" s="4">
        <f t="shared" si="63"/>
        <v>0.10702167400000001</v>
      </c>
      <c r="E241" s="10">
        <f t="shared" si="50"/>
        <v>-0.46620927282369395</v>
      </c>
      <c r="F241" s="10">
        <f t="shared" si="51"/>
        <v>7.329589348830956E-2</v>
      </c>
      <c r="G241" s="10">
        <f t="shared" si="52"/>
        <v>-1.4356891326943126</v>
      </c>
      <c r="H241" s="3">
        <f t="shared" si="53"/>
        <v>-1.362393239206003</v>
      </c>
      <c r="I241" s="3">
        <v>2.332472613458529</v>
      </c>
      <c r="J241" s="3">
        <f t="shared" si="54"/>
        <v>31.372228742827335</v>
      </c>
      <c r="K241" s="3">
        <f t="shared" si="55"/>
        <v>334.16022851699063</v>
      </c>
      <c r="L241" s="3">
        <f t="shared" si="48"/>
        <v>18.792228516990633</v>
      </c>
      <c r="N241" s="1">
        <v>1977.29</v>
      </c>
      <c r="O241">
        <v>333.24599999999998</v>
      </c>
      <c r="P241" s="2">
        <f t="shared" si="49"/>
        <v>17.877999999999986</v>
      </c>
      <c r="R241" s="4">
        <f t="shared" si="58"/>
        <v>1.2666699999999999E-2</v>
      </c>
      <c r="S241" s="3">
        <f t="shared" si="59"/>
        <v>3.602788857821862E-2</v>
      </c>
      <c r="T241" s="3">
        <f t="shared" si="60"/>
        <v>4.0974425201137477E-2</v>
      </c>
      <c r="U241" s="3">
        <f t="shared" si="56"/>
        <v>8.7002313779356091E-2</v>
      </c>
      <c r="V241" s="3">
        <f t="shared" si="61"/>
        <v>0.12005176006579177</v>
      </c>
      <c r="W241" s="3">
        <f t="shared" si="57"/>
        <v>0.19835384246721227</v>
      </c>
      <c r="X241" s="3">
        <f t="shared" si="62"/>
        <v>0.19437271778821241</v>
      </c>
      <c r="Z241" s="1">
        <v>1977.37</v>
      </c>
      <c r="AA241">
        <v>0.20333300000000001</v>
      </c>
    </row>
    <row r="242" spans="2:27" ht="15">
      <c r="B242" s="3">
        <v>1977.17</v>
      </c>
      <c r="C242" s="10">
        <v>4.7833300000000002E-2</v>
      </c>
      <c r="D242" s="4">
        <f t="shared" si="63"/>
        <v>0.11052332600000001</v>
      </c>
      <c r="E242" s="10">
        <f t="shared" si="50"/>
        <v>-0.41363507950299322</v>
      </c>
      <c r="F242" s="10">
        <f t="shared" si="51"/>
        <v>0.11018363542602867</v>
      </c>
      <c r="G242" s="10">
        <f t="shared" si="52"/>
        <v>-1.3903088616000578</v>
      </c>
      <c r="H242" s="3">
        <f t="shared" si="53"/>
        <v>-1.2801252261740292</v>
      </c>
      <c r="I242" s="3">
        <v>2.3381846635367762</v>
      </c>
      <c r="J242" s="3">
        <f t="shared" si="54"/>
        <v>31.567077464788735</v>
      </c>
      <c r="K242" s="3">
        <f t="shared" si="55"/>
        <v>334.28063399078775</v>
      </c>
      <c r="L242" s="3">
        <f t="shared" si="48"/>
        <v>18.912633990787754</v>
      </c>
      <c r="N242" s="1">
        <v>1977.37</v>
      </c>
      <c r="O242">
        <v>333.44900000000001</v>
      </c>
      <c r="P242" s="2">
        <f t="shared" si="49"/>
        <v>18.081000000000017</v>
      </c>
      <c r="R242" s="4">
        <f t="shared" si="58"/>
        <v>1.5916600000000003E-2</v>
      </c>
      <c r="S242" s="3">
        <f t="shared" si="59"/>
        <v>3.6887741937719112E-2</v>
      </c>
      <c r="T242" s="3">
        <f t="shared" si="60"/>
        <v>4.5380271094254798E-2</v>
      </c>
      <c r="U242" s="3">
        <f t="shared" si="56"/>
        <v>9.2268013031973906E-2</v>
      </c>
      <c r="V242" s="3">
        <f t="shared" si="61"/>
        <v>0.12040547379712052</v>
      </c>
      <c r="W242" s="3">
        <f t="shared" si="57"/>
        <v>0.20344668552589704</v>
      </c>
      <c r="X242" s="3">
        <f t="shared" si="62"/>
        <v>0.19484872196139946</v>
      </c>
      <c r="Z242" s="1">
        <v>1977.46</v>
      </c>
      <c r="AA242">
        <v>0.18083299999999999</v>
      </c>
    </row>
    <row r="243" spans="2:27" ht="15">
      <c r="B243" s="3">
        <v>1977.25</v>
      </c>
      <c r="C243" s="10">
        <v>5.6583300000000003E-2</v>
      </c>
      <c r="D243" s="4">
        <f t="shared" si="63"/>
        <v>0.112448326</v>
      </c>
      <c r="E243" s="10">
        <f t="shared" si="50"/>
        <v>-0.36246604109666652</v>
      </c>
      <c r="F243" s="10">
        <f t="shared" si="51"/>
        <v>0.14572044185208977</v>
      </c>
      <c r="G243" s="10">
        <f t="shared" si="52"/>
        <v>-1.3429777380927372</v>
      </c>
      <c r="H243" s="3">
        <f t="shared" si="53"/>
        <v>-1.1972572962406476</v>
      </c>
      <c r="I243" s="3">
        <v>2.3438967136150239</v>
      </c>
      <c r="J243" s="3">
        <f t="shared" si="54"/>
        <v>31.762402190923321</v>
      </c>
      <c r="K243" s="3">
        <f t="shared" si="55"/>
        <v>334.40139577740212</v>
      </c>
      <c r="L243" s="3">
        <f t="shared" si="48"/>
        <v>19.03339577740212</v>
      </c>
      <c r="N243" s="1">
        <v>1977.46</v>
      </c>
      <c r="O243">
        <v>333.63</v>
      </c>
      <c r="P243" s="2">
        <f t="shared" si="49"/>
        <v>18.262</v>
      </c>
      <c r="R243" s="4">
        <f t="shared" si="58"/>
        <v>8.7500000000000008E-3</v>
      </c>
      <c r="S243" s="3">
        <f t="shared" si="59"/>
        <v>3.5536806426061093E-2</v>
      </c>
      <c r="T243" s="3">
        <f t="shared" si="60"/>
        <v>4.7331123507320605E-2</v>
      </c>
      <c r="U243" s="3">
        <f t="shared" si="56"/>
        <v>9.2867929933381693E-2</v>
      </c>
      <c r="V243" s="3">
        <f t="shared" si="61"/>
        <v>0.12076178661436643</v>
      </c>
      <c r="W243" s="3">
        <f t="shared" si="57"/>
        <v>0.20434292355440997</v>
      </c>
      <c r="X243" s="3">
        <f t="shared" si="62"/>
        <v>0.19532472613458651</v>
      </c>
      <c r="Z243" s="1">
        <v>1977.54</v>
      </c>
      <c r="AA243">
        <v>0.151667</v>
      </c>
    </row>
    <row r="244" spans="2:27" ht="15">
      <c r="B244" s="3">
        <v>1977.33</v>
      </c>
      <c r="C244" s="10">
        <v>7.2916700000000001E-2</v>
      </c>
      <c r="D244" s="4">
        <f t="shared" si="63"/>
        <v>0.11604167400000001</v>
      </c>
      <c r="E244" s="10">
        <f t="shared" si="50"/>
        <v>-0.31016446687659871</v>
      </c>
      <c r="F244" s="10">
        <f t="shared" si="51"/>
        <v>0.18243966835052547</v>
      </c>
      <c r="G244" s="10">
        <f t="shared" si="52"/>
        <v>-1.29123433383617</v>
      </c>
      <c r="H244" s="3">
        <f t="shared" si="53"/>
        <v>-1.1087946654856446</v>
      </c>
      <c r="I244" s="3">
        <v>2.3496087636932712</v>
      </c>
      <c r="J244" s="3">
        <f t="shared" si="54"/>
        <v>31.958202921231095</v>
      </c>
      <c r="K244" s="3">
        <f t="shared" si="55"/>
        <v>334.5225204772683</v>
      </c>
      <c r="L244" s="3">
        <f t="shared" si="48"/>
        <v>19.154520477268306</v>
      </c>
      <c r="N244" s="1">
        <v>1977.54</v>
      </c>
      <c r="O244">
        <v>333.78199999999998</v>
      </c>
      <c r="P244" s="2">
        <f t="shared" si="49"/>
        <v>18.413999999999987</v>
      </c>
      <c r="R244" s="4">
        <f t="shared" si="58"/>
        <v>1.6333399999999998E-2</v>
      </c>
      <c r="S244" s="3">
        <f t="shared" si="59"/>
        <v>3.6719226498435703E-2</v>
      </c>
      <c r="T244" s="3">
        <f t="shared" si="60"/>
        <v>5.1743404256567205E-2</v>
      </c>
      <c r="U244" s="3">
        <f t="shared" si="56"/>
        <v>9.8462630755002903E-2</v>
      </c>
      <c r="V244" s="3">
        <f t="shared" si="61"/>
        <v>0.12112469986618635</v>
      </c>
      <c r="W244" s="3">
        <f t="shared" si="57"/>
        <v>0.20974106754568894</v>
      </c>
      <c r="X244" s="3">
        <f t="shared" si="62"/>
        <v>0.19580073030777356</v>
      </c>
      <c r="Z244" s="1">
        <v>1977.62</v>
      </c>
      <c r="AA244">
        <v>0.20083300000000001</v>
      </c>
    </row>
    <row r="245" spans="2:27" ht="15">
      <c r="B245" s="3">
        <v>1977.42</v>
      </c>
      <c r="C245" s="10">
        <v>7.5749999999999998E-2</v>
      </c>
      <c r="D245" s="4">
        <f t="shared" si="63"/>
        <v>0.116665</v>
      </c>
      <c r="E245" s="10">
        <f t="shared" si="50"/>
        <v>-0.26113854299898137</v>
      </c>
      <c r="F245" s="10">
        <f t="shared" si="51"/>
        <v>0.21577914024004105</v>
      </c>
      <c r="G245" s="10">
        <f t="shared" si="52"/>
        <v>-1.2396231022557218</v>
      </c>
      <c r="H245" s="3">
        <f t="shared" si="53"/>
        <v>-1.0238439620156807</v>
      </c>
      <c r="I245" s="3">
        <v>2.355320813771518</v>
      </c>
      <c r="J245" s="3">
        <f t="shared" si="54"/>
        <v>32.154479655712052</v>
      </c>
      <c r="K245" s="3">
        <f t="shared" si="55"/>
        <v>334.64400728471367</v>
      </c>
      <c r="L245" s="3">
        <f t="shared" si="48"/>
        <v>19.276007284713671</v>
      </c>
      <c r="N245" s="1">
        <v>1977.62</v>
      </c>
      <c r="O245">
        <v>333.983</v>
      </c>
      <c r="P245" s="2">
        <f t="shared" si="49"/>
        <v>18.615000000000009</v>
      </c>
      <c r="R245" s="4">
        <f t="shared" si="58"/>
        <v>2.8332999999999969E-3</v>
      </c>
      <c r="S245" s="3">
        <f t="shared" si="59"/>
        <v>3.3339471889515582E-2</v>
      </c>
      <c r="T245" s="3">
        <f t="shared" si="60"/>
        <v>5.1611231580448225E-2</v>
      </c>
      <c r="U245" s="3">
        <f t="shared" si="56"/>
        <v>9.4950703469963801E-2</v>
      </c>
      <c r="V245" s="3">
        <f t="shared" si="61"/>
        <v>0.12148680744536478</v>
      </c>
      <c r="W245" s="3">
        <f t="shared" si="57"/>
        <v>0.20694244056833219</v>
      </c>
      <c r="X245" s="3">
        <f t="shared" si="62"/>
        <v>0.19627673448095706</v>
      </c>
      <c r="Z245" s="1">
        <v>1977.71</v>
      </c>
      <c r="AA245">
        <v>0.16916700000000001</v>
      </c>
    </row>
    <row r="246" spans="2:27" ht="15">
      <c r="B246" s="3">
        <v>1977.5</v>
      </c>
      <c r="C246" s="10">
        <v>5.8250000000000003E-2</v>
      </c>
      <c r="D246" s="4">
        <f t="shared" si="63"/>
        <v>0.112815</v>
      </c>
      <c r="E246" s="10">
        <f t="shared" si="50"/>
        <v>-0.22162940653928451</v>
      </c>
      <c r="F246" s="10">
        <f t="shared" si="51"/>
        <v>0.23965604416273489</v>
      </c>
      <c r="G246" s="10">
        <f t="shared" si="52"/>
        <v>-1.1948489709165235</v>
      </c>
      <c r="H246" s="3">
        <f t="shared" si="53"/>
        <v>-0.95519292675378864</v>
      </c>
      <c r="I246" s="3">
        <v>2.3610328638497657</v>
      </c>
      <c r="J246" s="3">
        <f t="shared" si="54"/>
        <v>32.3512323943662</v>
      </c>
      <c r="K246" s="3">
        <f t="shared" si="55"/>
        <v>334.76584448418703</v>
      </c>
      <c r="L246" s="3">
        <f t="shared" si="48"/>
        <v>19.397844484187033</v>
      </c>
      <c r="N246" s="1">
        <v>1977.71</v>
      </c>
      <c r="O246">
        <v>334.15199999999999</v>
      </c>
      <c r="P246" s="2">
        <f t="shared" si="49"/>
        <v>18.783999999999992</v>
      </c>
      <c r="R246" s="4">
        <f t="shared" si="58"/>
        <v>-1.7499999999999995E-2</v>
      </c>
      <c r="S246" s="3">
        <f t="shared" si="59"/>
        <v>2.3876903922693843E-2</v>
      </c>
      <c r="T246" s="3">
        <f t="shared" si="60"/>
        <v>4.4774131339198275E-2</v>
      </c>
      <c r="U246" s="3">
        <f t="shared" si="56"/>
        <v>7.8651035261892113E-2</v>
      </c>
      <c r="V246" s="3">
        <f t="shared" si="61"/>
        <v>0.12183719947336158</v>
      </c>
      <c r="W246" s="3">
        <f t="shared" si="57"/>
        <v>0.19262313120906449</v>
      </c>
      <c r="X246" s="3">
        <f t="shared" si="62"/>
        <v>0.19675273865414766</v>
      </c>
      <c r="Z246" s="1">
        <v>1977.79</v>
      </c>
      <c r="AA246">
        <v>0.13666700000000001</v>
      </c>
    </row>
    <row r="247" spans="2:27" ht="15">
      <c r="B247" s="3">
        <v>1977.58</v>
      </c>
      <c r="C247" s="10">
        <v>3.5583299999999998E-2</v>
      </c>
      <c r="D247" s="4">
        <f t="shared" si="63"/>
        <v>0.107828326</v>
      </c>
      <c r="E247" s="10">
        <f t="shared" si="50"/>
        <v>-0.19252856328039875</v>
      </c>
      <c r="F247" s="10">
        <f t="shared" si="51"/>
        <v>0.25317453918776534</v>
      </c>
      <c r="G247" s="10">
        <f t="shared" si="52"/>
        <v>-1.1584753910650349</v>
      </c>
      <c r="H247" s="3">
        <f t="shared" si="53"/>
        <v>-0.90530085187726961</v>
      </c>
      <c r="I247" s="3">
        <v>2.3636932707355247</v>
      </c>
      <c r="J247" s="3">
        <f t="shared" si="54"/>
        <v>32.548206833594158</v>
      </c>
      <c r="K247" s="3">
        <f t="shared" si="55"/>
        <v>334.887763945176</v>
      </c>
      <c r="L247" s="3">
        <f t="shared" si="48"/>
        <v>19.51976394517601</v>
      </c>
      <c r="N247" s="1">
        <v>1977.79</v>
      </c>
      <c r="O247">
        <v>334.28800000000001</v>
      </c>
      <c r="P247" s="2">
        <f t="shared" si="49"/>
        <v>18.920000000000016</v>
      </c>
      <c r="R247" s="4">
        <f t="shared" si="58"/>
        <v>-2.2666700000000005E-2</v>
      </c>
      <c r="S247" s="3">
        <f t="shared" si="59"/>
        <v>1.3518495025030441E-2</v>
      </c>
      <c r="T247" s="3">
        <f t="shared" si="60"/>
        <v>3.6373579851488591E-2</v>
      </c>
      <c r="U247" s="3">
        <f t="shared" si="56"/>
        <v>5.9892074876519034E-2</v>
      </c>
      <c r="V247" s="3">
        <f t="shared" si="61"/>
        <v>0.12191946098897688</v>
      </c>
      <c r="W247" s="3">
        <f t="shared" si="57"/>
        <v>0.17582232837784401</v>
      </c>
      <c r="X247" s="3">
        <f t="shared" si="62"/>
        <v>0.19697443922795799</v>
      </c>
      <c r="Z247" s="1">
        <v>1977.87</v>
      </c>
      <c r="AA247">
        <v>0.14499999999999999</v>
      </c>
    </row>
    <row r="248" spans="2:27" ht="15">
      <c r="B248" s="3">
        <v>1977.67</v>
      </c>
      <c r="C248" s="10">
        <v>1.8499999999999999E-2</v>
      </c>
      <c r="D248" s="4">
        <f t="shared" si="63"/>
        <v>0.10407000000000001</v>
      </c>
      <c r="E248" s="10">
        <f t="shared" si="50"/>
        <v>-0.17121811598530901</v>
      </c>
      <c r="F248" s="10">
        <f t="shared" si="51"/>
        <v>0.25879853402348518</v>
      </c>
      <c r="G248" s="10">
        <f t="shared" si="52"/>
        <v>-1.1284872811938824</v>
      </c>
      <c r="H248" s="3">
        <f t="shared" si="53"/>
        <v>-0.86968874717039724</v>
      </c>
      <c r="I248" s="3">
        <v>2.3663536776212837</v>
      </c>
      <c r="J248" s="3">
        <f t="shared" si="54"/>
        <v>32.745402973395933</v>
      </c>
      <c r="K248" s="3">
        <f t="shared" si="55"/>
        <v>335.00975514248921</v>
      </c>
      <c r="L248" s="3">
        <f t="shared" si="48"/>
        <v>19.641755142489217</v>
      </c>
      <c r="N248" s="1">
        <v>1977.87</v>
      </c>
      <c r="O248">
        <v>334.43299999999999</v>
      </c>
      <c r="P248" s="2">
        <f t="shared" si="49"/>
        <v>19.064999999999998</v>
      </c>
      <c r="R248" s="4">
        <f t="shared" si="58"/>
        <v>-1.7083299999999999E-2</v>
      </c>
      <c r="S248" s="3">
        <f t="shared" si="59"/>
        <v>5.6239948357198477E-3</v>
      </c>
      <c r="T248" s="3">
        <f t="shared" si="60"/>
        <v>2.9988109871152524E-2</v>
      </c>
      <c r="U248" s="3">
        <f t="shared" si="56"/>
        <v>4.5612104706872374E-2</v>
      </c>
      <c r="V248" s="3">
        <f t="shared" si="61"/>
        <v>0.12199119731320707</v>
      </c>
      <c r="W248" s="3">
        <f t="shared" si="57"/>
        <v>0.1630420915493922</v>
      </c>
      <c r="X248" s="3">
        <f t="shared" si="62"/>
        <v>0.19719613980177542</v>
      </c>
      <c r="Z248" s="1">
        <v>1977.96</v>
      </c>
      <c r="AA248">
        <v>9.8333299999999998E-2</v>
      </c>
    </row>
    <row r="249" spans="2:27" ht="15">
      <c r="B249" s="3">
        <v>1977.75</v>
      </c>
      <c r="C249" s="10">
        <v>1.35833E-2</v>
      </c>
      <c r="D249" s="4">
        <f t="shared" si="63"/>
        <v>0.10298832600000001</v>
      </c>
      <c r="E249" s="10">
        <f t="shared" si="50"/>
        <v>-0.15318402848457716</v>
      </c>
      <c r="F249" s="10">
        <f t="shared" si="51"/>
        <v>0.26120038855362648</v>
      </c>
      <c r="G249" s="10">
        <f t="shared" si="52"/>
        <v>-1.1007394067990512</v>
      </c>
      <c r="H249" s="3">
        <f t="shared" si="53"/>
        <v>-0.83953901824542476</v>
      </c>
      <c r="I249" s="3">
        <v>2.3690140845070427</v>
      </c>
      <c r="J249" s="3">
        <f t="shared" si="54"/>
        <v>32.942820813771519</v>
      </c>
      <c r="K249" s="3">
        <f t="shared" si="55"/>
        <v>335.13181431376501</v>
      </c>
      <c r="L249" s="3">
        <f t="shared" si="48"/>
        <v>19.76381431376501</v>
      </c>
      <c r="N249" s="1">
        <v>1977.96</v>
      </c>
      <c r="O249">
        <v>334.53199999999998</v>
      </c>
      <c r="P249" s="2">
        <f t="shared" si="49"/>
        <v>19.163999999999987</v>
      </c>
      <c r="R249" s="4">
        <f t="shared" si="58"/>
        <v>-4.9166999999999995E-3</v>
      </c>
      <c r="S249" s="3">
        <f t="shared" si="59"/>
        <v>2.4018545301413008E-3</v>
      </c>
      <c r="T249" s="3">
        <f t="shared" si="60"/>
        <v>2.7747874394831173E-2</v>
      </c>
      <c r="U249" s="3">
        <f t="shared" si="56"/>
        <v>4.0149728924972476E-2</v>
      </c>
      <c r="V249" s="3">
        <f t="shared" si="61"/>
        <v>0.12205917127579369</v>
      </c>
      <c r="W249" s="3">
        <f t="shared" si="57"/>
        <v>0.15819392730826892</v>
      </c>
      <c r="X249" s="3">
        <f t="shared" si="62"/>
        <v>0.19741784037558574</v>
      </c>
      <c r="Z249" s="1">
        <v>1978.04</v>
      </c>
      <c r="AA249">
        <v>0.156667</v>
      </c>
    </row>
    <row r="250" spans="2:27" ht="15">
      <c r="B250" s="3">
        <v>1977.83</v>
      </c>
      <c r="C250" s="10">
        <v>1.5E-3</v>
      </c>
      <c r="D250" s="4">
        <f t="shared" si="63"/>
        <v>0.10033</v>
      </c>
      <c r="E250" s="10">
        <f t="shared" si="50"/>
        <v>-0.14045637630543031</v>
      </c>
      <c r="F250" s="10">
        <f t="shared" si="51"/>
        <v>0.25834569209999819</v>
      </c>
      <c r="G250" s="10">
        <f t="shared" si="52"/>
        <v>-1.0775497336600599</v>
      </c>
      <c r="H250" s="3">
        <f t="shared" si="53"/>
        <v>-0.81920404156006166</v>
      </c>
      <c r="I250" s="3">
        <v>2.3716744913928016</v>
      </c>
      <c r="J250" s="3">
        <f t="shared" si="54"/>
        <v>33.140460354720922</v>
      </c>
      <c r="K250" s="3">
        <f t="shared" si="55"/>
        <v>335.25393393064826</v>
      </c>
      <c r="L250" s="3">
        <f t="shared" si="48"/>
        <v>19.885933930648264</v>
      </c>
      <c r="N250" s="1">
        <v>1978.04</v>
      </c>
      <c r="O250">
        <v>334.68799999999999</v>
      </c>
      <c r="P250" s="2">
        <f t="shared" si="49"/>
        <v>19.319999999999993</v>
      </c>
      <c r="R250" s="4">
        <f t="shared" si="58"/>
        <v>-1.20833E-2</v>
      </c>
      <c r="S250" s="3">
        <f t="shared" si="59"/>
        <v>-2.8546964536282915E-3</v>
      </c>
      <c r="T250" s="3">
        <f t="shared" si="60"/>
        <v>2.318967313899134E-2</v>
      </c>
      <c r="U250" s="3">
        <f t="shared" si="56"/>
        <v>3.0334976685363051E-2</v>
      </c>
      <c r="V250" s="3">
        <f t="shared" si="61"/>
        <v>0.12211961688325346</v>
      </c>
      <c r="W250" s="3">
        <f t="shared" si="57"/>
        <v>0.14942109590008021</v>
      </c>
      <c r="X250" s="3">
        <f t="shared" si="62"/>
        <v>0.19763954094940317</v>
      </c>
      <c r="Z250" s="1">
        <v>1978.12</v>
      </c>
      <c r="AA250">
        <v>0.14083300000000001</v>
      </c>
    </row>
    <row r="251" spans="2:27" ht="15">
      <c r="B251" s="3">
        <v>1977.92</v>
      </c>
      <c r="C251" s="10">
        <v>-3.0000000000000001E-3</v>
      </c>
      <c r="D251" s="4">
        <f t="shared" si="63"/>
        <v>9.9340000000000012E-2</v>
      </c>
      <c r="E251" s="10">
        <f t="shared" si="50"/>
        <v>-0.13018557154333371</v>
      </c>
      <c r="F251" s="10">
        <f t="shared" si="51"/>
        <v>0.25293004403570102</v>
      </c>
      <c r="G251" s="10">
        <f t="shared" si="52"/>
        <v>-1.0563226639409868</v>
      </c>
      <c r="H251" s="3">
        <f t="shared" si="53"/>
        <v>-0.80339261990528588</v>
      </c>
      <c r="I251" s="3">
        <v>2.3743348982785606</v>
      </c>
      <c r="J251" s="3">
        <f t="shared" si="54"/>
        <v>33.338321596244135</v>
      </c>
      <c r="K251" s="3">
        <f t="shared" si="55"/>
        <v>335.37611070095249</v>
      </c>
      <c r="L251" s="3">
        <f t="shared" si="48"/>
        <v>20.0081107009525</v>
      </c>
      <c r="N251" s="1">
        <v>1978.12</v>
      </c>
      <c r="O251">
        <v>334.82900000000001</v>
      </c>
      <c r="P251" s="2">
        <f t="shared" si="49"/>
        <v>19.461000000000013</v>
      </c>
      <c r="R251" s="4">
        <f t="shared" si="58"/>
        <v>-4.5000000000000005E-3</v>
      </c>
      <c r="S251" s="3">
        <f t="shared" si="59"/>
        <v>-5.4156480642971738E-3</v>
      </c>
      <c r="T251" s="3">
        <f t="shared" si="60"/>
        <v>2.1227069719073066E-2</v>
      </c>
      <c r="U251" s="3">
        <f t="shared" si="56"/>
        <v>2.5811421654775894E-2</v>
      </c>
      <c r="V251" s="3">
        <f t="shared" si="61"/>
        <v>0.12217677030423602</v>
      </c>
      <c r="W251" s="3">
        <f t="shared" si="57"/>
        <v>0.14540704979353433</v>
      </c>
      <c r="X251" s="3">
        <f t="shared" si="62"/>
        <v>0.19786124152321349</v>
      </c>
      <c r="Z251" s="1">
        <v>1978.21</v>
      </c>
      <c r="AA251">
        <v>0.153333</v>
      </c>
    </row>
    <row r="252" spans="2:27" ht="15">
      <c r="B252" s="3">
        <v>1978</v>
      </c>
      <c r="C252" s="10">
        <v>-1.55833E-2</v>
      </c>
      <c r="D252" s="4">
        <f t="shared" si="63"/>
        <v>9.657167400000001E-2</v>
      </c>
      <c r="E252" s="10">
        <f t="shared" si="50"/>
        <v>-0.12476039545779782</v>
      </c>
      <c r="F252" s="10">
        <f t="shared" si="51"/>
        <v>0.24272298681296806</v>
      </c>
      <c r="G252" s="10">
        <f t="shared" si="52"/>
        <v>-1.0396842932587242</v>
      </c>
      <c r="H252" s="3">
        <f t="shared" si="53"/>
        <v>-0.79696130644575613</v>
      </c>
      <c r="I252" s="3">
        <v>2.3769953051643196</v>
      </c>
      <c r="J252" s="3">
        <f t="shared" si="54"/>
        <v>33.536404538341159</v>
      </c>
      <c r="K252" s="3">
        <f t="shared" si="55"/>
        <v>335.4983370643011</v>
      </c>
      <c r="L252" s="3">
        <f t="shared" si="48"/>
        <v>20.130337064301102</v>
      </c>
      <c r="N252" s="1">
        <v>1978.21</v>
      </c>
      <c r="O252">
        <v>334.983</v>
      </c>
      <c r="P252" s="2">
        <f t="shared" si="49"/>
        <v>19.615000000000009</v>
      </c>
      <c r="R252" s="4">
        <f t="shared" si="58"/>
        <v>-1.2583299999999999E-2</v>
      </c>
      <c r="S252" s="3">
        <f t="shared" si="59"/>
        <v>-1.0207057222732963E-2</v>
      </c>
      <c r="T252" s="3">
        <f t="shared" si="60"/>
        <v>1.6638370682262593E-2</v>
      </c>
      <c r="U252" s="3">
        <f t="shared" si="56"/>
        <v>1.6431313459529633E-2</v>
      </c>
      <c r="V252" s="3">
        <f t="shared" si="61"/>
        <v>0.12222636334860226</v>
      </c>
      <c r="W252" s="3">
        <f t="shared" si="57"/>
        <v>0.13701454546217892</v>
      </c>
      <c r="X252" s="3">
        <f t="shared" si="62"/>
        <v>0.19808294209702382</v>
      </c>
      <c r="Z252" s="1">
        <v>1978.29</v>
      </c>
      <c r="AA252">
        <v>9.5000000000000001E-2</v>
      </c>
    </row>
    <row r="253" spans="2:27" ht="15">
      <c r="B253" s="3">
        <v>1978.08</v>
      </c>
      <c r="C253" s="10">
        <v>-2.2833300000000001E-2</v>
      </c>
      <c r="D253" s="4">
        <f t="shared" si="63"/>
        <v>9.4976674000000011E-2</v>
      </c>
      <c r="E253" s="10">
        <f t="shared" si="50"/>
        <v>-0.12208770447766958</v>
      </c>
      <c r="F253" s="10">
        <f t="shared" si="51"/>
        <v>0.22981332884964215</v>
      </c>
      <c r="G253" s="10">
        <f t="shared" si="52"/>
        <v>-1.0257806364517084</v>
      </c>
      <c r="H253" s="3">
        <f t="shared" si="53"/>
        <v>-0.79596730760206624</v>
      </c>
      <c r="I253" s="3">
        <v>2.3796557120500785</v>
      </c>
      <c r="J253" s="3">
        <f t="shared" si="54"/>
        <v>33.734709181012001</v>
      </c>
      <c r="K253" s="3">
        <f t="shared" si="55"/>
        <v>335.62060848968304</v>
      </c>
      <c r="L253" s="3">
        <f t="shared" si="48"/>
        <v>20.252608489683041</v>
      </c>
      <c r="N253" s="1">
        <v>1978.29</v>
      </c>
      <c r="O253">
        <v>335.077</v>
      </c>
      <c r="P253" s="2">
        <f t="shared" si="49"/>
        <v>19.709000000000003</v>
      </c>
      <c r="R253" s="4">
        <f t="shared" si="58"/>
        <v>-7.2500000000000012E-3</v>
      </c>
      <c r="S253" s="3">
        <f t="shared" si="59"/>
        <v>-1.290965796332591E-2</v>
      </c>
      <c r="T253" s="3">
        <f t="shared" si="60"/>
        <v>1.3903656807015885E-2</v>
      </c>
      <c r="U253" s="3">
        <f t="shared" si="56"/>
        <v>1.0993998843689975E-2</v>
      </c>
      <c r="V253" s="3">
        <f t="shared" si="61"/>
        <v>0.12227142538193903</v>
      </c>
      <c r="W253" s="3">
        <f t="shared" si="57"/>
        <v>0.13216602434126001</v>
      </c>
      <c r="X253" s="3">
        <f t="shared" si="62"/>
        <v>0.19830464267084125</v>
      </c>
      <c r="Z253" s="1">
        <v>1978.37</v>
      </c>
      <c r="AA253">
        <v>0.1</v>
      </c>
    </row>
    <row r="254" spans="2:27" ht="15">
      <c r="B254" s="3">
        <v>1978.17</v>
      </c>
      <c r="C254" s="10">
        <v>-3.9083300000000001E-2</v>
      </c>
      <c r="D254" s="4">
        <f t="shared" si="63"/>
        <v>9.1401674000000002E-2</v>
      </c>
      <c r="E254" s="10">
        <f t="shared" si="50"/>
        <v>-0.12482582311846639</v>
      </c>
      <c r="F254" s="10">
        <f t="shared" si="51"/>
        <v>0.21138875709661301</v>
      </c>
      <c r="G254" s="10">
        <f t="shared" si="52"/>
        <v>-1.0175242755734497</v>
      </c>
      <c r="H254" s="3">
        <f t="shared" si="53"/>
        <v>-0.80613551847683673</v>
      </c>
      <c r="I254" s="3">
        <v>2.3823161189358375</v>
      </c>
      <c r="J254" s="3">
        <f t="shared" si="54"/>
        <v>33.933235524256652</v>
      </c>
      <c r="K254" s="3">
        <f t="shared" si="55"/>
        <v>335.74291571370253</v>
      </c>
      <c r="L254" s="3">
        <f t="shared" si="48"/>
        <v>20.374915713702535</v>
      </c>
      <c r="N254" s="1">
        <v>1978.37</v>
      </c>
      <c r="O254">
        <v>335.17700000000002</v>
      </c>
      <c r="P254" s="2">
        <f t="shared" si="49"/>
        <v>19.809000000000026</v>
      </c>
      <c r="R254" s="4">
        <f t="shared" si="58"/>
        <v>-1.6250000000000001E-2</v>
      </c>
      <c r="S254" s="3">
        <f t="shared" si="59"/>
        <v>-1.842457175302914E-2</v>
      </c>
      <c r="T254" s="3">
        <f t="shared" si="60"/>
        <v>8.2563608782586506E-3</v>
      </c>
      <c r="U254" s="3">
        <f t="shared" si="56"/>
        <v>-1.6821087477048892E-4</v>
      </c>
      <c r="V254" s="3">
        <f t="shared" si="61"/>
        <v>0.12230722401949379</v>
      </c>
      <c r="W254" s="3">
        <f t="shared" si="57"/>
        <v>0.12215583423220035</v>
      </c>
      <c r="X254" s="3">
        <f t="shared" si="62"/>
        <v>0.19852634324465157</v>
      </c>
      <c r="Z254" s="1">
        <v>1978.46</v>
      </c>
      <c r="AA254">
        <v>0.11749999999999999</v>
      </c>
    </row>
    <row r="255" spans="2:27" ht="15">
      <c r="B255" s="3">
        <v>1978.25</v>
      </c>
      <c r="C255" s="10">
        <v>-3.95E-2</v>
      </c>
      <c r="D255" s="4">
        <f t="shared" si="63"/>
        <v>9.1310000000000002E-2</v>
      </c>
      <c r="E255" s="10">
        <f t="shared" si="50"/>
        <v>-0.12747828385021978</v>
      </c>
      <c r="F255" s="10">
        <f t="shared" si="51"/>
        <v>0.19310406279360662</v>
      </c>
      <c r="G255" s="10">
        <f t="shared" si="52"/>
        <v>-1.0095756059672714</v>
      </c>
      <c r="H255" s="3">
        <f t="shared" si="53"/>
        <v>-0.81647154317366477</v>
      </c>
      <c r="I255" s="3">
        <v>2.3849765258215965</v>
      </c>
      <c r="J255" s="3">
        <f t="shared" si="54"/>
        <v>34.131983568075121</v>
      </c>
      <c r="K255" s="3">
        <f t="shared" si="55"/>
        <v>335.86525817738499</v>
      </c>
      <c r="L255" s="3">
        <f t="shared" si="48"/>
        <v>20.497258177384992</v>
      </c>
      <c r="N255" s="1">
        <v>1978.46</v>
      </c>
      <c r="O255">
        <v>335.29500000000002</v>
      </c>
      <c r="P255" s="2">
        <f t="shared" si="49"/>
        <v>19.927000000000021</v>
      </c>
      <c r="R255" s="4">
        <f t="shared" si="58"/>
        <v>-4.1669999999999902E-4</v>
      </c>
      <c r="S255" s="3">
        <f t="shared" si="59"/>
        <v>-1.8284694303006388E-2</v>
      </c>
      <c r="T255" s="3">
        <f t="shared" si="60"/>
        <v>7.9486696061783491E-3</v>
      </c>
      <c r="U255" s="3">
        <f t="shared" si="56"/>
        <v>-3.3602469682803872E-4</v>
      </c>
      <c r="V255" s="3">
        <f t="shared" si="61"/>
        <v>0.12234246368245749</v>
      </c>
      <c r="W255" s="3">
        <f t="shared" si="57"/>
        <v>0.12204004145531226</v>
      </c>
      <c r="X255" s="3">
        <f t="shared" si="62"/>
        <v>0.198748043818469</v>
      </c>
      <c r="Z255" s="1">
        <v>1978.54</v>
      </c>
      <c r="AA255">
        <v>0.113333</v>
      </c>
    </row>
    <row r="256" spans="2:27" ht="15">
      <c r="B256" s="3">
        <v>1978.33</v>
      </c>
      <c r="C256" s="10">
        <v>-6.1249999999999999E-2</v>
      </c>
      <c r="D256" s="4">
        <f t="shared" si="63"/>
        <v>8.6525000000000005E-2</v>
      </c>
      <c r="E256" s="10">
        <f t="shared" si="50"/>
        <v>-0.13687480145874198</v>
      </c>
      <c r="F256" s="10">
        <f t="shared" si="51"/>
        <v>0.16812519599967318</v>
      </c>
      <c r="G256" s="10">
        <f t="shared" si="52"/>
        <v>-1.0089658214864194</v>
      </c>
      <c r="H256" s="3">
        <f t="shared" si="53"/>
        <v>-0.84084062548674621</v>
      </c>
      <c r="I256" s="3">
        <v>2.3876369327073559</v>
      </c>
      <c r="J256" s="3">
        <f t="shared" si="54"/>
        <v>34.3309533124674</v>
      </c>
      <c r="K256" s="3">
        <f t="shared" si="55"/>
        <v>335.98762388053007</v>
      </c>
      <c r="L256" s="3">
        <f t="shared" si="48"/>
        <v>20.619623880530071</v>
      </c>
      <c r="N256" s="1">
        <v>1978.54</v>
      </c>
      <c r="O256">
        <v>335.40800000000002</v>
      </c>
      <c r="P256" s="2">
        <f t="shared" si="49"/>
        <v>20.04000000000002</v>
      </c>
      <c r="R256" s="4">
        <f t="shared" si="58"/>
        <v>-2.1749999999999999E-2</v>
      </c>
      <c r="S256" s="3">
        <f t="shared" si="59"/>
        <v>-2.4978866793933435E-2</v>
      </c>
      <c r="T256" s="3">
        <f t="shared" si="60"/>
        <v>6.0978448085191594E-4</v>
      </c>
      <c r="U256" s="3">
        <f t="shared" si="56"/>
        <v>-1.4369082313081519E-2</v>
      </c>
      <c r="V256" s="3">
        <f t="shared" si="61"/>
        <v>0.12236570314507844</v>
      </c>
      <c r="W256" s="3">
        <f t="shared" si="57"/>
        <v>0.10943352906330507</v>
      </c>
      <c r="X256" s="3">
        <f t="shared" si="62"/>
        <v>0.19896974439227932</v>
      </c>
      <c r="Z256" s="1">
        <v>1978.62</v>
      </c>
      <c r="AA256">
        <v>9.2499999999999999E-2</v>
      </c>
    </row>
    <row r="257" spans="2:27" ht="15">
      <c r="B257" s="3">
        <v>1978.42</v>
      </c>
      <c r="C257" s="10">
        <v>-6.7250000000000004E-2</v>
      </c>
      <c r="D257" s="4">
        <f t="shared" si="63"/>
        <v>8.5205000000000003E-2</v>
      </c>
      <c r="E257" s="10">
        <f t="shared" si="50"/>
        <v>-0.14743894905032515</v>
      </c>
      <c r="F257" s="10">
        <f t="shared" si="51"/>
        <v>0.14187459507324643</v>
      </c>
      <c r="G257" s="10">
        <f t="shared" si="52"/>
        <v>-1.0103479200236218</v>
      </c>
      <c r="H257" s="3">
        <f t="shared" si="53"/>
        <v>-0.86847332495037544</v>
      </c>
      <c r="I257" s="3">
        <v>2.3902973395931149</v>
      </c>
      <c r="J257" s="3">
        <f t="shared" si="54"/>
        <v>34.53014475743349</v>
      </c>
      <c r="K257" s="3">
        <f t="shared" si="55"/>
        <v>336.11000954385048</v>
      </c>
      <c r="L257" s="3">
        <f t="shared" si="48"/>
        <v>20.742009543850486</v>
      </c>
      <c r="N257" s="1">
        <v>1978.62</v>
      </c>
      <c r="O257">
        <v>335.50099999999998</v>
      </c>
      <c r="P257" s="2">
        <f t="shared" si="49"/>
        <v>20.132999999999981</v>
      </c>
      <c r="R257" s="4">
        <f t="shared" si="58"/>
        <v>-6.0000000000000053E-3</v>
      </c>
      <c r="S257" s="3">
        <f t="shared" si="59"/>
        <v>-2.6250600926426754E-2</v>
      </c>
      <c r="T257" s="3">
        <f t="shared" si="60"/>
        <v>-1.382098537202392E-3</v>
      </c>
      <c r="U257" s="3">
        <f t="shared" si="56"/>
        <v>-1.7632699463629144E-2</v>
      </c>
      <c r="V257" s="3">
        <f t="shared" si="61"/>
        <v>0.12238566332041501</v>
      </c>
      <c r="W257" s="3">
        <f t="shared" si="57"/>
        <v>0.10651623380314877</v>
      </c>
      <c r="X257" s="3">
        <f t="shared" si="62"/>
        <v>0.19919144496608965</v>
      </c>
      <c r="Z257" s="1">
        <v>1978.71</v>
      </c>
      <c r="AA257">
        <v>0.11583300000000001</v>
      </c>
    </row>
    <row r="258" spans="2:27" ht="15">
      <c r="B258" s="3">
        <v>1978.5</v>
      </c>
      <c r="C258" s="10">
        <v>-6.6083299999999998E-2</v>
      </c>
      <c r="D258" s="4">
        <f t="shared" si="63"/>
        <v>8.5461674000000001E-2</v>
      </c>
      <c r="E258" s="10">
        <f t="shared" si="50"/>
        <v>-0.15678529731147317</v>
      </c>
      <c r="F258" s="10">
        <f t="shared" si="51"/>
        <v>0.11689601303603311</v>
      </c>
      <c r="G258" s="10">
        <f t="shared" si="52"/>
        <v>-1.0113166457591483</v>
      </c>
      <c r="H258" s="3">
        <f t="shared" si="53"/>
        <v>-0.89442063272311512</v>
      </c>
      <c r="I258" s="3">
        <v>2.3929577464788734</v>
      </c>
      <c r="J258" s="3">
        <f t="shared" si="54"/>
        <v>34.729557902973397</v>
      </c>
      <c r="K258" s="3">
        <f t="shared" si="55"/>
        <v>336.23241580756189</v>
      </c>
      <c r="L258" s="3">
        <f t="shared" si="48"/>
        <v>20.864415807561898</v>
      </c>
      <c r="N258" s="1">
        <v>1978.71</v>
      </c>
      <c r="O258">
        <v>335.61700000000002</v>
      </c>
      <c r="P258" s="2">
        <f t="shared" si="49"/>
        <v>20.249000000000024</v>
      </c>
      <c r="R258" s="4">
        <f t="shared" si="58"/>
        <v>1.1667000000000066E-3</v>
      </c>
      <c r="S258" s="3">
        <f t="shared" si="59"/>
        <v>-2.4978582037213315E-2</v>
      </c>
      <c r="T258" s="3">
        <f t="shared" si="60"/>
        <v>-9.6872573552642116E-4</v>
      </c>
      <c r="U258" s="3">
        <f t="shared" si="56"/>
        <v>-1.5947307772739734E-2</v>
      </c>
      <c r="V258" s="3">
        <f t="shared" si="61"/>
        <v>0.12240626371141161</v>
      </c>
      <c r="W258" s="3">
        <f t="shared" si="57"/>
        <v>0.10805368671594585</v>
      </c>
      <c r="X258" s="3">
        <f t="shared" si="62"/>
        <v>0.19941314553990708</v>
      </c>
      <c r="Z258" s="1">
        <v>1978.79</v>
      </c>
      <c r="AA258">
        <v>0.126667</v>
      </c>
    </row>
    <row r="259" spans="2:27" ht="15">
      <c r="B259" s="3">
        <v>1978.58</v>
      </c>
      <c r="C259" s="10">
        <v>-5.7250000000000002E-2</v>
      </c>
      <c r="D259" s="4">
        <f t="shared" si="63"/>
        <v>8.740500000000001E-2</v>
      </c>
      <c r="E259" s="10">
        <f t="shared" si="50"/>
        <v>-0.1625592661373037</v>
      </c>
      <c r="F259" s="10">
        <f t="shared" si="51"/>
        <v>9.5539694836354966E-2</v>
      </c>
      <c r="G259" s="10">
        <f t="shared" si="52"/>
        <v>-1.0093514244407717</v>
      </c>
      <c r="H259" s="3">
        <f t="shared" si="53"/>
        <v>-0.91381172960441681</v>
      </c>
      <c r="I259" s="3">
        <v>2.4043818466353679</v>
      </c>
      <c r="J259" s="3">
        <f t="shared" si="54"/>
        <v>34.929923056859678</v>
      </c>
      <c r="K259" s="3">
        <f t="shared" si="55"/>
        <v>336.355576531981</v>
      </c>
      <c r="L259" s="3">
        <f t="shared" si="48"/>
        <v>20.987576531981006</v>
      </c>
      <c r="N259" s="1">
        <v>1978.79</v>
      </c>
      <c r="O259">
        <v>335.74299999999999</v>
      </c>
      <c r="P259" s="2">
        <f t="shared" si="49"/>
        <v>20.375</v>
      </c>
      <c r="R259" s="4">
        <f t="shared" si="58"/>
        <v>8.8332999999999953E-3</v>
      </c>
      <c r="S259" s="3">
        <f t="shared" si="59"/>
        <v>-2.1356318199678148E-2</v>
      </c>
      <c r="T259" s="3">
        <f t="shared" si="60"/>
        <v>1.9652213183765088E-3</v>
      </c>
      <c r="U259" s="3">
        <f t="shared" si="56"/>
        <v>-9.3910968813016391E-3</v>
      </c>
      <c r="V259" s="3">
        <f t="shared" si="61"/>
        <v>0.12316072441910819</v>
      </c>
      <c r="W259" s="3">
        <f t="shared" si="57"/>
        <v>0.11470873722593672</v>
      </c>
      <c r="X259" s="3">
        <f t="shared" si="62"/>
        <v>0.20036515388628118</v>
      </c>
      <c r="Z259" s="1">
        <v>1978.87</v>
      </c>
      <c r="AA259">
        <v>9.7500000000000003E-2</v>
      </c>
    </row>
    <row r="260" spans="2:27" ht="15">
      <c r="B260" s="3">
        <v>1978.67</v>
      </c>
      <c r="C260" s="10">
        <v>-5.3166699999999997E-2</v>
      </c>
      <c r="D260" s="4">
        <f t="shared" si="63"/>
        <v>8.8303326000000001E-2</v>
      </c>
      <c r="E260" s="10">
        <f t="shared" si="50"/>
        <v>-0.1665656433387766</v>
      </c>
      <c r="F260" s="10">
        <f t="shared" si="51"/>
        <v>7.5846864126668675E-2</v>
      </c>
      <c r="G260" s="10">
        <f t="shared" si="52"/>
        <v>-1.0060797018756591</v>
      </c>
      <c r="H260" s="3">
        <f t="shared" si="53"/>
        <v>-0.93023283774899046</v>
      </c>
      <c r="I260" s="3">
        <v>2.4158059467918624</v>
      </c>
      <c r="J260" s="3">
        <f t="shared" si="54"/>
        <v>35.131240219092334</v>
      </c>
      <c r="K260" s="3">
        <f t="shared" si="55"/>
        <v>336.47949261546501</v>
      </c>
      <c r="L260" s="3">
        <f t="shared" si="48"/>
        <v>21.111492615465011</v>
      </c>
      <c r="N260" s="1">
        <v>1978.87</v>
      </c>
      <c r="O260">
        <v>335.84100000000001</v>
      </c>
      <c r="P260" s="2">
        <f t="shared" si="49"/>
        <v>20.473000000000013</v>
      </c>
      <c r="R260" s="4">
        <f t="shared" si="58"/>
        <v>4.083300000000005E-3</v>
      </c>
      <c r="S260" s="3">
        <f t="shared" si="59"/>
        <v>-1.969283070968629E-2</v>
      </c>
      <c r="T260" s="3">
        <f t="shared" si="60"/>
        <v>3.2717225651126558E-3</v>
      </c>
      <c r="U260" s="3">
        <f t="shared" si="56"/>
        <v>-6.4211081445736343E-3</v>
      </c>
      <c r="V260" s="3">
        <f t="shared" si="61"/>
        <v>0.12391608348400496</v>
      </c>
      <c r="W260" s="3">
        <f t="shared" si="57"/>
        <v>0.11813708615388868</v>
      </c>
      <c r="X260" s="3">
        <f t="shared" si="62"/>
        <v>0.20131716223265528</v>
      </c>
      <c r="Z260" s="1">
        <v>1978.96</v>
      </c>
      <c r="AA260">
        <v>8.3333299999999999E-2</v>
      </c>
    </row>
    <row r="261" spans="2:27" ht="15">
      <c r="B261" s="3">
        <v>1978.75</v>
      </c>
      <c r="C261" s="10">
        <v>-4.9000000000000002E-2</v>
      </c>
      <c r="D261" s="4">
        <f t="shared" si="63"/>
        <v>8.9220000000000008E-2</v>
      </c>
      <c r="E261" s="10">
        <f t="shared" si="50"/>
        <v>-0.16891908455563401</v>
      </c>
      <c r="F261" s="10">
        <f t="shared" si="51"/>
        <v>5.7861188974238073E-2</v>
      </c>
      <c r="G261" s="10">
        <f t="shared" si="52"/>
        <v>-1.0015009028523745</v>
      </c>
      <c r="H261" s="3">
        <f t="shared" si="53"/>
        <v>-0.94363971387813639</v>
      </c>
      <c r="I261" s="3">
        <v>2.427230046948357</v>
      </c>
      <c r="J261" s="3">
        <f t="shared" si="54"/>
        <v>35.333509389671363</v>
      </c>
      <c r="K261" s="3">
        <f t="shared" si="55"/>
        <v>336.60416495584502</v>
      </c>
      <c r="L261" s="3">
        <f t="shared" si="48"/>
        <v>21.236164955845027</v>
      </c>
      <c r="N261" s="1">
        <v>1978.96</v>
      </c>
      <c r="O261">
        <v>335.92399999999998</v>
      </c>
      <c r="P261" s="2">
        <f t="shared" si="49"/>
        <v>20.555999999999983</v>
      </c>
      <c r="R261" s="4">
        <f t="shared" si="58"/>
        <v>4.1666999999999954E-3</v>
      </c>
      <c r="S261" s="3">
        <f t="shared" si="59"/>
        <v>-1.7985675152430602E-2</v>
      </c>
      <c r="T261" s="3">
        <f t="shared" si="60"/>
        <v>4.5787990232846187E-3</v>
      </c>
      <c r="U261" s="3">
        <f t="shared" si="56"/>
        <v>-3.4068761291459835E-3</v>
      </c>
      <c r="V261" s="3">
        <f t="shared" si="61"/>
        <v>0.12467234038001607</v>
      </c>
      <c r="W261" s="3">
        <f t="shared" si="57"/>
        <v>0.12160615186378468</v>
      </c>
      <c r="X261" s="3">
        <f t="shared" si="62"/>
        <v>0.20226917057902938</v>
      </c>
      <c r="Z261" s="1">
        <v>1979.04</v>
      </c>
      <c r="AA261">
        <v>0.10166699999999999</v>
      </c>
    </row>
    <row r="262" spans="2:27" ht="15">
      <c r="B262" s="3">
        <v>1978.83</v>
      </c>
      <c r="C262" s="10">
        <v>-2.9749999999999999E-2</v>
      </c>
      <c r="D262" s="4">
        <f t="shared" si="63"/>
        <v>9.345500000000001E-2</v>
      </c>
      <c r="E262" s="10">
        <f t="shared" si="50"/>
        <v>-0.16492777492881999</v>
      </c>
      <c r="F262" s="10">
        <f t="shared" si="51"/>
        <v>4.6270149080450088E-2</v>
      </c>
      <c r="G262" s="10">
        <f t="shared" si="52"/>
        <v>-0.99066622052709463</v>
      </c>
      <c r="H262" s="3">
        <f t="shared" si="53"/>
        <v>-0.9443960714466445</v>
      </c>
      <c r="I262" s="3">
        <v>2.4386541471048515</v>
      </c>
      <c r="J262" s="3">
        <f t="shared" si="54"/>
        <v>35.536730568596766</v>
      </c>
      <c r="K262" s="3">
        <f t="shared" si="55"/>
        <v>336.72960250287724</v>
      </c>
      <c r="L262" s="3">
        <f t="shared" si="48"/>
        <v>21.361602502877247</v>
      </c>
      <c r="N262" s="1">
        <v>1979.04</v>
      </c>
      <c r="O262">
        <v>336.02600000000001</v>
      </c>
      <c r="P262" s="2">
        <f t="shared" si="49"/>
        <v>20.658000000000015</v>
      </c>
      <c r="R262" s="4">
        <f t="shared" si="58"/>
        <v>1.9250000000000003E-2</v>
      </c>
      <c r="S262" s="3">
        <f t="shared" si="59"/>
        <v>-1.1591039893787985E-2</v>
      </c>
      <c r="T262" s="3">
        <f t="shared" si="60"/>
        <v>1.0834682325279843E-2</v>
      </c>
      <c r="U262" s="3">
        <f t="shared" si="56"/>
        <v>9.2436424314918577E-3</v>
      </c>
      <c r="V262" s="3">
        <f t="shared" si="61"/>
        <v>0.12543754703222021</v>
      </c>
      <c r="W262" s="3">
        <f t="shared" si="57"/>
        <v>0.13375682522056287</v>
      </c>
      <c r="X262" s="3">
        <f t="shared" si="62"/>
        <v>0.20322117892540348</v>
      </c>
      <c r="Z262" s="1">
        <v>1979.12</v>
      </c>
      <c r="AA262">
        <v>9.3333299999999994E-2</v>
      </c>
    </row>
    <row r="263" spans="2:27" ht="15">
      <c r="B263" s="3">
        <v>1978.92</v>
      </c>
      <c r="C263" s="10">
        <v>-2.7583300000000002E-2</v>
      </c>
      <c r="D263" s="4">
        <f t="shared" si="63"/>
        <v>9.3931674000000007E-2</v>
      </c>
      <c r="E263" s="10">
        <f t="shared" si="50"/>
        <v>-0.16056263373232291</v>
      </c>
      <c r="F263" s="10">
        <f t="shared" si="51"/>
        <v>3.4948836633713183E-2</v>
      </c>
      <c r="G263" s="10">
        <f t="shared" si="52"/>
        <v>-0.97934016367397736</v>
      </c>
      <c r="H263" s="3">
        <f t="shared" si="53"/>
        <v>-0.94439132704026418</v>
      </c>
      <c r="I263" s="3">
        <v>2.450078247261346</v>
      </c>
      <c r="J263" s="3">
        <f t="shared" si="54"/>
        <v>35.740903755868544</v>
      </c>
      <c r="K263" s="3">
        <f t="shared" si="55"/>
        <v>336.85580481094405</v>
      </c>
      <c r="L263" s="3">
        <f t="shared" si="48"/>
        <v>21.487804810944056</v>
      </c>
      <c r="N263" s="1">
        <v>1979.12</v>
      </c>
      <c r="O263">
        <v>336.11900000000003</v>
      </c>
      <c r="P263" s="2">
        <f t="shared" si="49"/>
        <v>20.751000000000033</v>
      </c>
      <c r="R263" s="4">
        <f t="shared" si="58"/>
        <v>2.1666999999999971E-3</v>
      </c>
      <c r="S263" s="3">
        <f t="shared" si="59"/>
        <v>-1.1321312446736904E-2</v>
      </c>
      <c r="T263" s="3">
        <f t="shared" si="60"/>
        <v>1.1326056853117272E-2</v>
      </c>
      <c r="U263" s="3">
        <f t="shared" si="56"/>
        <v>1.0004744406380368E-2</v>
      </c>
      <c r="V263" s="3">
        <f t="shared" si="61"/>
        <v>0.12620230806680865</v>
      </c>
      <c r="W263" s="3">
        <f t="shared" si="57"/>
        <v>0.13520657803255098</v>
      </c>
      <c r="X263" s="3">
        <f t="shared" si="62"/>
        <v>0.20417318727177758</v>
      </c>
      <c r="Z263" s="1">
        <v>1979.21</v>
      </c>
      <c r="AA263">
        <v>9.9166699999999997E-2</v>
      </c>
    </row>
    <row r="264" spans="2:27" ht="15">
      <c r="B264" s="3">
        <v>1979</v>
      </c>
      <c r="C264" s="10">
        <v>-1.4500000000000001E-2</v>
      </c>
      <c r="D264" s="4">
        <f t="shared" si="63"/>
        <v>9.6810000000000007E-2</v>
      </c>
      <c r="E264" s="10">
        <f t="shared" si="50"/>
        <v>-0.15236217831509671</v>
      </c>
      <c r="F264" s="10">
        <f t="shared" si="51"/>
        <v>2.7517057991141246E-2</v>
      </c>
      <c r="G264" s="10">
        <f t="shared" si="52"/>
        <v>-0.96393163969546591</v>
      </c>
      <c r="H264" s="3">
        <f t="shared" si="53"/>
        <v>-0.93641458170432468</v>
      </c>
      <c r="I264" s="3">
        <v>2.4615023474178406</v>
      </c>
      <c r="J264" s="3">
        <f t="shared" si="54"/>
        <v>35.946028951486696</v>
      </c>
      <c r="K264" s="3">
        <f t="shared" si="55"/>
        <v>336.98277727907777</v>
      </c>
      <c r="L264" s="3">
        <f t="shared" si="48"/>
        <v>21.614777279077771</v>
      </c>
      <c r="N264" s="1">
        <v>1979.21</v>
      </c>
      <c r="O264">
        <v>336.21800000000002</v>
      </c>
      <c r="P264" s="2">
        <f t="shared" si="49"/>
        <v>20.850000000000023</v>
      </c>
      <c r="R264" s="4">
        <f t="shared" si="58"/>
        <v>1.3083300000000001E-2</v>
      </c>
      <c r="S264" s="3">
        <f t="shared" si="59"/>
        <v>-7.4317786425719366E-3</v>
      </c>
      <c r="T264" s="3">
        <f t="shared" si="60"/>
        <v>1.5408523978511446E-2</v>
      </c>
      <c r="U264" s="3">
        <f t="shared" si="56"/>
        <v>1.7976745335939508E-2</v>
      </c>
      <c r="V264" s="3">
        <f t="shared" si="61"/>
        <v>0.12697246813371521</v>
      </c>
      <c r="W264" s="3">
        <f t="shared" si="57"/>
        <v>0.14315153893606078</v>
      </c>
      <c r="X264" s="3">
        <f t="shared" si="62"/>
        <v>0.20512519561815168</v>
      </c>
      <c r="Z264" s="1">
        <v>1979.29</v>
      </c>
      <c r="AA264">
        <v>0.13333300000000001</v>
      </c>
    </row>
    <row r="265" spans="2:27" ht="15">
      <c r="B265" s="3">
        <v>1979.08</v>
      </c>
      <c r="C265" s="10">
        <v>-6.6666700000000004E-3</v>
      </c>
      <c r="D265" s="4">
        <f t="shared" si="63"/>
        <v>9.8533332600000009E-2</v>
      </c>
      <c r="E265" s="10">
        <f t="shared" si="50"/>
        <v>-0.14231212116885425</v>
      </c>
      <c r="F265" s="10">
        <f t="shared" si="51"/>
        <v>2.1984765502489262E-2</v>
      </c>
      <c r="G265" s="10">
        <f t="shared" si="52"/>
        <v>-0.94625670703009579</v>
      </c>
      <c r="H265" s="3">
        <f t="shared" si="53"/>
        <v>-0.9242719415276065</v>
      </c>
      <c r="I265" s="3">
        <v>2.4729264475743351</v>
      </c>
      <c r="J265" s="3">
        <f t="shared" si="54"/>
        <v>36.152106155451222</v>
      </c>
      <c r="K265" s="3">
        <f t="shared" si="55"/>
        <v>337.11052234218198</v>
      </c>
      <c r="L265" s="3">
        <f t="shared" si="48"/>
        <v>21.742522342181985</v>
      </c>
      <c r="N265" s="1">
        <v>1979.29</v>
      </c>
      <c r="O265">
        <v>336.35199999999998</v>
      </c>
      <c r="P265" s="2">
        <f t="shared" si="49"/>
        <v>20.98399999999998</v>
      </c>
      <c r="R265" s="4">
        <f t="shared" si="58"/>
        <v>7.8333299999999995E-3</v>
      </c>
      <c r="S265" s="3">
        <f t="shared" si="59"/>
        <v>-5.5322924886519846E-3</v>
      </c>
      <c r="T265" s="3">
        <f t="shared" si="60"/>
        <v>1.7674932665370124E-2</v>
      </c>
      <c r="U265" s="3">
        <f t="shared" si="56"/>
        <v>2.2142640176718138E-2</v>
      </c>
      <c r="V265" s="3">
        <f t="shared" si="61"/>
        <v>0.1277450631042143</v>
      </c>
      <c r="W265" s="3">
        <f t="shared" si="57"/>
        <v>0.14767343926326063</v>
      </c>
      <c r="X265" s="3">
        <f t="shared" si="62"/>
        <v>0.20607720396452578</v>
      </c>
      <c r="Z265" s="1">
        <v>1979.37</v>
      </c>
      <c r="AA265">
        <v>0.14249999999999999</v>
      </c>
    </row>
    <row r="266" spans="2:27" ht="15">
      <c r="B266" s="3">
        <v>1979.17</v>
      </c>
      <c r="C266" s="10">
        <v>2.3416699999999999E-2</v>
      </c>
      <c r="D266" s="4">
        <f t="shared" si="63"/>
        <v>0.105151674</v>
      </c>
      <c r="E266" s="10">
        <f t="shared" si="50"/>
        <v>-0.12344428839165773</v>
      </c>
      <c r="F266" s="10">
        <f t="shared" si="51"/>
        <v>2.5166144531297681E-2</v>
      </c>
      <c r="G266" s="10">
        <f t="shared" si="52"/>
        <v>-0.91902213743971939</v>
      </c>
      <c r="H266" s="3">
        <f t="shared" si="53"/>
        <v>-0.89385599290842166</v>
      </c>
      <c r="I266" s="3">
        <v>2.4843505477308296</v>
      </c>
      <c r="J266" s="3">
        <f t="shared" si="54"/>
        <v>36.359135367762121</v>
      </c>
      <c r="K266" s="3">
        <f t="shared" si="55"/>
        <v>337.23905429975224</v>
      </c>
      <c r="L266" s="3">
        <f t="shared" si="48"/>
        <v>21.871054299752245</v>
      </c>
      <c r="N266" s="1">
        <v>1979.37</v>
      </c>
      <c r="O266">
        <v>336.49400000000003</v>
      </c>
      <c r="P266" s="2">
        <f t="shared" si="49"/>
        <v>21.126000000000033</v>
      </c>
      <c r="R266" s="4">
        <f t="shared" si="58"/>
        <v>3.0083369999999998E-2</v>
      </c>
      <c r="S266" s="3">
        <f t="shared" si="59"/>
        <v>3.181379028808419E-3</v>
      </c>
      <c r="T266" s="3">
        <f t="shared" si="60"/>
        <v>2.7234569590376401E-2</v>
      </c>
      <c r="U266" s="3">
        <f t="shared" si="56"/>
        <v>4.0415948619184822E-2</v>
      </c>
      <c r="V266" s="3">
        <f t="shared" si="61"/>
        <v>0.12853195757026015</v>
      </c>
      <c r="W266" s="3">
        <f t="shared" si="57"/>
        <v>0.16490631132752648</v>
      </c>
      <c r="X266" s="3">
        <f t="shared" si="62"/>
        <v>0.20702921231089988</v>
      </c>
      <c r="Z266" s="1">
        <v>1979.46</v>
      </c>
      <c r="AA266">
        <v>0.125</v>
      </c>
    </row>
    <row r="267" spans="2:27" ht="15">
      <c r="B267" s="3">
        <v>1979.25</v>
      </c>
      <c r="C267" s="10">
        <v>3.4000000000000002E-2</v>
      </c>
      <c r="D267" s="4">
        <f t="shared" si="63"/>
        <v>0.10748000000000001</v>
      </c>
      <c r="E267" s="10">
        <f t="shared" si="50"/>
        <v>-0.10270026844222407</v>
      </c>
      <c r="F267" s="10">
        <f t="shared" si="51"/>
        <v>3.0277930324186752E-2</v>
      </c>
      <c r="G267" s="10">
        <f t="shared" si="52"/>
        <v>-0.88885781230160577</v>
      </c>
      <c r="H267" s="3">
        <f t="shared" si="53"/>
        <v>-0.85857988197741897</v>
      </c>
      <c r="I267" s="3">
        <v>2.4957746478873242</v>
      </c>
      <c r="J267" s="3">
        <f t="shared" si="54"/>
        <v>36.567116588419395</v>
      </c>
      <c r="K267" s="3">
        <f t="shared" si="55"/>
        <v>337.36837663894988</v>
      </c>
      <c r="L267" s="3">
        <f t="shared" si="48"/>
        <v>22.000376638949888</v>
      </c>
      <c r="N267" s="1">
        <v>1979.46</v>
      </c>
      <c r="O267">
        <v>336.61900000000003</v>
      </c>
      <c r="P267" s="2">
        <f t="shared" si="49"/>
        <v>21.251000000000033</v>
      </c>
      <c r="R267" s="4">
        <f t="shared" si="58"/>
        <v>1.0583300000000004E-2</v>
      </c>
      <c r="S267" s="3">
        <f t="shared" si="59"/>
        <v>5.111785792889071E-3</v>
      </c>
      <c r="T267" s="3">
        <f t="shared" si="60"/>
        <v>3.0164325138113623E-2</v>
      </c>
      <c r="U267" s="3">
        <f t="shared" si="56"/>
        <v>4.5276110931002693E-2</v>
      </c>
      <c r="V267" s="3">
        <f t="shared" si="61"/>
        <v>0.12932233919764258</v>
      </c>
      <c r="W267" s="3">
        <f t="shared" si="57"/>
        <v>0.17007083903554499</v>
      </c>
      <c r="X267" s="3">
        <f t="shared" si="62"/>
        <v>0.20798122065727398</v>
      </c>
      <c r="Z267" s="1">
        <v>1979.54</v>
      </c>
      <c r="AA267">
        <v>0.16250000000000001</v>
      </c>
    </row>
    <row r="268" spans="2:27" ht="15">
      <c r="B268" s="3">
        <v>1979.33</v>
      </c>
      <c r="C268" s="10">
        <v>6.0416699999999997E-2</v>
      </c>
      <c r="D268" s="4">
        <f t="shared" si="63"/>
        <v>0.11329167400000001</v>
      </c>
      <c r="E268" s="10">
        <f t="shared" si="50"/>
        <v>-7.5166197902542156E-2</v>
      </c>
      <c r="F268" s="10">
        <f t="shared" si="51"/>
        <v>4.222965113996318E-2</v>
      </c>
      <c r="G268" s="10">
        <f t="shared" si="52"/>
        <v>-0.85060093406262283</v>
      </c>
      <c r="H268" s="3">
        <f t="shared" si="53"/>
        <v>-0.8083712829226597</v>
      </c>
      <c r="I268" s="3">
        <v>2.5071987480438187</v>
      </c>
      <c r="J268" s="3">
        <f t="shared" si="54"/>
        <v>36.776049817423043</v>
      </c>
      <c r="K268" s="3">
        <f t="shared" si="55"/>
        <v>337.49850124288287</v>
      </c>
      <c r="L268" s="3">
        <f t="shared" si="48"/>
        <v>22.130501242882872</v>
      </c>
      <c r="N268" s="1">
        <v>1979.54</v>
      </c>
      <c r="O268">
        <v>336.78199999999998</v>
      </c>
      <c r="P268" s="2">
        <f t="shared" si="49"/>
        <v>21.413999999999987</v>
      </c>
      <c r="R268" s="4">
        <f t="shared" si="58"/>
        <v>2.6416699999999994E-2</v>
      </c>
      <c r="S268" s="3">
        <f t="shared" si="59"/>
        <v>1.1951720815776428E-2</v>
      </c>
      <c r="T268" s="3">
        <f t="shared" si="60"/>
        <v>3.8256878238982939E-2</v>
      </c>
      <c r="U268" s="3">
        <f t="shared" si="56"/>
        <v>6.0208599054759372E-2</v>
      </c>
      <c r="V268" s="3">
        <f t="shared" si="61"/>
        <v>0.13012460393298397</v>
      </c>
      <c r="W268" s="3">
        <f t="shared" si="57"/>
        <v>0.1843123430822674</v>
      </c>
      <c r="X268" s="3">
        <f t="shared" si="62"/>
        <v>0.20893322900364808</v>
      </c>
      <c r="Z268" s="1">
        <v>1979.62</v>
      </c>
      <c r="AA268">
        <v>0.13250000000000001</v>
      </c>
    </row>
    <row r="269" spans="2:27" ht="15">
      <c r="B269" s="3">
        <v>1979.42</v>
      </c>
      <c r="C269" s="10">
        <v>8.1083299999999997E-2</v>
      </c>
      <c r="D269" s="4">
        <f t="shared" si="63"/>
        <v>0.11783832600000001</v>
      </c>
      <c r="E269" s="10">
        <f t="shared" si="50"/>
        <v>-4.3223989688011506E-2</v>
      </c>
      <c r="F269" s="10">
        <f t="shared" si="51"/>
        <v>5.848540552421163E-2</v>
      </c>
      <c r="G269" s="10">
        <f t="shared" si="52"/>
        <v>-0.80631522582120729</v>
      </c>
      <c r="H269" s="3">
        <f t="shared" si="53"/>
        <v>-0.74782982029699563</v>
      </c>
      <c r="I269" s="3">
        <v>2.5186228482003132</v>
      </c>
      <c r="J269" s="3">
        <f t="shared" si="54"/>
        <v>36.985935054773073</v>
      </c>
      <c r="K269" s="3">
        <f t="shared" si="55"/>
        <v>337.62943661694436</v>
      </c>
      <c r="L269" s="3">
        <f t="shared" si="48"/>
        <v>22.261436616944366</v>
      </c>
      <c r="N269" s="1">
        <v>1979.62</v>
      </c>
      <c r="O269">
        <v>336.91399999999999</v>
      </c>
      <c r="P269" s="2">
        <f t="shared" si="49"/>
        <v>21.545999999999992</v>
      </c>
      <c r="R269" s="4">
        <f t="shared" si="58"/>
        <v>2.06666E-2</v>
      </c>
      <c r="S269" s="3">
        <f t="shared" si="59"/>
        <v>1.625575438424845E-2</v>
      </c>
      <c r="T269" s="3">
        <f t="shared" si="60"/>
        <v>4.4285708241415533E-2</v>
      </c>
      <c r="U269" s="3">
        <f t="shared" si="56"/>
        <v>7.0541462625663978E-2</v>
      </c>
      <c r="V269" s="3">
        <f t="shared" si="61"/>
        <v>0.1309353740614938</v>
      </c>
      <c r="W269" s="3">
        <f t="shared" si="57"/>
        <v>0.19442269042459137</v>
      </c>
      <c r="X269" s="3">
        <f t="shared" si="62"/>
        <v>0.20988523735002929</v>
      </c>
      <c r="Z269" s="1">
        <v>1979.71</v>
      </c>
      <c r="AA269">
        <v>0.13583300000000001</v>
      </c>
    </row>
    <row r="270" spans="2:27" ht="15">
      <c r="B270" s="3">
        <v>1979.5</v>
      </c>
      <c r="C270" s="10">
        <v>0.105333</v>
      </c>
      <c r="D270" s="4">
        <f t="shared" si="63"/>
        <v>0.12317326000000001</v>
      </c>
      <c r="E270" s="10">
        <f t="shared" si="50"/>
        <v>-6.0801435950524965E-3</v>
      </c>
      <c r="F270" s="10">
        <f t="shared" si="51"/>
        <v>7.9997017385279839E-2</v>
      </c>
      <c r="G270" s="10">
        <f t="shared" si="52"/>
        <v>-0.75494297760398166</v>
      </c>
      <c r="H270" s="3">
        <f t="shared" si="53"/>
        <v>-0.67494596021870179</v>
      </c>
      <c r="I270" s="3">
        <v>2.5300469483568078</v>
      </c>
      <c r="J270" s="3">
        <f t="shared" si="54"/>
        <v>37.196772300469476</v>
      </c>
      <c r="K270" s="3">
        <f t="shared" si="55"/>
        <v>337.76119297393899</v>
      </c>
      <c r="L270" s="3">
        <f t="shared" si="48"/>
        <v>22.393192973938994</v>
      </c>
      <c r="N270" s="1">
        <v>1979.71</v>
      </c>
      <c r="O270">
        <v>337.05</v>
      </c>
      <c r="P270" s="2">
        <f t="shared" si="49"/>
        <v>21.682000000000016</v>
      </c>
      <c r="R270" s="4">
        <f t="shared" si="58"/>
        <v>2.4249699999999999E-2</v>
      </c>
      <c r="S270" s="3">
        <f t="shared" si="59"/>
        <v>2.151161186106821E-2</v>
      </c>
      <c r="T270" s="3">
        <f t="shared" si="60"/>
        <v>5.1372248217225636E-2</v>
      </c>
      <c r="U270" s="3">
        <f t="shared" si="56"/>
        <v>8.2883860078293833E-2</v>
      </c>
      <c r="V270" s="3">
        <f t="shared" si="61"/>
        <v>0.13175635699462873</v>
      </c>
      <c r="W270" s="3">
        <f t="shared" si="57"/>
        <v>0.20635183106509319</v>
      </c>
      <c r="X270" s="3">
        <f t="shared" si="62"/>
        <v>0.21083724569640339</v>
      </c>
      <c r="Z270" s="1">
        <v>1979.79</v>
      </c>
      <c r="AA270">
        <v>0.159167</v>
      </c>
    </row>
    <row r="271" spans="2:27" ht="15">
      <c r="B271" s="3">
        <v>1979.58</v>
      </c>
      <c r="C271" s="10">
        <v>0.11550000000000001</v>
      </c>
      <c r="D271" s="4">
        <f t="shared" si="63"/>
        <v>0.12541000000000002</v>
      </c>
      <c r="E271" s="10">
        <f t="shared" si="50"/>
        <v>3.1345478286480336E-2</v>
      </c>
      <c r="F271" s="10">
        <f t="shared" si="51"/>
        <v>0.10184028947358532</v>
      </c>
      <c r="G271" s="10">
        <f t="shared" si="52"/>
        <v>-0.70127597128662078</v>
      </c>
      <c r="H271" s="3">
        <f t="shared" si="53"/>
        <v>-0.59943568181303541</v>
      </c>
      <c r="I271" s="3">
        <v>2.5277386541471052</v>
      </c>
      <c r="J271" s="3">
        <f t="shared" si="54"/>
        <v>37.407417188315065</v>
      </c>
      <c r="K271" s="3">
        <f t="shared" si="55"/>
        <v>337.89263020827303</v>
      </c>
      <c r="L271" s="3">
        <f t="shared" si="48"/>
        <v>22.524630208273038</v>
      </c>
      <c r="N271" s="1">
        <v>1979.79</v>
      </c>
      <c r="O271">
        <v>337.209</v>
      </c>
      <c r="P271" s="2">
        <f t="shared" si="49"/>
        <v>21.841000000000008</v>
      </c>
      <c r="R271" s="4">
        <f t="shared" si="58"/>
        <v>1.0167000000000009E-2</v>
      </c>
      <c r="S271" s="3">
        <f t="shared" si="59"/>
        <v>2.1843272088305485E-2</v>
      </c>
      <c r="T271" s="3">
        <f t="shared" si="60"/>
        <v>5.3667006317360877E-2</v>
      </c>
      <c r="U271" s="3">
        <f t="shared" si="56"/>
        <v>8.5510278405666357E-2</v>
      </c>
      <c r="V271" s="3">
        <f t="shared" si="61"/>
        <v>0.13143723433404375</v>
      </c>
      <c r="W271" s="3">
        <f t="shared" si="57"/>
        <v>0.20839648489914347</v>
      </c>
      <c r="X271" s="3">
        <f t="shared" si="62"/>
        <v>0.21064488784558932</v>
      </c>
      <c r="Z271" s="1">
        <v>1979.87</v>
      </c>
      <c r="AA271">
        <v>0.16</v>
      </c>
    </row>
    <row r="272" spans="2:27" ht="15">
      <c r="B272" s="3">
        <v>1979.67</v>
      </c>
      <c r="C272" s="10">
        <v>0.13325000000000001</v>
      </c>
      <c r="D272" s="4">
        <f t="shared" si="63"/>
        <v>0.12931500000000001</v>
      </c>
      <c r="E272" s="10">
        <f t="shared" si="50"/>
        <v>7.1455559223931653E-2</v>
      </c>
      <c r="F272" s="10">
        <f t="shared" si="51"/>
        <v>0.12626391651697524</v>
      </c>
      <c r="G272" s="10">
        <f t="shared" si="52"/>
        <v>-0.64286000107207864</v>
      </c>
      <c r="H272" s="3">
        <f t="shared" si="53"/>
        <v>-0.51659608455510342</v>
      </c>
      <c r="I272" s="3">
        <v>2.5254303599374022</v>
      </c>
      <c r="J272" s="3">
        <f t="shared" si="54"/>
        <v>37.617869718309848</v>
      </c>
      <c r="K272" s="3">
        <f t="shared" si="55"/>
        <v>338.02375656744107</v>
      </c>
      <c r="L272" s="3">
        <f t="shared" si="48"/>
        <v>22.655756567441074</v>
      </c>
      <c r="N272" s="1">
        <v>1979.87</v>
      </c>
      <c r="O272">
        <v>337.36900000000003</v>
      </c>
      <c r="P272" s="2">
        <f t="shared" si="49"/>
        <v>22.001000000000033</v>
      </c>
      <c r="R272" s="4">
        <f t="shared" si="58"/>
        <v>1.7750000000000002E-2</v>
      </c>
      <c r="S272" s="3">
        <f t="shared" si="59"/>
        <v>2.442362704338992E-2</v>
      </c>
      <c r="T272" s="3">
        <f t="shared" si="60"/>
        <v>5.8415970214542146E-2</v>
      </c>
      <c r="U272" s="3">
        <f t="shared" si="56"/>
        <v>9.2839597257932061E-2</v>
      </c>
      <c r="V272" s="3">
        <f t="shared" si="61"/>
        <v>0.13112635916803583</v>
      </c>
      <c r="W272" s="3">
        <f t="shared" si="57"/>
        <v>0.21468199670017468</v>
      </c>
      <c r="X272" s="3">
        <f t="shared" si="62"/>
        <v>0.21045252999478237</v>
      </c>
      <c r="Z272" s="1">
        <v>1979.96</v>
      </c>
      <c r="AA272">
        <v>0.20583299999999999</v>
      </c>
    </row>
    <row r="273" spans="2:27" ht="15">
      <c r="B273" s="3">
        <v>1979.75</v>
      </c>
      <c r="C273" s="10">
        <v>0.155167</v>
      </c>
      <c r="D273" s="4">
        <f t="shared" si="63"/>
        <v>0.13413674</v>
      </c>
      <c r="E273" s="10">
        <f t="shared" si="50"/>
        <v>0.11536816141904031</v>
      </c>
      <c r="F273" s="10">
        <f t="shared" si="51"/>
        <v>0.15454428442151338</v>
      </c>
      <c r="G273" s="10">
        <f t="shared" si="52"/>
        <v>-0.57841834903056832</v>
      </c>
      <c r="H273" s="3">
        <f t="shared" si="53"/>
        <v>-0.42387406460905497</v>
      </c>
      <c r="I273" s="3">
        <v>2.5231220657276996</v>
      </c>
      <c r="J273" s="3">
        <f t="shared" si="54"/>
        <v>37.828129890453823</v>
      </c>
      <c r="K273" s="3">
        <f t="shared" si="55"/>
        <v>338.15458236316908</v>
      </c>
      <c r="L273" s="3">
        <f t="shared" si="48"/>
        <v>22.786582363169089</v>
      </c>
      <c r="N273" s="1">
        <v>1979.96</v>
      </c>
      <c r="O273">
        <v>337.57499999999999</v>
      </c>
      <c r="P273" s="2">
        <f t="shared" si="49"/>
        <v>22.206999999999994</v>
      </c>
      <c r="R273" s="4">
        <f t="shared" si="58"/>
        <v>2.1916999999999992E-2</v>
      </c>
      <c r="S273" s="3">
        <f t="shared" si="59"/>
        <v>2.828036790453814E-2</v>
      </c>
      <c r="T273" s="3">
        <f t="shared" si="60"/>
        <v>6.4441652041510311E-2</v>
      </c>
      <c r="U273" s="3">
        <f t="shared" si="56"/>
        <v>0.10272201994604845</v>
      </c>
      <c r="V273" s="3">
        <f t="shared" si="61"/>
        <v>0.13082579572801478</v>
      </c>
      <c r="W273" s="3">
        <f t="shared" si="57"/>
        <v>0.22327561367945839</v>
      </c>
      <c r="X273" s="3">
        <f t="shared" si="62"/>
        <v>0.21026017214397541</v>
      </c>
      <c r="Z273" s="1">
        <v>1980.04</v>
      </c>
      <c r="AA273">
        <v>0.17166699999999999</v>
      </c>
    </row>
    <row r="274" spans="2:27" ht="15">
      <c r="B274" s="3">
        <v>1979.83</v>
      </c>
      <c r="C274" s="10">
        <v>0.16250000000000001</v>
      </c>
      <c r="D274" s="4">
        <f t="shared" si="63"/>
        <v>0.13575000000000001</v>
      </c>
      <c r="E274" s="10">
        <f t="shared" si="50"/>
        <v>0.15811496303058209</v>
      </c>
      <c r="F274" s="10">
        <f t="shared" si="51"/>
        <v>0.18170873618583988</v>
      </c>
      <c r="G274" s="10">
        <f t="shared" si="52"/>
        <v>-0.5128862958567969</v>
      </c>
      <c r="H274" s="3">
        <f t="shared" si="53"/>
        <v>-0.33117755967095702</v>
      </c>
      <c r="I274" s="3">
        <v>2.520813771517997</v>
      </c>
      <c r="J274" s="3">
        <f t="shared" si="54"/>
        <v>38.038197704746992</v>
      </c>
      <c r="K274" s="3">
        <f t="shared" si="55"/>
        <v>338.28510985902784</v>
      </c>
      <c r="L274" s="3">
        <f t="shared" ref="L274:L337" si="64">K274-CO2_start2</f>
        <v>22.917109859027846</v>
      </c>
      <c r="N274" s="1">
        <v>1980.04</v>
      </c>
      <c r="O274">
        <v>337.74700000000001</v>
      </c>
      <c r="P274" s="2">
        <f t="shared" ref="P274:P337" si="65">O274-CO2_start2</f>
        <v>22.379000000000019</v>
      </c>
      <c r="R274" s="4">
        <f t="shared" si="58"/>
        <v>7.3330000000000062E-3</v>
      </c>
      <c r="S274" s="3">
        <f t="shared" si="59"/>
        <v>2.7164451764326497E-2</v>
      </c>
      <c r="T274" s="3">
        <f t="shared" si="60"/>
        <v>6.5532053173771421E-2</v>
      </c>
      <c r="U274" s="3">
        <f t="shared" si="56"/>
        <v>0.10269650493809791</v>
      </c>
      <c r="V274" s="3">
        <f t="shared" si="61"/>
        <v>0.13052749585875745</v>
      </c>
      <c r="W274" s="3">
        <f t="shared" si="57"/>
        <v>0.22295435030304556</v>
      </c>
      <c r="X274" s="3">
        <f t="shared" si="62"/>
        <v>0.21006781429316845</v>
      </c>
      <c r="Z274" s="1">
        <v>1980.12</v>
      </c>
      <c r="AA274">
        <v>0.14499999999999999</v>
      </c>
    </row>
    <row r="275" spans="2:27" ht="15">
      <c r="B275" s="3">
        <v>1979.92</v>
      </c>
      <c r="C275" s="10">
        <v>0.17466699999999999</v>
      </c>
      <c r="D275" s="4">
        <f t="shared" si="63"/>
        <v>0.13842673999999999</v>
      </c>
      <c r="E275" s="10">
        <f t="shared" ref="E275:E338" si="66">Bio_alpha*(C275*Bio_factor-E274)+E274</f>
        <v>0.20133519752536894</v>
      </c>
      <c r="F275" s="10">
        <f t="shared" ref="F275:F338" si="67">Bio_alpha*(C275*Bio_factor-F274)+F274+Bio_slope*(B275-1979)</f>
        <v>0.20924251673689404</v>
      </c>
      <c r="G275" s="10">
        <f t="shared" ref="G275:G338" si="68">Ocean_alpha*(C275*Ocean_factor-G274)+G274</f>
        <v>-0.44469165867646898</v>
      </c>
      <c r="H275" s="3">
        <f t="shared" ref="H275:H338" si="69">G275+F275</f>
        <v>-0.23544914193957495</v>
      </c>
      <c r="I275" s="3">
        <v>2.5185054773082944</v>
      </c>
      <c r="J275" s="3">
        <f t="shared" ref="J275:J338" si="70">J274+I275/12</f>
        <v>38.248073161189346</v>
      </c>
      <c r="K275" s="3">
        <f t="shared" ref="K275:K338" si="71">(K274+I275/12)-Emiss_alpha*((K274+I275/12)-(CO2_base+G275))</f>
        <v>338.41534387337902</v>
      </c>
      <c r="L275" s="3">
        <f t="shared" si="64"/>
        <v>23.04734387337902</v>
      </c>
      <c r="N275" s="1">
        <v>1980.12</v>
      </c>
      <c r="O275">
        <v>337.892</v>
      </c>
      <c r="P275" s="2">
        <f t="shared" si="65"/>
        <v>22.524000000000001</v>
      </c>
      <c r="R275" s="4">
        <f t="shared" si="58"/>
        <v>1.2166999999999983E-2</v>
      </c>
      <c r="S275" s="3">
        <f t="shared" si="59"/>
        <v>2.7533780551054154E-2</v>
      </c>
      <c r="T275" s="3">
        <f t="shared" si="60"/>
        <v>6.8194637180327922E-2</v>
      </c>
      <c r="U275" s="3">
        <f t="shared" ref="U275:U338" si="72">S275+T275+Nat_offset2</f>
        <v>0.10572841773138207</v>
      </c>
      <c r="V275" s="3">
        <f t="shared" si="61"/>
        <v>0.13023401435117421</v>
      </c>
      <c r="W275" s="3">
        <f t="shared" ref="W275:W338" si="73">V275+U275*Nat_ampl2</f>
        <v>0.22538959030941808</v>
      </c>
      <c r="X275" s="3">
        <f t="shared" si="62"/>
        <v>0.20987545644235439</v>
      </c>
      <c r="Z275" s="1">
        <v>1980.21</v>
      </c>
      <c r="AA275">
        <v>0.1575</v>
      </c>
    </row>
    <row r="276" spans="2:27" ht="15">
      <c r="B276" s="3">
        <v>1980</v>
      </c>
      <c r="C276" s="10">
        <v>0.17100000000000001</v>
      </c>
      <c r="D276" s="4">
        <f t="shared" si="63"/>
        <v>0.13762000000000002</v>
      </c>
      <c r="E276" s="10">
        <f t="shared" si="66"/>
        <v>0.23992694434505013</v>
      </c>
      <c r="F276" s="10">
        <f t="shared" si="67"/>
        <v>0.23220202922030492</v>
      </c>
      <c r="G276" s="10">
        <f t="shared" si="68"/>
        <v>-0.37911273481664043</v>
      </c>
      <c r="H276" s="3">
        <f t="shared" si="69"/>
        <v>-0.14691070559633551</v>
      </c>
      <c r="I276" s="3">
        <v>2.5161971830985919</v>
      </c>
      <c r="J276" s="3">
        <f t="shared" si="70"/>
        <v>38.457756259780894</v>
      </c>
      <c r="K276" s="3">
        <f t="shared" si="71"/>
        <v>338.54528062716429</v>
      </c>
      <c r="L276" s="3">
        <f t="shared" si="64"/>
        <v>23.177280627164293</v>
      </c>
      <c r="N276" s="1">
        <v>1980.21</v>
      </c>
      <c r="O276">
        <v>338.04899999999998</v>
      </c>
      <c r="P276" s="2">
        <f t="shared" si="65"/>
        <v>22.680999999999983</v>
      </c>
      <c r="R276" s="4">
        <f t="shared" ref="R276:R339" si="74">C276-C275</f>
        <v>-3.6669999999999758E-3</v>
      </c>
      <c r="S276" s="3">
        <f t="shared" ref="S276:S339" si="75">F276-F275</f>
        <v>2.2959512483410882E-2</v>
      </c>
      <c r="T276" s="3">
        <f t="shared" ref="T276:T339" si="76">G276-G275</f>
        <v>6.5578923859828553E-2</v>
      </c>
      <c r="U276" s="3">
        <f t="shared" si="72"/>
        <v>9.853843634323943E-2</v>
      </c>
      <c r="V276" s="3">
        <f t="shared" ref="V276:V339" si="77">L276-L275</f>
        <v>0.12993675378527314</v>
      </c>
      <c r="W276" s="3">
        <f t="shared" si="73"/>
        <v>0.21862134649418863</v>
      </c>
      <c r="X276" s="3">
        <f t="shared" ref="X276:X339" si="78">J276-J275</f>
        <v>0.20968309859154743</v>
      </c>
      <c r="Z276" s="1">
        <v>1980.29</v>
      </c>
      <c r="AA276">
        <v>0.18083299999999999</v>
      </c>
    </row>
    <row r="277" spans="2:27" ht="15">
      <c r="B277" s="3">
        <v>1980.08</v>
      </c>
      <c r="C277" s="10">
        <v>0.16525000000000001</v>
      </c>
      <c r="D277" s="4">
        <f t="shared" si="63"/>
        <v>0.136355</v>
      </c>
      <c r="E277" s="10">
        <f t="shared" si="66"/>
        <v>0.2735940869937612</v>
      </c>
      <c r="F277" s="10">
        <f t="shared" si="67"/>
        <v>0.25028682197975483</v>
      </c>
      <c r="G277" s="10">
        <f t="shared" si="68"/>
        <v>-0.31678274463497214</v>
      </c>
      <c r="H277" s="3">
        <f t="shared" si="69"/>
        <v>-6.649592265521731E-2</v>
      </c>
      <c r="I277" s="3">
        <v>2.5138888888888888</v>
      </c>
      <c r="J277" s="3">
        <f t="shared" si="70"/>
        <v>38.667247000521634</v>
      </c>
      <c r="K277" s="3">
        <f t="shared" si="71"/>
        <v>338.67491531701114</v>
      </c>
      <c r="L277" s="3">
        <f t="shared" si="64"/>
        <v>23.306915317011146</v>
      </c>
      <c r="N277" s="1">
        <v>1980.29</v>
      </c>
      <c r="O277">
        <v>338.23</v>
      </c>
      <c r="P277" s="2">
        <f t="shared" si="65"/>
        <v>22.862000000000023</v>
      </c>
      <c r="R277" s="4">
        <f t="shared" si="74"/>
        <v>-5.7500000000000051E-3</v>
      </c>
      <c r="S277" s="3">
        <f t="shared" si="75"/>
        <v>1.8084792759449908E-2</v>
      </c>
      <c r="T277" s="3">
        <f t="shared" si="76"/>
        <v>6.2329990181668293E-2</v>
      </c>
      <c r="U277" s="3">
        <f t="shared" si="72"/>
        <v>9.0414782941118196E-2</v>
      </c>
      <c r="V277" s="3">
        <f t="shared" si="77"/>
        <v>0.12963468984685278</v>
      </c>
      <c r="W277" s="3">
        <f t="shared" si="73"/>
        <v>0.21100799449385915</v>
      </c>
      <c r="X277" s="3">
        <f t="shared" si="78"/>
        <v>0.20949074074074048</v>
      </c>
      <c r="Z277" s="1">
        <v>1980.37</v>
      </c>
      <c r="AA277">
        <v>0.160833</v>
      </c>
    </row>
    <row r="278" spans="2:27" ht="15">
      <c r="B278" s="3">
        <v>1980.17</v>
      </c>
      <c r="C278" s="10">
        <v>0.152833</v>
      </c>
      <c r="D278" s="4">
        <f t="shared" si="63"/>
        <v>0.13362326000000002</v>
      </c>
      <c r="E278" s="10">
        <f t="shared" si="66"/>
        <v>0.30059811953004573</v>
      </c>
      <c r="F278" s="10">
        <f t="shared" si="67"/>
        <v>0.26160440053362266</v>
      </c>
      <c r="G278" s="10">
        <f t="shared" si="68"/>
        <v>-0.25983404615905492</v>
      </c>
      <c r="H278" s="3">
        <f t="shared" si="69"/>
        <v>1.7703543745677397E-3</v>
      </c>
      <c r="I278" s="3">
        <v>2.5115805946791863</v>
      </c>
      <c r="J278" s="3">
        <f t="shared" si="70"/>
        <v>38.876545383411568</v>
      </c>
      <c r="K278" s="3">
        <f t="shared" si="71"/>
        <v>338.80423967729433</v>
      </c>
      <c r="L278" s="3">
        <f t="shared" si="64"/>
        <v>23.436239677294338</v>
      </c>
      <c r="N278" s="1">
        <v>1980.37</v>
      </c>
      <c r="O278">
        <v>338.39100000000002</v>
      </c>
      <c r="P278" s="2">
        <f t="shared" si="65"/>
        <v>23.023000000000025</v>
      </c>
      <c r="R278" s="4">
        <f t="shared" si="74"/>
        <v>-1.2417000000000011E-2</v>
      </c>
      <c r="S278" s="3">
        <f t="shared" si="75"/>
        <v>1.1317578553867835E-2</v>
      </c>
      <c r="T278" s="3">
        <f t="shared" si="76"/>
        <v>5.6948698475917214E-2</v>
      </c>
      <c r="U278" s="3">
        <f t="shared" si="72"/>
        <v>7.8266277029785045E-2</v>
      </c>
      <c r="V278" s="3">
        <f t="shared" si="77"/>
        <v>0.12932436028319216</v>
      </c>
      <c r="W278" s="3">
        <f t="shared" si="73"/>
        <v>0.19976400960999871</v>
      </c>
      <c r="X278" s="3">
        <f t="shared" si="78"/>
        <v>0.20929838288993352</v>
      </c>
      <c r="Z278" s="1">
        <v>1980.46</v>
      </c>
      <c r="AA278">
        <v>0.16250000000000001</v>
      </c>
    </row>
    <row r="279" spans="2:27" ht="15">
      <c r="B279" s="3">
        <v>1980.25</v>
      </c>
      <c r="C279" s="10">
        <v>0.150667</v>
      </c>
      <c r="D279" s="4">
        <f t="shared" si="63"/>
        <v>0.13314674000000001</v>
      </c>
      <c r="E279" s="10">
        <f t="shared" si="66"/>
        <v>0.32475029364587127</v>
      </c>
      <c r="F279" s="10">
        <f t="shared" si="67"/>
        <v>0.27012434027758692</v>
      </c>
      <c r="G279" s="10">
        <f t="shared" si="68"/>
        <v>-0.20477403674552058</v>
      </c>
      <c r="H279" s="3">
        <f t="shared" si="69"/>
        <v>6.5350303532066334E-2</v>
      </c>
      <c r="I279" s="3">
        <v>2.5092723004694837</v>
      </c>
      <c r="J279" s="3">
        <f t="shared" si="70"/>
        <v>39.085651408450694</v>
      </c>
      <c r="K279" s="3">
        <f t="shared" si="71"/>
        <v>338.93325113948811</v>
      </c>
      <c r="L279" s="3">
        <f t="shared" si="64"/>
        <v>23.565251139488112</v>
      </c>
      <c r="N279" s="1">
        <v>1980.46</v>
      </c>
      <c r="O279">
        <v>338.553</v>
      </c>
      <c r="P279" s="2">
        <f t="shared" si="65"/>
        <v>23.185000000000002</v>
      </c>
      <c r="R279" s="4">
        <f t="shared" si="74"/>
        <v>-2.1660000000000013E-3</v>
      </c>
      <c r="S279" s="3">
        <f t="shared" si="75"/>
        <v>8.5199397439642555E-3</v>
      </c>
      <c r="T279" s="3">
        <f t="shared" si="76"/>
        <v>5.5060009413534339E-2</v>
      </c>
      <c r="U279" s="3">
        <f t="shared" si="72"/>
        <v>7.3579949157498589E-2</v>
      </c>
      <c r="V279" s="3">
        <f t="shared" si="77"/>
        <v>0.12901146219377324</v>
      </c>
      <c r="W279" s="3">
        <f t="shared" si="73"/>
        <v>0.19523341643552197</v>
      </c>
      <c r="X279" s="3">
        <f t="shared" si="78"/>
        <v>0.20910602503912656</v>
      </c>
      <c r="Z279" s="1">
        <v>1980.54</v>
      </c>
      <c r="AA279">
        <v>0.125833</v>
      </c>
    </row>
    <row r="280" spans="2:27" ht="15">
      <c r="B280" s="3">
        <v>1980.33</v>
      </c>
      <c r="C280" s="10">
        <v>0.13966700000000001</v>
      </c>
      <c r="D280" s="4">
        <f t="shared" ref="D280:D343" si="79">C280*Had_fact+Had_offset</f>
        <v>0.13072674000000001</v>
      </c>
      <c r="E280" s="10">
        <f t="shared" si="66"/>
        <v>0.34345332078598168</v>
      </c>
      <c r="F280" s="10">
        <f t="shared" si="67"/>
        <v>0.27324501749569091</v>
      </c>
      <c r="G280" s="10">
        <f t="shared" si="68"/>
        <v>-0.15447798070767646</v>
      </c>
      <c r="H280" s="3">
        <f t="shared" si="69"/>
        <v>0.11876703678801445</v>
      </c>
      <c r="I280" s="3">
        <v>2.5069640062597807</v>
      </c>
      <c r="J280" s="3">
        <f t="shared" si="70"/>
        <v>39.294565075639007</v>
      </c>
      <c r="K280" s="3">
        <f t="shared" si="71"/>
        <v>339.06194246021681</v>
      </c>
      <c r="L280" s="3">
        <f t="shared" si="64"/>
        <v>23.693942460216817</v>
      </c>
      <c r="N280" s="1">
        <v>1980.54</v>
      </c>
      <c r="O280">
        <v>338.67899999999997</v>
      </c>
      <c r="P280" s="2">
        <f t="shared" si="65"/>
        <v>23.310999999999979</v>
      </c>
      <c r="R280" s="4">
        <f t="shared" si="74"/>
        <v>-1.0999999999999982E-2</v>
      </c>
      <c r="S280" s="3">
        <f t="shared" si="75"/>
        <v>3.1206772181039955E-3</v>
      </c>
      <c r="T280" s="3">
        <f t="shared" si="76"/>
        <v>5.0296056037844122E-2</v>
      </c>
      <c r="U280" s="3">
        <f t="shared" si="72"/>
        <v>6.3416733255948113E-2</v>
      </c>
      <c r="V280" s="3">
        <f t="shared" si="77"/>
        <v>0.1286913207287057</v>
      </c>
      <c r="W280" s="3">
        <f t="shared" si="73"/>
        <v>0.18576638065905901</v>
      </c>
      <c r="X280" s="3">
        <f t="shared" si="78"/>
        <v>0.2089136671883125</v>
      </c>
      <c r="Z280" s="1">
        <v>1980.62</v>
      </c>
      <c r="AA280">
        <v>0.13</v>
      </c>
    </row>
    <row r="281" spans="2:27" ht="15">
      <c r="B281" s="3">
        <v>1980.42</v>
      </c>
      <c r="C281" s="10">
        <v>0.130167</v>
      </c>
      <c r="D281" s="4">
        <f t="shared" si="79"/>
        <v>0.12863674</v>
      </c>
      <c r="E281" s="10">
        <f t="shared" si="66"/>
        <v>0.35762262419881519</v>
      </c>
      <c r="F281" s="10">
        <f t="shared" si="67"/>
        <v>0.27172786689598055</v>
      </c>
      <c r="G281" s="10">
        <f t="shared" si="68"/>
        <v>-0.10835282807062591</v>
      </c>
      <c r="H281" s="3">
        <f t="shared" si="69"/>
        <v>0.16337503882535465</v>
      </c>
      <c r="I281" s="3">
        <v>2.5046557120500781</v>
      </c>
      <c r="J281" s="3">
        <f t="shared" si="70"/>
        <v>39.503286384976512</v>
      </c>
      <c r="K281" s="3">
        <f t="shared" si="71"/>
        <v>339.19030737298561</v>
      </c>
      <c r="L281" s="3">
        <f t="shared" si="64"/>
        <v>23.82230737298562</v>
      </c>
      <c r="N281" s="1">
        <v>1980.62</v>
      </c>
      <c r="O281">
        <v>338.80900000000003</v>
      </c>
      <c r="P281" s="2">
        <f t="shared" si="65"/>
        <v>23.441000000000031</v>
      </c>
      <c r="R281" s="4">
        <f t="shared" si="74"/>
        <v>-9.5000000000000084E-3</v>
      </c>
      <c r="S281" s="3">
        <f t="shared" si="75"/>
        <v>-1.5171505997103596E-3</v>
      </c>
      <c r="T281" s="3">
        <f t="shared" si="76"/>
        <v>4.6125152637050554E-2</v>
      </c>
      <c r="U281" s="3">
        <f t="shared" si="72"/>
        <v>5.4608002037340196E-2</v>
      </c>
      <c r="V281" s="3">
        <f t="shared" si="77"/>
        <v>0.12836491276880224</v>
      </c>
      <c r="W281" s="3">
        <f t="shared" si="73"/>
        <v>0.17751211460240843</v>
      </c>
      <c r="X281" s="3">
        <f t="shared" si="78"/>
        <v>0.20872130933750555</v>
      </c>
      <c r="Z281" s="1">
        <v>1980.71</v>
      </c>
      <c r="AA281">
        <v>0.185833</v>
      </c>
    </row>
    <row r="282" spans="2:27" ht="15">
      <c r="B282" s="3">
        <v>1980.5</v>
      </c>
      <c r="C282" s="10">
        <v>0.11550000000000001</v>
      </c>
      <c r="D282" s="4">
        <f t="shared" si="79"/>
        <v>0.12541000000000002</v>
      </c>
      <c r="E282" s="10">
        <f t="shared" si="66"/>
        <v>0.36596817838045403</v>
      </c>
      <c r="F282" s="10">
        <f t="shared" si="67"/>
        <v>0.26444118667803973</v>
      </c>
      <c r="G282" s="10">
        <f t="shared" si="68"/>
        <v>-6.8017100209350145E-2</v>
      </c>
      <c r="H282" s="3">
        <f t="shared" si="69"/>
        <v>0.19642408646868958</v>
      </c>
      <c r="I282" s="3">
        <v>2.502347417840376</v>
      </c>
      <c r="J282" s="3">
        <f t="shared" si="70"/>
        <v>39.711815336463211</v>
      </c>
      <c r="K282" s="3">
        <f t="shared" si="71"/>
        <v>339.31833698761449</v>
      </c>
      <c r="L282" s="3">
        <f t="shared" si="64"/>
        <v>23.950336987614492</v>
      </c>
      <c r="N282" s="1">
        <v>1980.71</v>
      </c>
      <c r="O282">
        <v>338.995</v>
      </c>
      <c r="P282" s="2">
        <f t="shared" si="65"/>
        <v>23.62700000000001</v>
      </c>
      <c r="R282" s="4">
        <f t="shared" si="74"/>
        <v>-1.4666999999999999E-2</v>
      </c>
      <c r="S282" s="3">
        <f t="shared" si="75"/>
        <v>-7.2866802179408219E-3</v>
      </c>
      <c r="T282" s="3">
        <f t="shared" si="76"/>
        <v>4.0335727861275761E-2</v>
      </c>
      <c r="U282" s="3">
        <f t="shared" si="72"/>
        <v>4.3049047643334941E-2</v>
      </c>
      <c r="V282" s="3">
        <f t="shared" si="77"/>
        <v>0.12802961462887197</v>
      </c>
      <c r="W282" s="3">
        <f t="shared" si="73"/>
        <v>0.16677375750787343</v>
      </c>
      <c r="X282" s="3">
        <f t="shared" si="78"/>
        <v>0.20852895148669859</v>
      </c>
      <c r="Z282" s="1">
        <v>1980.79</v>
      </c>
      <c r="AA282">
        <v>0.1275</v>
      </c>
    </row>
    <row r="283" spans="2:27" ht="15">
      <c r="B283" s="3">
        <v>1980.58</v>
      </c>
      <c r="C283" s="10">
        <v>0.103667</v>
      </c>
      <c r="D283" s="4">
        <f t="shared" si="79"/>
        <v>0.12280674</v>
      </c>
      <c r="E283" s="10">
        <f t="shared" si="66"/>
        <v>0.36986200112549239</v>
      </c>
      <c r="F283" s="10">
        <f t="shared" si="67"/>
        <v>0.25275265947556952</v>
      </c>
      <c r="G283" s="10">
        <f t="shared" si="68"/>
        <v>-3.2416537443909592E-2</v>
      </c>
      <c r="H283" s="3">
        <f t="shared" si="69"/>
        <v>0.22033612203165992</v>
      </c>
      <c r="I283" s="3">
        <v>2.49585289514867</v>
      </c>
      <c r="J283" s="3">
        <f t="shared" si="70"/>
        <v>39.919803077725597</v>
      </c>
      <c r="K283" s="3">
        <f t="shared" si="71"/>
        <v>339.44567585935613</v>
      </c>
      <c r="L283" s="3">
        <f t="shared" si="64"/>
        <v>24.077675859356134</v>
      </c>
      <c r="N283" s="1">
        <v>1980.79</v>
      </c>
      <c r="O283">
        <v>339.12299999999999</v>
      </c>
      <c r="P283" s="2">
        <f t="shared" si="65"/>
        <v>23.754999999999995</v>
      </c>
      <c r="R283" s="4">
        <f t="shared" si="74"/>
        <v>-1.183300000000001E-2</v>
      </c>
      <c r="S283" s="3">
        <f t="shared" si="75"/>
        <v>-1.1688527202470211E-2</v>
      </c>
      <c r="T283" s="3">
        <f t="shared" si="76"/>
        <v>3.5600562765440553E-2</v>
      </c>
      <c r="U283" s="3">
        <f t="shared" si="72"/>
        <v>3.3912035562970344E-2</v>
      </c>
      <c r="V283" s="3">
        <f t="shared" si="77"/>
        <v>0.12733887174164238</v>
      </c>
      <c r="W283" s="3">
        <f t="shared" si="73"/>
        <v>0.15785970374831568</v>
      </c>
      <c r="X283" s="3">
        <f t="shared" si="78"/>
        <v>0.20798774126238584</v>
      </c>
      <c r="Z283" s="1">
        <v>1980.87</v>
      </c>
      <c r="AA283">
        <v>0.14166699999999999</v>
      </c>
    </row>
    <row r="284" spans="2:27" ht="15">
      <c r="B284" s="3">
        <v>1980.67</v>
      </c>
      <c r="C284" s="10">
        <v>8.1583299999999997E-2</v>
      </c>
      <c r="D284" s="4">
        <f t="shared" si="79"/>
        <v>0.11794832600000001</v>
      </c>
      <c r="E284" s="10">
        <f t="shared" si="66"/>
        <v>0.36638163035101989</v>
      </c>
      <c r="F284" s="10">
        <f t="shared" si="67"/>
        <v>0.23358583466509006</v>
      </c>
      <c r="G284" s="10">
        <f t="shared" si="68"/>
        <v>-4.8350641802373771E-3</v>
      </c>
      <c r="H284" s="3">
        <f t="shared" si="69"/>
        <v>0.22875077048485268</v>
      </c>
      <c r="I284" s="3">
        <v>2.4893583724569641</v>
      </c>
      <c r="J284" s="3">
        <f t="shared" si="70"/>
        <v>40.127249608763677</v>
      </c>
      <c r="K284" s="3">
        <f t="shared" si="71"/>
        <v>339.5723120625068</v>
      </c>
      <c r="L284" s="3">
        <f t="shared" si="64"/>
        <v>24.204312062506801</v>
      </c>
      <c r="N284" s="1">
        <v>1980.87</v>
      </c>
      <c r="O284">
        <v>339.26400000000001</v>
      </c>
      <c r="P284" s="2">
        <f t="shared" si="65"/>
        <v>23.896000000000015</v>
      </c>
      <c r="R284" s="4">
        <f t="shared" si="74"/>
        <v>-2.2083699999999998E-2</v>
      </c>
      <c r="S284" s="3">
        <f t="shared" si="75"/>
        <v>-1.916682481047946E-2</v>
      </c>
      <c r="T284" s="3">
        <f t="shared" si="76"/>
        <v>2.7581473263672215E-2</v>
      </c>
      <c r="U284" s="3">
        <f t="shared" si="72"/>
        <v>1.8414648453192753E-2</v>
      </c>
      <c r="V284" s="3">
        <f t="shared" si="77"/>
        <v>0.12663620315066737</v>
      </c>
      <c r="W284" s="3">
        <f t="shared" si="73"/>
        <v>0.14320938675854084</v>
      </c>
      <c r="X284" s="3">
        <f t="shared" si="78"/>
        <v>0.2074465310380802</v>
      </c>
      <c r="Z284" s="1">
        <v>1980.96</v>
      </c>
      <c r="AA284">
        <v>0.128333</v>
      </c>
    </row>
    <row r="285" spans="2:27" ht="15">
      <c r="B285" s="3">
        <v>1980.75</v>
      </c>
      <c r="C285" s="10">
        <v>5.6333300000000003E-2</v>
      </c>
      <c r="D285" s="4">
        <f t="shared" si="79"/>
        <v>0.112393326</v>
      </c>
      <c r="E285" s="10">
        <f t="shared" si="66"/>
        <v>0.35510402053668899</v>
      </c>
      <c r="F285" s="10">
        <f t="shared" si="67"/>
        <v>0.20667599042959245</v>
      </c>
      <c r="G285" s="10">
        <f t="shared" si="68"/>
        <v>1.3848140526888198E-2</v>
      </c>
      <c r="H285" s="3">
        <f t="shared" si="69"/>
        <v>0.22052413095648066</v>
      </c>
      <c r="I285" s="3">
        <v>2.4828638497652582</v>
      </c>
      <c r="J285" s="3">
        <f t="shared" si="70"/>
        <v>40.334154929577451</v>
      </c>
      <c r="K285" s="3">
        <f t="shared" si="71"/>
        <v>339.6982322600474</v>
      </c>
      <c r="L285" s="3">
        <f t="shared" si="64"/>
        <v>24.33023226004741</v>
      </c>
      <c r="N285" s="1">
        <v>1980.96</v>
      </c>
      <c r="O285">
        <v>339.39299999999997</v>
      </c>
      <c r="P285" s="2">
        <f t="shared" si="65"/>
        <v>24.024999999999977</v>
      </c>
      <c r="R285" s="4">
        <f t="shared" si="74"/>
        <v>-2.5249999999999995E-2</v>
      </c>
      <c r="S285" s="3">
        <f t="shared" si="75"/>
        <v>-2.690984423549761E-2</v>
      </c>
      <c r="T285" s="3">
        <f t="shared" si="76"/>
        <v>1.8683204707125575E-2</v>
      </c>
      <c r="U285" s="3">
        <f t="shared" si="72"/>
        <v>1.7733604716279657E-3</v>
      </c>
      <c r="V285" s="3">
        <f t="shared" si="77"/>
        <v>0.12592019754060857</v>
      </c>
      <c r="W285" s="3">
        <f t="shared" si="73"/>
        <v>0.12751622196507373</v>
      </c>
      <c r="X285" s="3">
        <f t="shared" si="78"/>
        <v>0.20690532081377455</v>
      </c>
      <c r="Z285" s="1">
        <v>1981.04</v>
      </c>
      <c r="AA285">
        <v>0.10249999999999999</v>
      </c>
    </row>
    <row r="286" spans="2:27" ht="15">
      <c r="B286" s="3">
        <v>1980.83</v>
      </c>
      <c r="C286" s="10">
        <v>4.1916700000000001E-2</v>
      </c>
      <c r="D286" s="4">
        <f t="shared" si="79"/>
        <v>0.109221674</v>
      </c>
      <c r="E286" s="10">
        <f t="shared" si="66"/>
        <v>0.34011736784842539</v>
      </c>
      <c r="F286" s="10">
        <f t="shared" si="67"/>
        <v>0.17610698777395928</v>
      </c>
      <c r="G286" s="10">
        <f t="shared" si="68"/>
        <v>2.7390316793290237E-2</v>
      </c>
      <c r="H286" s="3">
        <f t="shared" si="69"/>
        <v>0.20349730456724952</v>
      </c>
      <c r="I286" s="3">
        <v>2.4763693270735527</v>
      </c>
      <c r="J286" s="3">
        <f t="shared" si="70"/>
        <v>40.540519040166913</v>
      </c>
      <c r="K286" s="3">
        <f t="shared" si="71"/>
        <v>339.82342925096611</v>
      </c>
      <c r="L286" s="3">
        <f t="shared" si="64"/>
        <v>24.45542925096612</v>
      </c>
      <c r="N286" s="1">
        <v>1981.04</v>
      </c>
      <c r="O286">
        <v>339.495</v>
      </c>
      <c r="P286" s="2">
        <f t="shared" si="65"/>
        <v>24.12700000000001</v>
      </c>
      <c r="R286" s="4">
        <f t="shared" si="74"/>
        <v>-1.4416600000000002E-2</v>
      </c>
      <c r="S286" s="3">
        <f t="shared" si="75"/>
        <v>-3.0569002655633171E-2</v>
      </c>
      <c r="T286" s="3">
        <f t="shared" si="76"/>
        <v>1.3542176266402039E-2</v>
      </c>
      <c r="U286" s="3">
        <f t="shared" si="72"/>
        <v>-7.0268263892311316E-3</v>
      </c>
      <c r="V286" s="3">
        <f t="shared" si="77"/>
        <v>0.12519699091870962</v>
      </c>
      <c r="W286" s="3">
        <f t="shared" si="73"/>
        <v>0.1188728471684016</v>
      </c>
      <c r="X286" s="3">
        <f t="shared" si="78"/>
        <v>0.2063641105894618</v>
      </c>
      <c r="Z286" s="1">
        <v>1981.12</v>
      </c>
      <c r="AA286">
        <v>0.111667</v>
      </c>
    </row>
    <row r="287" spans="2:27" ht="15">
      <c r="B287" s="3">
        <v>1980.92</v>
      </c>
      <c r="C287" s="10">
        <v>3.6249999999999998E-2</v>
      </c>
      <c r="D287" s="4">
        <f t="shared" si="79"/>
        <v>0.107975</v>
      </c>
      <c r="E287" s="10">
        <f t="shared" si="66"/>
        <v>0.32451664448611889</v>
      </c>
      <c r="F287" s="10">
        <f t="shared" si="67"/>
        <v>0.14481981035737279</v>
      </c>
      <c r="G287" s="10">
        <f t="shared" si="68"/>
        <v>3.8783923036247031E-2</v>
      </c>
      <c r="H287" s="3">
        <f t="shared" si="69"/>
        <v>0.18360373339361982</v>
      </c>
      <c r="I287" s="3">
        <v>2.4698748043818468</v>
      </c>
      <c r="J287" s="3">
        <f t="shared" si="70"/>
        <v>40.746341940532069</v>
      </c>
      <c r="K287" s="3">
        <f t="shared" si="71"/>
        <v>339.9479007157135</v>
      </c>
      <c r="L287" s="3">
        <f t="shared" si="64"/>
        <v>24.579900715713507</v>
      </c>
      <c r="N287" s="1">
        <v>1981.12</v>
      </c>
      <c r="O287">
        <v>339.60700000000003</v>
      </c>
      <c r="P287" s="2">
        <f t="shared" si="65"/>
        <v>24.239000000000033</v>
      </c>
      <c r="R287" s="4">
        <f t="shared" si="74"/>
        <v>-5.6667000000000037E-3</v>
      </c>
      <c r="S287" s="3">
        <f t="shared" si="75"/>
        <v>-3.1287177416586487E-2</v>
      </c>
      <c r="T287" s="3">
        <f t="shared" si="76"/>
        <v>1.1393606242956794E-2</v>
      </c>
      <c r="U287" s="3">
        <f t="shared" si="72"/>
        <v>-9.8935711736296925E-3</v>
      </c>
      <c r="V287" s="3">
        <f t="shared" si="77"/>
        <v>0.12447146474738702</v>
      </c>
      <c r="W287" s="3">
        <f t="shared" si="73"/>
        <v>0.1155672506911203</v>
      </c>
      <c r="X287" s="3">
        <f t="shared" si="78"/>
        <v>0.20582290036515616</v>
      </c>
      <c r="Z287" s="1">
        <v>1981.21</v>
      </c>
      <c r="AA287">
        <v>8.6666699999999999E-2</v>
      </c>
    </row>
    <row r="288" spans="2:27" ht="15">
      <c r="B288" s="3">
        <v>1981</v>
      </c>
      <c r="C288" s="10">
        <v>4.01667E-2</v>
      </c>
      <c r="D288" s="4">
        <f t="shared" si="79"/>
        <v>0.10883667400000001</v>
      </c>
      <c r="E288" s="10">
        <f t="shared" si="66"/>
        <v>0.31141593425733693</v>
      </c>
      <c r="F288" s="10">
        <f t="shared" si="67"/>
        <v>0.11608686569061211</v>
      </c>
      <c r="G288" s="10">
        <f t="shared" si="68"/>
        <v>5.1234678937782198E-2</v>
      </c>
      <c r="H288" s="3">
        <f t="shared" si="69"/>
        <v>0.1673215446283943</v>
      </c>
      <c r="I288" s="3">
        <v>2.4633802816901409</v>
      </c>
      <c r="J288" s="3">
        <f t="shared" si="70"/>
        <v>40.951623630672913</v>
      </c>
      <c r="K288" s="3">
        <f t="shared" si="71"/>
        <v>340.07164955530737</v>
      </c>
      <c r="L288" s="3">
        <f t="shared" si="64"/>
        <v>24.703649555307379</v>
      </c>
      <c r="N288" s="1">
        <v>1981.21</v>
      </c>
      <c r="O288">
        <v>339.69299999999998</v>
      </c>
      <c r="P288" s="2">
        <f t="shared" si="65"/>
        <v>24.324999999999989</v>
      </c>
      <c r="R288" s="4">
        <f t="shared" si="74"/>
        <v>3.9167000000000021E-3</v>
      </c>
      <c r="S288" s="3">
        <f t="shared" si="75"/>
        <v>-2.8732944666760685E-2</v>
      </c>
      <c r="T288" s="3">
        <f t="shared" si="76"/>
        <v>1.2450755901535167E-2</v>
      </c>
      <c r="U288" s="3">
        <f t="shared" si="72"/>
        <v>-6.2821887652255177E-3</v>
      </c>
      <c r="V288" s="3">
        <f t="shared" si="77"/>
        <v>0.12374883959387262</v>
      </c>
      <c r="W288" s="3">
        <f t="shared" si="73"/>
        <v>0.11809486970516965</v>
      </c>
      <c r="X288" s="3">
        <f t="shared" si="78"/>
        <v>0.20528169014084341</v>
      </c>
      <c r="Z288" s="1">
        <v>1981.29</v>
      </c>
      <c r="AA288">
        <v>6.83333E-2</v>
      </c>
    </row>
    <row r="289" spans="2:27" ht="15">
      <c r="B289" s="3">
        <v>1981.08</v>
      </c>
      <c r="C289" s="10">
        <v>4.6333300000000001E-2</v>
      </c>
      <c r="D289" s="4">
        <f t="shared" si="79"/>
        <v>0.11019332600000001</v>
      </c>
      <c r="E289" s="10">
        <f t="shared" si="66"/>
        <v>0.30133491543465607</v>
      </c>
      <c r="F289" s="10">
        <f t="shared" si="67"/>
        <v>9.0423496885093879E-2</v>
      </c>
      <c r="G289" s="10">
        <f t="shared" si="68"/>
        <v>6.5462996861494913E-2</v>
      </c>
      <c r="H289" s="3">
        <f t="shared" si="69"/>
        <v>0.15588649374658881</v>
      </c>
      <c r="I289" s="3">
        <v>2.456885758998435</v>
      </c>
      <c r="J289" s="3">
        <f t="shared" si="70"/>
        <v>41.15636411058945</v>
      </c>
      <c r="K289" s="3">
        <f t="shared" si="71"/>
        <v>340.19467983839968</v>
      </c>
      <c r="L289" s="3">
        <f t="shared" si="64"/>
        <v>24.826679838399684</v>
      </c>
      <c r="N289" s="1">
        <v>1981.29</v>
      </c>
      <c r="O289">
        <v>339.762</v>
      </c>
      <c r="P289" s="2">
        <f t="shared" si="65"/>
        <v>24.394000000000005</v>
      </c>
      <c r="R289" s="4">
        <f t="shared" si="74"/>
        <v>6.1666000000000012E-3</v>
      </c>
      <c r="S289" s="3">
        <f t="shared" si="75"/>
        <v>-2.5663368805518227E-2</v>
      </c>
      <c r="T289" s="3">
        <f t="shared" si="76"/>
        <v>1.4228317923712715E-2</v>
      </c>
      <c r="U289" s="3">
        <f t="shared" si="72"/>
        <v>-1.4350508818055125E-3</v>
      </c>
      <c r="V289" s="3">
        <f t="shared" si="77"/>
        <v>0.12303028309230513</v>
      </c>
      <c r="W289" s="3">
        <f t="shared" si="73"/>
        <v>0.12173873729868016</v>
      </c>
      <c r="X289" s="3">
        <f t="shared" si="78"/>
        <v>0.20474047991653777</v>
      </c>
      <c r="Z289" s="1">
        <v>1981.37</v>
      </c>
      <c r="AA289">
        <v>8.9166700000000002E-2</v>
      </c>
    </row>
    <row r="290" spans="2:27" ht="15">
      <c r="B290" s="3">
        <v>1981.17</v>
      </c>
      <c r="C290" s="10">
        <v>5.4083300000000001E-2</v>
      </c>
      <c r="D290" s="4">
        <f t="shared" si="79"/>
        <v>0.11189832600000001</v>
      </c>
      <c r="E290" s="10">
        <f t="shared" si="66"/>
        <v>0.29453855351956648</v>
      </c>
      <c r="F290" s="10">
        <f t="shared" si="67"/>
        <v>6.7940680901493217E-2</v>
      </c>
      <c r="G290" s="10">
        <f t="shared" si="68"/>
        <v>8.1954567421221286E-2</v>
      </c>
      <c r="H290" s="3">
        <f t="shared" si="69"/>
        <v>0.1498952483227145</v>
      </c>
      <c r="I290" s="3">
        <v>2.4503912363067295</v>
      </c>
      <c r="J290" s="3">
        <f t="shared" si="70"/>
        <v>41.360563380281675</v>
      </c>
      <c r="K290" s="3">
        <f t="shared" si="71"/>
        <v>340.3169964174046</v>
      </c>
      <c r="L290" s="3">
        <f t="shared" si="64"/>
        <v>24.948996417404601</v>
      </c>
      <c r="N290" s="1">
        <v>1981.37</v>
      </c>
      <c r="O290">
        <v>339.851</v>
      </c>
      <c r="P290" s="2">
        <f t="shared" si="65"/>
        <v>24.483000000000004</v>
      </c>
      <c r="R290" s="4">
        <f t="shared" si="74"/>
        <v>7.7499999999999999E-3</v>
      </c>
      <c r="S290" s="3">
        <f t="shared" si="75"/>
        <v>-2.2482815983600662E-2</v>
      </c>
      <c r="T290" s="3">
        <f t="shared" si="76"/>
        <v>1.6491570559726373E-2</v>
      </c>
      <c r="U290" s="3">
        <f t="shared" si="72"/>
        <v>4.0087545761257112E-3</v>
      </c>
      <c r="V290" s="3">
        <f t="shared" si="77"/>
        <v>0.12231657900491655</v>
      </c>
      <c r="W290" s="3">
        <f t="shared" si="73"/>
        <v>0.1259244581234297</v>
      </c>
      <c r="X290" s="3">
        <f t="shared" si="78"/>
        <v>0.20419926969222502</v>
      </c>
      <c r="Z290" s="1">
        <v>1981.46</v>
      </c>
      <c r="AA290">
        <v>0.115</v>
      </c>
    </row>
    <row r="291" spans="2:27" ht="15">
      <c r="B291" s="3">
        <v>1981.25</v>
      </c>
      <c r="C291" s="10">
        <v>5.64167E-2</v>
      </c>
      <c r="D291" s="4">
        <f t="shared" si="79"/>
        <v>0.112411674</v>
      </c>
      <c r="E291" s="10">
        <f t="shared" si="66"/>
        <v>0.28903187215140458</v>
      </c>
      <c r="F291" s="10">
        <f t="shared" si="67"/>
        <v>4.6801765082259389E-2</v>
      </c>
      <c r="G291" s="10">
        <f t="shared" si="68"/>
        <v>9.8875871658891112E-2</v>
      </c>
      <c r="H291" s="3">
        <f t="shared" si="69"/>
        <v>0.1456776367411505</v>
      </c>
      <c r="I291" s="3">
        <v>2.4438967136150236</v>
      </c>
      <c r="J291" s="3">
        <f t="shared" si="70"/>
        <v>41.564221439749595</v>
      </c>
      <c r="K291" s="3">
        <f t="shared" si="71"/>
        <v>340.4386011530828</v>
      </c>
      <c r="L291" s="3">
        <f t="shared" si="64"/>
        <v>25.070601153082805</v>
      </c>
      <c r="N291" s="1">
        <v>1981.46</v>
      </c>
      <c r="O291">
        <v>339.96600000000001</v>
      </c>
      <c r="P291" s="2">
        <f t="shared" si="65"/>
        <v>24.598000000000013</v>
      </c>
      <c r="R291" s="4">
        <f t="shared" si="74"/>
        <v>2.3333999999999994E-3</v>
      </c>
      <c r="S291" s="3">
        <f t="shared" si="75"/>
        <v>-2.1138915819233828E-2</v>
      </c>
      <c r="T291" s="3">
        <f t="shared" si="76"/>
        <v>1.6921304237669826E-2</v>
      </c>
      <c r="U291" s="3">
        <f t="shared" si="72"/>
        <v>5.7823884184359988E-3</v>
      </c>
      <c r="V291" s="3">
        <f t="shared" si="77"/>
        <v>0.12160473567820418</v>
      </c>
      <c r="W291" s="3">
        <f t="shared" si="73"/>
        <v>0.12680888525479658</v>
      </c>
      <c r="X291" s="3">
        <f t="shared" si="78"/>
        <v>0.20365805946791937</v>
      </c>
      <c r="Z291" s="1">
        <v>1981.54</v>
      </c>
      <c r="AA291">
        <v>0.13416700000000001</v>
      </c>
    </row>
    <row r="292" spans="2:27" ht="15">
      <c r="B292" s="3">
        <v>1981.33</v>
      </c>
      <c r="C292" s="10">
        <v>4.9416700000000001E-2</v>
      </c>
      <c r="D292" s="4">
        <f t="shared" si="79"/>
        <v>0.110871674</v>
      </c>
      <c r="E292" s="10">
        <f t="shared" si="66"/>
        <v>0.28172672432510493</v>
      </c>
      <c r="F292" s="10">
        <f t="shared" si="67"/>
        <v>2.3914267261076018E-2</v>
      </c>
      <c r="G292" s="10">
        <f t="shared" si="68"/>
        <v>0.11313909982324863</v>
      </c>
      <c r="H292" s="3">
        <f t="shared" si="69"/>
        <v>0.13705336708432464</v>
      </c>
      <c r="I292" s="3">
        <v>2.4374021909233177</v>
      </c>
      <c r="J292" s="3">
        <f t="shared" si="70"/>
        <v>41.767338288993201</v>
      </c>
      <c r="K292" s="3">
        <f t="shared" si="71"/>
        <v>340.55949087825405</v>
      </c>
      <c r="L292" s="3">
        <f t="shared" si="64"/>
        <v>25.191490878254058</v>
      </c>
      <c r="N292" s="1">
        <v>1981.54</v>
      </c>
      <c r="O292">
        <v>340.1</v>
      </c>
      <c r="P292" s="2">
        <f t="shared" si="65"/>
        <v>24.732000000000028</v>
      </c>
      <c r="R292" s="4">
        <f t="shared" si="74"/>
        <v>-6.9999999999999993E-3</v>
      </c>
      <c r="S292" s="3">
        <f t="shared" si="75"/>
        <v>-2.2887497821183371E-2</v>
      </c>
      <c r="T292" s="3">
        <f t="shared" si="76"/>
        <v>1.4263228164357517E-2</v>
      </c>
      <c r="U292" s="3">
        <f t="shared" si="72"/>
        <v>1.3757303431741457E-3</v>
      </c>
      <c r="V292" s="3">
        <f t="shared" si="77"/>
        <v>0.12088972517125285</v>
      </c>
      <c r="W292" s="3">
        <f t="shared" si="73"/>
        <v>0.12212788248010958</v>
      </c>
      <c r="X292" s="3">
        <f t="shared" si="78"/>
        <v>0.20311684924360662</v>
      </c>
      <c r="Z292" s="1">
        <v>1981.62</v>
      </c>
      <c r="AA292">
        <v>0.13</v>
      </c>
    </row>
    <row r="293" spans="2:27" ht="15">
      <c r="B293" s="3">
        <v>1981.42</v>
      </c>
      <c r="C293" s="10">
        <v>3.8833300000000001E-2</v>
      </c>
      <c r="D293" s="4">
        <f t="shared" si="79"/>
        <v>0.10854332600000001</v>
      </c>
      <c r="E293" s="10">
        <f t="shared" si="66"/>
        <v>0.27162085610062831</v>
      </c>
      <c r="F293" s="10">
        <f t="shared" si="67"/>
        <v>-1.8780550429948126E-3</v>
      </c>
      <c r="G293" s="10">
        <f t="shared" si="68"/>
        <v>0.12361694538209902</v>
      </c>
      <c r="H293" s="3">
        <f t="shared" si="69"/>
        <v>0.12173889033910421</v>
      </c>
      <c r="I293" s="3">
        <v>2.4309076682316118</v>
      </c>
      <c r="J293" s="3">
        <f t="shared" si="70"/>
        <v>41.969913928012502</v>
      </c>
      <c r="K293" s="3">
        <f t="shared" si="71"/>
        <v>340.67966059638223</v>
      </c>
      <c r="L293" s="3">
        <f t="shared" si="64"/>
        <v>25.311660596382239</v>
      </c>
      <c r="N293" s="1">
        <v>1981.62</v>
      </c>
      <c r="O293">
        <v>340.23</v>
      </c>
      <c r="P293" s="2">
        <f t="shared" si="65"/>
        <v>24.862000000000023</v>
      </c>
      <c r="R293" s="4">
        <f t="shared" si="74"/>
        <v>-1.05834E-2</v>
      </c>
      <c r="S293" s="3">
        <f t="shared" si="75"/>
        <v>-2.579232230407083E-2</v>
      </c>
      <c r="T293" s="3">
        <f t="shared" si="76"/>
        <v>1.0477845558850396E-2</v>
      </c>
      <c r="U293" s="3">
        <f t="shared" si="72"/>
        <v>-5.3144767452204342E-3</v>
      </c>
      <c r="V293" s="3">
        <f t="shared" si="77"/>
        <v>0.12016971812818156</v>
      </c>
      <c r="W293" s="3">
        <f t="shared" si="73"/>
        <v>0.11538668905748317</v>
      </c>
      <c r="X293" s="3">
        <f t="shared" si="78"/>
        <v>0.20257563901930098</v>
      </c>
      <c r="Z293" s="1">
        <v>1981.71</v>
      </c>
      <c r="AA293">
        <v>9.8333299999999998E-2</v>
      </c>
    </row>
    <row r="294" spans="2:27" ht="15">
      <c r="B294" s="3">
        <v>1981.5</v>
      </c>
      <c r="C294" s="10">
        <v>4.48333E-2</v>
      </c>
      <c r="D294" s="4">
        <f t="shared" si="79"/>
        <v>0.10986332600000001</v>
      </c>
      <c r="E294" s="10">
        <f t="shared" si="66"/>
        <v>0.26424194253461486</v>
      </c>
      <c r="F294" s="10">
        <f t="shared" si="67"/>
        <v>-2.4889203070277172E-2</v>
      </c>
      <c r="G294" s="10">
        <f t="shared" si="68"/>
        <v>0.13585807121337873</v>
      </c>
      <c r="H294" s="3">
        <f t="shared" si="69"/>
        <v>0.11096886814310156</v>
      </c>
      <c r="I294" s="3">
        <v>2.4244131455399063</v>
      </c>
      <c r="J294" s="3">
        <f t="shared" si="70"/>
        <v>42.171948356807498</v>
      </c>
      <c r="K294" s="3">
        <f t="shared" si="71"/>
        <v>340.79911434861754</v>
      </c>
      <c r="L294" s="3">
        <f t="shared" si="64"/>
        <v>25.431114348617541</v>
      </c>
      <c r="N294" s="1">
        <v>1981.71</v>
      </c>
      <c r="O294">
        <v>340.32799999999997</v>
      </c>
      <c r="P294" s="2">
        <f t="shared" si="65"/>
        <v>24.95999999999998</v>
      </c>
      <c r="R294" s="4">
        <f t="shared" si="74"/>
        <v>5.9999999999999984E-3</v>
      </c>
      <c r="S294" s="3">
        <f t="shared" si="75"/>
        <v>-2.3011148027282359E-2</v>
      </c>
      <c r="T294" s="3">
        <f t="shared" si="76"/>
        <v>1.2241125831279703E-2</v>
      </c>
      <c r="U294" s="3">
        <f t="shared" si="72"/>
        <v>-7.7002219600265549E-4</v>
      </c>
      <c r="V294" s="3">
        <f t="shared" si="77"/>
        <v>0.11945375223530164</v>
      </c>
      <c r="W294" s="3">
        <f t="shared" si="73"/>
        <v>0.11876073225889924</v>
      </c>
      <c r="X294" s="3">
        <f t="shared" si="78"/>
        <v>0.20203442879499534</v>
      </c>
      <c r="Z294" s="1">
        <v>1981.79</v>
      </c>
      <c r="AA294">
        <v>0.106667</v>
      </c>
    </row>
    <row r="295" spans="2:27" ht="15">
      <c r="B295" s="3">
        <v>1981.58</v>
      </c>
      <c r="C295" s="10">
        <v>4.9083300000000003E-2</v>
      </c>
      <c r="D295" s="4">
        <f t="shared" si="79"/>
        <v>0.110798326</v>
      </c>
      <c r="E295" s="10">
        <f t="shared" si="66"/>
        <v>0.25881225927347318</v>
      </c>
      <c r="F295" s="10">
        <f t="shared" si="67"/>
        <v>-4.5901236335684284E-2</v>
      </c>
      <c r="G295" s="10">
        <f t="shared" si="68"/>
        <v>0.1492488234014433</v>
      </c>
      <c r="H295" s="3">
        <f t="shared" si="69"/>
        <v>0.10334758706575901</v>
      </c>
      <c r="I295" s="3">
        <v>2.4226134585289514</v>
      </c>
      <c r="J295" s="3">
        <f t="shared" si="70"/>
        <v>42.373832811684913</v>
      </c>
      <c r="K295" s="3">
        <f t="shared" si="71"/>
        <v>340.91824577054348</v>
      </c>
      <c r="L295" s="3">
        <f t="shared" si="64"/>
        <v>25.550245770543484</v>
      </c>
      <c r="N295" s="1">
        <v>1981.79</v>
      </c>
      <c r="O295">
        <v>340.435</v>
      </c>
      <c r="P295" s="2">
        <f t="shared" si="65"/>
        <v>25.067000000000007</v>
      </c>
      <c r="R295" s="4">
        <f t="shared" si="74"/>
        <v>4.2500000000000038E-3</v>
      </c>
      <c r="S295" s="3">
        <f t="shared" si="75"/>
        <v>-2.1012033265407112E-2</v>
      </c>
      <c r="T295" s="3">
        <f t="shared" si="76"/>
        <v>1.339075218806457E-2</v>
      </c>
      <c r="U295" s="3">
        <f t="shared" si="72"/>
        <v>2.3787189226574575E-3</v>
      </c>
      <c r="V295" s="3">
        <f t="shared" si="77"/>
        <v>0.1191314219259425</v>
      </c>
      <c r="W295" s="3">
        <f t="shared" si="73"/>
        <v>0.12127226895633422</v>
      </c>
      <c r="X295" s="3">
        <f t="shared" si="78"/>
        <v>0.20188445487741546</v>
      </c>
      <c r="Z295" s="1">
        <v>1981.87</v>
      </c>
      <c r="AA295">
        <v>0.113333</v>
      </c>
    </row>
    <row r="296" spans="2:27" ht="15">
      <c r="B296" s="3">
        <v>1981.67</v>
      </c>
      <c r="C296" s="10">
        <v>4.8083300000000002E-2</v>
      </c>
      <c r="D296" s="4">
        <f t="shared" si="79"/>
        <v>0.110578326</v>
      </c>
      <c r="E296" s="10">
        <f t="shared" si="66"/>
        <v>0.25349688717437069</v>
      </c>
      <c r="F296" s="10">
        <f t="shared" si="67"/>
        <v>-6.6903062523012521E-2</v>
      </c>
      <c r="G296" s="10">
        <f t="shared" si="68"/>
        <v>0.16203360239035589</v>
      </c>
      <c r="H296" s="3">
        <f t="shared" si="69"/>
        <v>9.5130539867343364E-2</v>
      </c>
      <c r="I296" s="3">
        <v>2.4208137715179969</v>
      </c>
      <c r="J296" s="3">
        <f t="shared" si="70"/>
        <v>42.575567292644749</v>
      </c>
      <c r="K296" s="3">
        <f t="shared" si="71"/>
        <v>341.03705440057695</v>
      </c>
      <c r="L296" s="3">
        <f t="shared" si="64"/>
        <v>25.669054400576954</v>
      </c>
      <c r="N296" s="1">
        <v>1981.87</v>
      </c>
      <c r="O296">
        <v>340.548</v>
      </c>
      <c r="P296" s="2">
        <f t="shared" si="65"/>
        <v>25.180000000000007</v>
      </c>
      <c r="R296" s="4">
        <f t="shared" si="74"/>
        <v>-1.0000000000000009E-3</v>
      </c>
      <c r="S296" s="3">
        <f t="shared" si="75"/>
        <v>-2.1001826187328237E-2</v>
      </c>
      <c r="T296" s="3">
        <f t="shared" si="76"/>
        <v>1.2784778988912587E-2</v>
      </c>
      <c r="U296" s="3">
        <f t="shared" si="72"/>
        <v>1.7829528015843501E-3</v>
      </c>
      <c r="V296" s="3">
        <f t="shared" si="77"/>
        <v>0.11880863003347031</v>
      </c>
      <c r="W296" s="3">
        <f t="shared" si="73"/>
        <v>0.12041328755489622</v>
      </c>
      <c r="X296" s="3">
        <f t="shared" si="78"/>
        <v>0.20173448095983559</v>
      </c>
      <c r="Z296" s="1">
        <v>1981.96</v>
      </c>
      <c r="AA296">
        <v>0.13833300000000001</v>
      </c>
    </row>
    <row r="297" spans="2:27" ht="15">
      <c r="B297" s="3">
        <v>1981.75</v>
      </c>
      <c r="C297" s="10">
        <v>4.0500000000000001E-2</v>
      </c>
      <c r="D297" s="4">
        <f t="shared" si="79"/>
        <v>0.10891000000000001</v>
      </c>
      <c r="E297" s="10">
        <f t="shared" si="66"/>
        <v>0.24618120000074911</v>
      </c>
      <c r="F297" s="10">
        <f t="shared" si="67"/>
        <v>-8.9850984165844444E-2</v>
      </c>
      <c r="G297" s="10">
        <f t="shared" si="68"/>
        <v>0.17205316945538199</v>
      </c>
      <c r="H297" s="3">
        <f t="shared" si="69"/>
        <v>8.2202185289537544E-2</v>
      </c>
      <c r="I297" s="3">
        <v>2.4190140845070425</v>
      </c>
      <c r="J297" s="3">
        <f t="shared" si="70"/>
        <v>42.777151799687005</v>
      </c>
      <c r="K297" s="3">
        <f t="shared" si="71"/>
        <v>341.15553626407274</v>
      </c>
      <c r="L297" s="3">
        <f t="shared" si="64"/>
        <v>25.787536264072742</v>
      </c>
      <c r="N297" s="1">
        <v>1981.96</v>
      </c>
      <c r="O297">
        <v>340.68700000000001</v>
      </c>
      <c r="P297" s="2">
        <f t="shared" si="65"/>
        <v>25.319000000000017</v>
      </c>
      <c r="R297" s="4">
        <f t="shared" si="74"/>
        <v>-7.5833000000000012E-3</v>
      </c>
      <c r="S297" s="3">
        <f t="shared" si="75"/>
        <v>-2.2947921642831923E-2</v>
      </c>
      <c r="T297" s="3">
        <f t="shared" si="76"/>
        <v>1.0019567065026103E-2</v>
      </c>
      <c r="U297" s="3">
        <f t="shared" si="72"/>
        <v>-2.9283545778058199E-3</v>
      </c>
      <c r="V297" s="3">
        <f t="shared" si="77"/>
        <v>0.11848186349578782</v>
      </c>
      <c r="W297" s="3">
        <f t="shared" si="73"/>
        <v>0.11584634437576258</v>
      </c>
      <c r="X297" s="3">
        <f t="shared" si="78"/>
        <v>0.20158450704225572</v>
      </c>
      <c r="Z297" s="1">
        <v>1982.04</v>
      </c>
      <c r="AA297">
        <v>0.1075</v>
      </c>
    </row>
    <row r="298" spans="2:27" ht="15">
      <c r="B298" s="3">
        <v>1981.83</v>
      </c>
      <c r="C298" s="10">
        <v>3.5749999999999997E-2</v>
      </c>
      <c r="D298" s="4">
        <f t="shared" si="79"/>
        <v>0.107865</v>
      </c>
      <c r="E298" s="10">
        <f t="shared" si="66"/>
        <v>0.23793128675544034</v>
      </c>
      <c r="F298" s="10">
        <f t="shared" si="67"/>
        <v>-0.11368324742272509</v>
      </c>
      <c r="G298" s="10">
        <f t="shared" si="68"/>
        <v>0.18029920068469615</v>
      </c>
      <c r="H298" s="3">
        <f t="shared" si="69"/>
        <v>6.6615953261971061E-2</v>
      </c>
      <c r="I298" s="3">
        <v>2.4172143974960876</v>
      </c>
      <c r="J298" s="3">
        <f t="shared" si="70"/>
        <v>42.97858633281168</v>
      </c>
      <c r="K298" s="3">
        <f t="shared" si="71"/>
        <v>341.2736890066468</v>
      </c>
      <c r="L298" s="3">
        <f t="shared" si="64"/>
        <v>25.90568900664681</v>
      </c>
      <c r="N298" s="1">
        <v>1982.04</v>
      </c>
      <c r="O298">
        <v>340.79399999999998</v>
      </c>
      <c r="P298" s="2">
        <f t="shared" si="65"/>
        <v>25.425999999999988</v>
      </c>
      <c r="R298" s="4">
        <f t="shared" si="74"/>
        <v>-4.7500000000000042E-3</v>
      </c>
      <c r="S298" s="3">
        <f t="shared" si="75"/>
        <v>-2.3832263256880648E-2</v>
      </c>
      <c r="T298" s="3">
        <f t="shared" si="76"/>
        <v>8.2460312293141658E-3</v>
      </c>
      <c r="U298" s="3">
        <f t="shared" si="72"/>
        <v>-5.5862320275664821E-3</v>
      </c>
      <c r="V298" s="3">
        <f t="shared" si="77"/>
        <v>0.11815274257406827</v>
      </c>
      <c r="W298" s="3">
        <f t="shared" si="73"/>
        <v>0.11312513374925844</v>
      </c>
      <c r="X298" s="3">
        <f t="shared" si="78"/>
        <v>0.20143453312467585</v>
      </c>
      <c r="Z298" s="1">
        <v>1982.12</v>
      </c>
      <c r="AA298">
        <v>0.129167</v>
      </c>
    </row>
    <row r="299" spans="2:27" ht="15">
      <c r="B299" s="3">
        <v>1981.92</v>
      </c>
      <c r="C299" s="10">
        <v>3.3250000000000002E-2</v>
      </c>
      <c r="D299" s="4">
        <f t="shared" si="79"/>
        <v>0.10731500000000001</v>
      </c>
      <c r="E299" s="10">
        <f t="shared" si="66"/>
        <v>0.22954144429921078</v>
      </c>
      <c r="F299" s="10">
        <f t="shared" si="67"/>
        <v>-0.13775954397390272</v>
      </c>
      <c r="G299" s="10">
        <f t="shared" si="68"/>
        <v>0.187550503990637</v>
      </c>
      <c r="H299" s="3">
        <f t="shared" si="69"/>
        <v>4.9790960016734276E-2</v>
      </c>
      <c r="I299" s="3">
        <v>2.4154147104851331</v>
      </c>
      <c r="J299" s="3">
        <f t="shared" si="70"/>
        <v>43.179870892018776</v>
      </c>
      <c r="K299" s="3">
        <f t="shared" si="71"/>
        <v>341.39151154513098</v>
      </c>
      <c r="L299" s="3">
        <f t="shared" si="64"/>
        <v>26.023511545130987</v>
      </c>
      <c r="N299" s="1">
        <v>1982.12</v>
      </c>
      <c r="O299">
        <v>340.923</v>
      </c>
      <c r="P299" s="2">
        <f t="shared" si="65"/>
        <v>25.555000000000007</v>
      </c>
      <c r="R299" s="4">
        <f t="shared" si="74"/>
        <v>-2.4999999999999953E-3</v>
      </c>
      <c r="S299" s="3">
        <f t="shared" si="75"/>
        <v>-2.4076296551177628E-2</v>
      </c>
      <c r="T299" s="3">
        <f t="shared" si="76"/>
        <v>7.2513033059408427E-3</v>
      </c>
      <c r="U299" s="3">
        <f t="shared" si="72"/>
        <v>-6.8249932452367854E-3</v>
      </c>
      <c r="V299" s="3">
        <f t="shared" si="77"/>
        <v>0.11782253848417668</v>
      </c>
      <c r="W299" s="3">
        <f t="shared" si="73"/>
        <v>0.11168004456346357</v>
      </c>
      <c r="X299" s="3">
        <f t="shared" si="78"/>
        <v>0.20128455920709598</v>
      </c>
      <c r="Z299" s="1">
        <v>1982.21</v>
      </c>
      <c r="AA299">
        <v>0.13500000000000001</v>
      </c>
    </row>
    <row r="300" spans="2:27" ht="15">
      <c r="B300" s="3">
        <v>1982</v>
      </c>
      <c r="C300" s="10">
        <v>2.2666700000000001E-2</v>
      </c>
      <c r="D300" s="4">
        <f t="shared" si="79"/>
        <v>0.104986674</v>
      </c>
      <c r="E300" s="10">
        <f t="shared" si="66"/>
        <v>0.21843764082112288</v>
      </c>
      <c r="F300" s="10">
        <f t="shared" si="67"/>
        <v>-0.16449558192738578</v>
      </c>
      <c r="G300" s="10">
        <f t="shared" si="68"/>
        <v>0.19116102827483039</v>
      </c>
      <c r="H300" s="3">
        <f t="shared" si="69"/>
        <v>2.666544634744461E-2</v>
      </c>
      <c r="I300" s="3">
        <v>2.4136150234741787</v>
      </c>
      <c r="J300" s="3">
        <f t="shared" si="70"/>
        <v>43.381005477308292</v>
      </c>
      <c r="K300" s="3">
        <f t="shared" si="71"/>
        <v>341.50899849209782</v>
      </c>
      <c r="L300" s="3">
        <f t="shared" si="64"/>
        <v>26.140998492097822</v>
      </c>
      <c r="N300" s="1">
        <v>1982.21</v>
      </c>
      <c r="O300">
        <v>341.05799999999999</v>
      </c>
      <c r="P300" s="2">
        <f t="shared" si="65"/>
        <v>25.689999999999998</v>
      </c>
      <c r="R300" s="4">
        <f t="shared" si="74"/>
        <v>-1.05833E-2</v>
      </c>
      <c r="S300" s="3">
        <f t="shared" si="75"/>
        <v>-2.6736037953483061E-2</v>
      </c>
      <c r="T300" s="3">
        <f t="shared" si="76"/>
        <v>3.6105242841933949E-3</v>
      </c>
      <c r="U300" s="3">
        <f t="shared" si="72"/>
        <v>-1.3125513669289665E-2</v>
      </c>
      <c r="V300" s="3">
        <f t="shared" si="77"/>
        <v>0.11748694696683515</v>
      </c>
      <c r="W300" s="3">
        <f t="shared" si="73"/>
        <v>0.10567398466447445</v>
      </c>
      <c r="X300" s="3">
        <f t="shared" si="78"/>
        <v>0.20113458528951611</v>
      </c>
      <c r="Z300" s="1">
        <v>1982.29</v>
      </c>
      <c r="AA300">
        <v>0.11666700000000001</v>
      </c>
    </row>
    <row r="301" spans="2:27" ht="15">
      <c r="B301" s="3">
        <v>1982.08</v>
      </c>
      <c r="C301" s="10">
        <v>1.23333E-2</v>
      </c>
      <c r="D301" s="4">
        <f t="shared" si="79"/>
        <v>0.10271332600000001</v>
      </c>
      <c r="E301" s="10">
        <f t="shared" si="66"/>
        <v>0.20491679626648904</v>
      </c>
      <c r="F301" s="10">
        <f t="shared" si="67"/>
        <v>-0.19359877649928178</v>
      </c>
      <c r="G301" s="10">
        <f t="shared" si="68"/>
        <v>0.19128827674512491</v>
      </c>
      <c r="H301" s="3">
        <f t="shared" si="69"/>
        <v>-2.3104997541568695E-3</v>
      </c>
      <c r="I301" s="3">
        <v>2.4118153364632238</v>
      </c>
      <c r="J301" s="3">
        <f t="shared" si="70"/>
        <v>43.581990088680229</v>
      </c>
      <c r="K301" s="3">
        <f t="shared" si="71"/>
        <v>341.626144725198</v>
      </c>
      <c r="L301" s="3">
        <f t="shared" si="64"/>
        <v>26.258144725198008</v>
      </c>
      <c r="N301" s="1">
        <v>1982.29</v>
      </c>
      <c r="O301">
        <v>341.17500000000001</v>
      </c>
      <c r="P301" s="2">
        <f t="shared" si="65"/>
        <v>25.807000000000016</v>
      </c>
      <c r="R301" s="4">
        <f t="shared" si="74"/>
        <v>-1.0333400000000001E-2</v>
      </c>
      <c r="S301" s="3">
        <f t="shared" si="75"/>
        <v>-2.9103194571896002E-2</v>
      </c>
      <c r="T301" s="3">
        <f t="shared" si="76"/>
        <v>1.2724847029452202E-4</v>
      </c>
      <c r="U301" s="3">
        <f t="shared" si="72"/>
        <v>-1.8975946101601478E-2</v>
      </c>
      <c r="V301" s="3">
        <f t="shared" si="77"/>
        <v>0.11714623310018624</v>
      </c>
      <c r="W301" s="3">
        <f t="shared" si="73"/>
        <v>0.10006788160874491</v>
      </c>
      <c r="X301" s="3">
        <f t="shared" si="78"/>
        <v>0.20098461137193624</v>
      </c>
      <c r="Z301" s="1">
        <v>1982.37</v>
      </c>
      <c r="AA301">
        <v>0.105833</v>
      </c>
    </row>
    <row r="302" spans="2:27" ht="15">
      <c r="B302" s="3">
        <v>1982.17</v>
      </c>
      <c r="C302" s="10">
        <v>8.6666699999999996E-3</v>
      </c>
      <c r="D302" s="4">
        <f t="shared" si="79"/>
        <v>0.10190666740000001</v>
      </c>
      <c r="E302" s="10">
        <f t="shared" si="66"/>
        <v>0.19130434856097614</v>
      </c>
      <c r="F302" s="10">
        <f t="shared" si="67"/>
        <v>-0.22289767830497806</v>
      </c>
      <c r="G302" s="10">
        <f t="shared" si="68"/>
        <v>0.19020333503008607</v>
      </c>
      <c r="H302" s="3">
        <f t="shared" si="69"/>
        <v>-3.2694343274891985E-2</v>
      </c>
      <c r="I302" s="3">
        <v>2.4100156494522693</v>
      </c>
      <c r="J302" s="3">
        <f t="shared" si="70"/>
        <v>43.782824726134585</v>
      </c>
      <c r="K302" s="3">
        <f t="shared" si="71"/>
        <v>341.74294882624417</v>
      </c>
      <c r="L302" s="3">
        <f t="shared" si="64"/>
        <v>26.374948826244179</v>
      </c>
      <c r="N302" s="1">
        <v>1982.37</v>
      </c>
      <c r="O302">
        <v>341.28100000000001</v>
      </c>
      <c r="P302" s="2">
        <f t="shared" si="65"/>
        <v>25.913000000000011</v>
      </c>
      <c r="R302" s="4">
        <f t="shared" si="74"/>
        <v>-3.6666300000000006E-3</v>
      </c>
      <c r="S302" s="3">
        <f t="shared" si="75"/>
        <v>-2.9298901805696276E-2</v>
      </c>
      <c r="T302" s="3">
        <f t="shared" si="76"/>
        <v>-1.0849417150388396E-3</v>
      </c>
      <c r="U302" s="3">
        <f t="shared" si="72"/>
        <v>-2.0383843520735113E-2</v>
      </c>
      <c r="V302" s="3">
        <f t="shared" si="77"/>
        <v>0.11680410104617067</v>
      </c>
      <c r="W302" s="3">
        <f t="shared" si="73"/>
        <v>9.8458641877509065E-2</v>
      </c>
      <c r="X302" s="3">
        <f t="shared" si="78"/>
        <v>0.20083463745435637</v>
      </c>
      <c r="Z302" s="1">
        <v>1982.46</v>
      </c>
      <c r="AA302">
        <v>7.4166700000000002E-2</v>
      </c>
    </row>
    <row r="303" spans="2:27" ht="15">
      <c r="B303" s="3">
        <v>1982.25</v>
      </c>
      <c r="C303" s="10">
        <v>1.18333E-2</v>
      </c>
      <c r="D303" s="4">
        <f t="shared" si="79"/>
        <v>0.10260332600000001</v>
      </c>
      <c r="E303" s="10">
        <f t="shared" si="66"/>
        <v>0.17979305110129462</v>
      </c>
      <c r="F303" s="10">
        <f t="shared" si="67"/>
        <v>-0.25004121024487141</v>
      </c>
      <c r="G303" s="10">
        <f t="shared" si="68"/>
        <v>0.19018538649669095</v>
      </c>
      <c r="H303" s="3">
        <f t="shared" si="69"/>
        <v>-5.9855823748180464E-2</v>
      </c>
      <c r="I303" s="3">
        <v>2.4082159624413149</v>
      </c>
      <c r="J303" s="3">
        <f t="shared" si="70"/>
        <v>43.983509389671362</v>
      </c>
      <c r="K303" s="3">
        <f t="shared" si="71"/>
        <v>341.85941308836072</v>
      </c>
      <c r="L303" s="3">
        <f t="shared" si="64"/>
        <v>26.49141308836073</v>
      </c>
      <c r="N303" s="1">
        <v>1982.46</v>
      </c>
      <c r="O303">
        <v>341.35500000000002</v>
      </c>
      <c r="P303" s="2">
        <f t="shared" si="65"/>
        <v>25.987000000000023</v>
      </c>
      <c r="R303" s="4">
        <f t="shared" si="74"/>
        <v>3.1666300000000001E-3</v>
      </c>
      <c r="S303" s="3">
        <f t="shared" si="75"/>
        <v>-2.7143531939893356E-2</v>
      </c>
      <c r="T303" s="3">
        <f t="shared" si="76"/>
        <v>-1.7948533395123478E-5</v>
      </c>
      <c r="U303" s="3">
        <f t="shared" si="72"/>
        <v>-1.7161480473288478E-2</v>
      </c>
      <c r="V303" s="3">
        <f t="shared" si="77"/>
        <v>0.11646426211655125</v>
      </c>
      <c r="W303" s="3">
        <f t="shared" si="73"/>
        <v>0.10101892969059162</v>
      </c>
      <c r="X303" s="3">
        <f t="shared" si="78"/>
        <v>0.2006846635367765</v>
      </c>
      <c r="Z303" s="1">
        <v>1982.54</v>
      </c>
      <c r="AA303">
        <v>8.1666699999999995E-2</v>
      </c>
    </row>
    <row r="304" spans="2:27" ht="15">
      <c r="B304" s="3">
        <v>1982.33</v>
      </c>
      <c r="C304" s="10">
        <v>2.4250000000000001E-2</v>
      </c>
      <c r="D304" s="4">
        <f t="shared" si="79"/>
        <v>0.10533500000000001</v>
      </c>
      <c r="E304" s="10">
        <f t="shared" si="66"/>
        <v>0.17317328423586625</v>
      </c>
      <c r="F304" s="10">
        <f t="shared" si="67"/>
        <v>-0.27224332713199351</v>
      </c>
      <c r="G304" s="10">
        <f t="shared" si="68"/>
        <v>0.19426389232793301</v>
      </c>
      <c r="H304" s="3">
        <f t="shared" si="69"/>
        <v>-7.7979434804060499E-2</v>
      </c>
      <c r="I304" s="3">
        <v>2.40641627543036</v>
      </c>
      <c r="J304" s="3">
        <f t="shared" si="70"/>
        <v>44.184044079290558</v>
      </c>
      <c r="K304" s="3">
        <f t="shared" si="71"/>
        <v>341.97554473090048</v>
      </c>
      <c r="L304" s="3">
        <f t="shared" si="64"/>
        <v>26.607544730900486</v>
      </c>
      <c r="N304" s="1">
        <v>1982.54</v>
      </c>
      <c r="O304">
        <v>341.43700000000001</v>
      </c>
      <c r="P304" s="2">
        <f t="shared" si="65"/>
        <v>26.069000000000017</v>
      </c>
      <c r="R304" s="4">
        <f t="shared" si="74"/>
        <v>1.2416700000000001E-2</v>
      </c>
      <c r="S304" s="3">
        <f t="shared" si="75"/>
        <v>-2.2202116887122092E-2</v>
      </c>
      <c r="T304" s="3">
        <f t="shared" si="76"/>
        <v>4.0785058312420575E-3</v>
      </c>
      <c r="U304" s="3">
        <f t="shared" si="72"/>
        <v>-8.1236110558800343E-3</v>
      </c>
      <c r="V304" s="3">
        <f t="shared" si="77"/>
        <v>0.11613164253975583</v>
      </c>
      <c r="W304" s="3">
        <f t="shared" si="73"/>
        <v>0.1088203925894638</v>
      </c>
      <c r="X304" s="3">
        <f t="shared" si="78"/>
        <v>0.20053468961919663</v>
      </c>
      <c r="Z304" s="1">
        <v>1982.62</v>
      </c>
      <c r="AA304">
        <v>0.06</v>
      </c>
    </row>
    <row r="305" spans="2:27" ht="15">
      <c r="B305" s="3">
        <v>1982.42</v>
      </c>
      <c r="C305" s="10">
        <v>3.9083300000000001E-2</v>
      </c>
      <c r="D305" s="4">
        <f t="shared" si="79"/>
        <v>0.10859832600000001</v>
      </c>
      <c r="E305" s="10">
        <f t="shared" si="66"/>
        <v>0.17182682544309608</v>
      </c>
      <c r="F305" s="10">
        <f t="shared" si="67"/>
        <v>-0.28927624002902436</v>
      </c>
      <c r="G305" s="10">
        <f t="shared" si="68"/>
        <v>0.20315159290005608</v>
      </c>
      <c r="H305" s="3">
        <f t="shared" si="69"/>
        <v>-8.6124647128968279E-2</v>
      </c>
      <c r="I305" s="3">
        <v>2.4046165884194055</v>
      </c>
      <c r="J305" s="3">
        <f t="shared" si="70"/>
        <v>44.384428794992175</v>
      </c>
      <c r="K305" s="3">
        <f t="shared" si="71"/>
        <v>342.09135212133816</v>
      </c>
      <c r="L305" s="3">
        <f t="shared" si="64"/>
        <v>26.723352121338166</v>
      </c>
      <c r="N305" s="1">
        <v>1982.62</v>
      </c>
      <c r="O305">
        <v>341.49700000000001</v>
      </c>
      <c r="P305" s="2">
        <f t="shared" si="65"/>
        <v>26.129000000000019</v>
      </c>
      <c r="R305" s="4">
        <f t="shared" si="74"/>
        <v>1.4833300000000001E-2</v>
      </c>
      <c r="S305" s="3">
        <f t="shared" si="75"/>
        <v>-1.703291289703085E-2</v>
      </c>
      <c r="T305" s="3">
        <f t="shared" si="76"/>
        <v>8.8877005721230695E-3</v>
      </c>
      <c r="U305" s="3">
        <f t="shared" si="72"/>
        <v>1.8547876750922201E-3</v>
      </c>
      <c r="V305" s="3">
        <f t="shared" si="77"/>
        <v>0.11580739043768062</v>
      </c>
      <c r="W305" s="3">
        <f t="shared" si="73"/>
        <v>0.11747669934526363</v>
      </c>
      <c r="X305" s="3">
        <f t="shared" si="78"/>
        <v>0.20038471570161676</v>
      </c>
      <c r="Z305" s="1">
        <v>1982.71</v>
      </c>
      <c r="AA305">
        <v>9.8333299999999998E-2</v>
      </c>
    </row>
    <row r="306" spans="2:27" ht="15">
      <c r="B306" s="3">
        <v>1982.5</v>
      </c>
      <c r="C306" s="10">
        <v>4.7333300000000002E-2</v>
      </c>
      <c r="D306" s="4">
        <f t="shared" si="79"/>
        <v>0.11041332600000001</v>
      </c>
      <c r="E306" s="10">
        <f t="shared" si="66"/>
        <v>0.17322655786851165</v>
      </c>
      <c r="F306" s="10">
        <f t="shared" si="67"/>
        <v>-0.30350874208757189</v>
      </c>
      <c r="G306" s="10">
        <f t="shared" si="68"/>
        <v>0.21457760053767719</v>
      </c>
      <c r="H306" s="3">
        <f t="shared" si="69"/>
        <v>-8.8931141549894704E-2</v>
      </c>
      <c r="I306" s="3">
        <v>2.4028169014084511</v>
      </c>
      <c r="J306" s="3">
        <f t="shared" si="70"/>
        <v>44.584663536776212</v>
      </c>
      <c r="K306" s="3">
        <f t="shared" si="71"/>
        <v>342.2068399180277</v>
      </c>
      <c r="L306" s="3">
        <f t="shared" si="64"/>
        <v>26.838839918027702</v>
      </c>
      <c r="N306" s="1">
        <v>1982.71</v>
      </c>
      <c r="O306">
        <v>341.59500000000003</v>
      </c>
      <c r="P306" s="2">
        <f t="shared" si="65"/>
        <v>26.227000000000032</v>
      </c>
      <c r="R306" s="4">
        <f t="shared" si="74"/>
        <v>8.2500000000000004E-3</v>
      </c>
      <c r="S306" s="3">
        <f t="shared" si="75"/>
        <v>-1.4232502058547536E-2</v>
      </c>
      <c r="T306" s="3">
        <f t="shared" si="76"/>
        <v>1.1426007637621111E-2</v>
      </c>
      <c r="U306" s="3">
        <f t="shared" si="72"/>
        <v>7.1935055790735749E-3</v>
      </c>
      <c r="V306" s="3">
        <f t="shared" si="77"/>
        <v>0.11548779668953557</v>
      </c>
      <c r="W306" s="3">
        <f t="shared" si="73"/>
        <v>0.12196195171070179</v>
      </c>
      <c r="X306" s="3">
        <f t="shared" si="78"/>
        <v>0.20023474178403688</v>
      </c>
      <c r="Z306" s="1">
        <v>1982.79</v>
      </c>
      <c r="AA306">
        <v>6.1666699999999998E-2</v>
      </c>
    </row>
    <row r="307" spans="2:27" ht="15">
      <c r="B307" s="3">
        <v>1982.58</v>
      </c>
      <c r="C307" s="10">
        <v>6.9250000000000006E-2</v>
      </c>
      <c r="D307" s="4">
        <f t="shared" si="79"/>
        <v>0.115235</v>
      </c>
      <c r="E307" s="10">
        <f t="shared" si="66"/>
        <v>0.18152382418006485</v>
      </c>
      <c r="F307" s="10">
        <f t="shared" si="67"/>
        <v>-0.31079382580116383</v>
      </c>
      <c r="G307" s="10">
        <f t="shared" si="68"/>
        <v>0.23299802156439972</v>
      </c>
      <c r="H307" s="3">
        <f t="shared" si="69"/>
        <v>-7.7795804236764105E-2</v>
      </c>
      <c r="I307" s="3">
        <v>2.4021517996870112</v>
      </c>
      <c r="J307" s="3">
        <f t="shared" si="70"/>
        <v>44.784842853416798</v>
      </c>
      <c r="K307" s="3">
        <f t="shared" si="71"/>
        <v>342.32211441824899</v>
      </c>
      <c r="L307" s="3">
        <f t="shared" si="64"/>
        <v>26.954114418248992</v>
      </c>
      <c r="N307" s="1">
        <v>1982.79</v>
      </c>
      <c r="O307">
        <v>341.65699999999998</v>
      </c>
      <c r="P307" s="2">
        <f t="shared" si="65"/>
        <v>26.288999999999987</v>
      </c>
      <c r="R307" s="4">
        <f t="shared" si="74"/>
        <v>2.1916700000000004E-2</v>
      </c>
      <c r="S307" s="3">
        <f t="shared" si="75"/>
        <v>-7.2850837135919333E-3</v>
      </c>
      <c r="T307" s="3">
        <f t="shared" si="76"/>
        <v>1.8420421026722533E-2</v>
      </c>
      <c r="U307" s="3">
        <f t="shared" si="72"/>
        <v>2.1135337313130602E-2</v>
      </c>
      <c r="V307" s="3">
        <f t="shared" si="77"/>
        <v>0.1152745002212896</v>
      </c>
      <c r="W307" s="3">
        <f t="shared" si="73"/>
        <v>0.13429630380310714</v>
      </c>
      <c r="X307" s="3">
        <f t="shared" si="78"/>
        <v>0.20017931664058608</v>
      </c>
      <c r="Z307" s="1">
        <v>1982.87</v>
      </c>
      <c r="AA307">
        <v>0.110833</v>
      </c>
    </row>
    <row r="308" spans="2:27" ht="15">
      <c r="B308" s="3">
        <v>1982.67</v>
      </c>
      <c r="C308" s="10">
        <v>0.10425</v>
      </c>
      <c r="D308" s="4">
        <f t="shared" si="79"/>
        <v>0.122935</v>
      </c>
      <c r="E308" s="10">
        <f t="shared" si="66"/>
        <v>0.20035145965859616</v>
      </c>
      <c r="F308" s="10">
        <f t="shared" si="67"/>
        <v>-0.30765264443006857</v>
      </c>
      <c r="G308" s="10">
        <f t="shared" si="68"/>
        <v>0.26258463214509664</v>
      </c>
      <c r="H308" s="3">
        <f t="shared" si="69"/>
        <v>-4.5068012284971926E-2</v>
      </c>
      <c r="I308" s="3">
        <v>2.4014866979655713</v>
      </c>
      <c r="J308" s="3">
        <f t="shared" si="70"/>
        <v>44.984966744913926</v>
      </c>
      <c r="K308" s="3">
        <f t="shared" si="71"/>
        <v>342.43719414028277</v>
      </c>
      <c r="L308" s="3">
        <f t="shared" si="64"/>
        <v>27.069194140282775</v>
      </c>
      <c r="N308" s="1">
        <v>1982.87</v>
      </c>
      <c r="O308">
        <v>341.767</v>
      </c>
      <c r="P308" s="2">
        <f t="shared" si="65"/>
        <v>26.399000000000001</v>
      </c>
      <c r="R308" s="4">
        <f t="shared" si="74"/>
        <v>3.4999999999999989E-2</v>
      </c>
      <c r="S308" s="3">
        <f t="shared" si="75"/>
        <v>3.1411813710952585E-3</v>
      </c>
      <c r="T308" s="3">
        <f t="shared" si="76"/>
        <v>2.958661058069692E-2</v>
      </c>
      <c r="U308" s="3">
        <f t="shared" si="72"/>
        <v>4.2727791951792181E-2</v>
      </c>
      <c r="V308" s="3">
        <f t="shared" si="77"/>
        <v>0.11507972203378358</v>
      </c>
      <c r="W308" s="3">
        <f t="shared" si="73"/>
        <v>0.15353473479039653</v>
      </c>
      <c r="X308" s="3">
        <f t="shared" si="78"/>
        <v>0.20012389149712817</v>
      </c>
      <c r="Z308" s="1">
        <v>1982.96</v>
      </c>
      <c r="AA308">
        <v>0.1075</v>
      </c>
    </row>
    <row r="309" spans="2:27" ht="15">
      <c r="B309" s="3">
        <v>1982.75</v>
      </c>
      <c r="C309" s="10">
        <v>0.130833</v>
      </c>
      <c r="D309" s="4">
        <f t="shared" si="79"/>
        <v>0.12878326000000001</v>
      </c>
      <c r="E309" s="10">
        <f t="shared" si="66"/>
        <v>0.22617555782493057</v>
      </c>
      <c r="F309" s="10">
        <f t="shared" si="67"/>
        <v>-0.29746078075061877</v>
      </c>
      <c r="G309" s="10">
        <f t="shared" si="68"/>
        <v>0.30033056693256382</v>
      </c>
      <c r="H309" s="3">
        <f t="shared" si="69"/>
        <v>2.8697861819450554E-3</v>
      </c>
      <c r="I309" s="3">
        <v>2.4008215962441319</v>
      </c>
      <c r="J309" s="3">
        <f t="shared" si="70"/>
        <v>45.185035211267603</v>
      </c>
      <c r="K309" s="3">
        <f t="shared" si="71"/>
        <v>342.55209267908515</v>
      </c>
      <c r="L309" s="3">
        <f t="shared" si="64"/>
        <v>27.184092679085154</v>
      </c>
      <c r="N309" s="1">
        <v>1982.96</v>
      </c>
      <c r="O309">
        <v>341.875</v>
      </c>
      <c r="P309" s="2">
        <f t="shared" si="65"/>
        <v>26.507000000000005</v>
      </c>
      <c r="R309" s="4">
        <f t="shared" si="74"/>
        <v>2.6583000000000009E-2</v>
      </c>
      <c r="S309" s="3">
        <f t="shared" si="75"/>
        <v>1.0191863679449797E-2</v>
      </c>
      <c r="T309" s="3">
        <f t="shared" si="76"/>
        <v>3.7745934787467184E-2</v>
      </c>
      <c r="U309" s="3">
        <f t="shared" si="72"/>
        <v>5.7937798466916983E-2</v>
      </c>
      <c r="V309" s="3">
        <f t="shared" si="77"/>
        <v>0.11489853880237888</v>
      </c>
      <c r="W309" s="3">
        <f t="shared" si="73"/>
        <v>0.16704255742260415</v>
      </c>
      <c r="X309" s="3">
        <f t="shared" si="78"/>
        <v>0.20006846635367737</v>
      </c>
      <c r="Z309" s="1">
        <v>1983.04</v>
      </c>
      <c r="AA309">
        <v>0.14499999999999999</v>
      </c>
    </row>
    <row r="310" spans="2:27" ht="15">
      <c r="B310" s="3">
        <v>1982.83</v>
      </c>
      <c r="C310" s="10">
        <v>0.153667</v>
      </c>
      <c r="D310" s="4">
        <f t="shared" si="79"/>
        <v>0.13380674000000001</v>
      </c>
      <c r="E310" s="10">
        <f t="shared" si="66"/>
        <v>0.25723769845112199</v>
      </c>
      <c r="F310" s="10">
        <f t="shared" si="67"/>
        <v>-0.2819809901522603</v>
      </c>
      <c r="G310" s="10">
        <f t="shared" si="68"/>
        <v>0.3448308592248196</v>
      </c>
      <c r="H310" s="3">
        <f t="shared" si="69"/>
        <v>6.2849869072559295E-2</v>
      </c>
      <c r="I310" s="3">
        <v>2.4001564945226921</v>
      </c>
      <c r="J310" s="3">
        <f t="shared" si="70"/>
        <v>45.38504825247783</v>
      </c>
      <c r="K310" s="3">
        <f t="shared" si="71"/>
        <v>342.66682132113169</v>
      </c>
      <c r="L310" s="3">
        <f t="shared" si="64"/>
        <v>27.298821321131697</v>
      </c>
      <c r="N310" s="1">
        <v>1983.04</v>
      </c>
      <c r="O310">
        <v>342.02</v>
      </c>
      <c r="P310" s="2">
        <f t="shared" si="65"/>
        <v>26.651999999999987</v>
      </c>
      <c r="R310" s="4">
        <f t="shared" si="74"/>
        <v>2.2833999999999993E-2</v>
      </c>
      <c r="S310" s="3">
        <f t="shared" si="75"/>
        <v>1.5479790598358467E-2</v>
      </c>
      <c r="T310" s="3">
        <f t="shared" si="76"/>
        <v>4.4500292292255772E-2</v>
      </c>
      <c r="U310" s="3">
        <f t="shared" si="72"/>
        <v>6.9980082890614234E-2</v>
      </c>
      <c r="V310" s="3">
        <f t="shared" si="77"/>
        <v>0.11472864204654343</v>
      </c>
      <c r="W310" s="3">
        <f t="shared" si="73"/>
        <v>0.17771071664809623</v>
      </c>
      <c r="X310" s="3">
        <f t="shared" si="78"/>
        <v>0.20001304121022656</v>
      </c>
      <c r="Z310" s="1">
        <v>1983.12</v>
      </c>
      <c r="AA310">
        <v>0.16</v>
      </c>
    </row>
    <row r="311" spans="2:27" ht="15">
      <c r="B311" s="3">
        <v>1982.92</v>
      </c>
      <c r="C311" s="10">
        <v>0.17116700000000001</v>
      </c>
      <c r="D311" s="4">
        <f t="shared" si="79"/>
        <v>0.13765674</v>
      </c>
      <c r="E311" s="10">
        <f t="shared" si="66"/>
        <v>0.29141313841662742</v>
      </c>
      <c r="F311" s="10">
        <f t="shared" si="67"/>
        <v>-0.26349200429666392</v>
      </c>
      <c r="G311" s="10">
        <f t="shared" si="68"/>
        <v>0.39418664178713958</v>
      </c>
      <c r="H311" s="3">
        <f t="shared" si="69"/>
        <v>0.13069463749047566</v>
      </c>
      <c r="I311" s="3">
        <v>2.3994913928012522</v>
      </c>
      <c r="J311" s="3">
        <f t="shared" si="70"/>
        <v>45.585005868544599</v>
      </c>
      <c r="K311" s="3">
        <f t="shared" si="71"/>
        <v>342.78138824443039</v>
      </c>
      <c r="L311" s="3">
        <f t="shared" si="64"/>
        <v>27.413388244430394</v>
      </c>
      <c r="N311" s="1">
        <v>1983.12</v>
      </c>
      <c r="O311">
        <v>342.18</v>
      </c>
      <c r="P311" s="2">
        <f t="shared" si="65"/>
        <v>26.812000000000012</v>
      </c>
      <c r="R311" s="4">
        <f t="shared" si="74"/>
        <v>1.7500000000000016E-2</v>
      </c>
      <c r="S311" s="3">
        <f t="shared" si="75"/>
        <v>1.8488985855596385E-2</v>
      </c>
      <c r="T311" s="3">
        <f t="shared" si="76"/>
        <v>4.9355782562319983E-2</v>
      </c>
      <c r="U311" s="3">
        <f t="shared" si="72"/>
        <v>7.7844768417916363E-2</v>
      </c>
      <c r="V311" s="3">
        <f t="shared" si="77"/>
        <v>0.11456692329869611</v>
      </c>
      <c r="W311" s="3">
        <f t="shared" si="73"/>
        <v>0.18462721487482084</v>
      </c>
      <c r="X311" s="3">
        <f t="shared" si="78"/>
        <v>0.19995761606676865</v>
      </c>
      <c r="Z311" s="1">
        <v>1983.21</v>
      </c>
      <c r="AA311">
        <v>0.17833299999999999</v>
      </c>
    </row>
    <row r="312" spans="2:27" ht="15">
      <c r="B312" s="3">
        <v>1983</v>
      </c>
      <c r="C312" s="10">
        <v>0.191833</v>
      </c>
      <c r="D312" s="4">
        <f t="shared" si="79"/>
        <v>0.14220326</v>
      </c>
      <c r="E312" s="10">
        <f t="shared" si="66"/>
        <v>0.32946550958347204</v>
      </c>
      <c r="F312" s="10">
        <f t="shared" si="67"/>
        <v>-0.2410718676189792</v>
      </c>
      <c r="G312" s="10">
        <f t="shared" si="68"/>
        <v>0.44934222122407236</v>
      </c>
      <c r="H312" s="3">
        <f t="shared" si="69"/>
        <v>0.20827035360509316</v>
      </c>
      <c r="I312" s="3">
        <v>2.3988262910798124</v>
      </c>
      <c r="J312" s="3">
        <f t="shared" si="70"/>
        <v>45.784908059467917</v>
      </c>
      <c r="K312" s="3">
        <f t="shared" si="71"/>
        <v>342.89580315038768</v>
      </c>
      <c r="L312" s="3">
        <f t="shared" si="64"/>
        <v>27.527803150387683</v>
      </c>
      <c r="N312" s="1">
        <v>1983.21</v>
      </c>
      <c r="O312">
        <v>342.358</v>
      </c>
      <c r="P312" s="2">
        <f t="shared" si="65"/>
        <v>26.990000000000009</v>
      </c>
      <c r="R312" s="4">
        <f t="shared" si="74"/>
        <v>2.066599999999999E-2</v>
      </c>
      <c r="S312" s="3">
        <f t="shared" si="75"/>
        <v>2.2420136677684721E-2</v>
      </c>
      <c r="T312" s="3">
        <f t="shared" si="76"/>
        <v>5.5155579436932778E-2</v>
      </c>
      <c r="U312" s="3">
        <f t="shared" si="72"/>
        <v>8.7575716114617494E-2</v>
      </c>
      <c r="V312" s="3">
        <f t="shared" si="77"/>
        <v>0.11441490595728965</v>
      </c>
      <c r="W312" s="3">
        <f t="shared" si="73"/>
        <v>0.19323305046044539</v>
      </c>
      <c r="X312" s="3">
        <f t="shared" si="78"/>
        <v>0.19990219092331785</v>
      </c>
      <c r="Z312" s="1">
        <v>1983.29</v>
      </c>
      <c r="AA312">
        <v>0.154167</v>
      </c>
    </row>
    <row r="313" spans="2:27" ht="15">
      <c r="B313" s="3">
        <v>1983.08</v>
      </c>
      <c r="C313" s="10">
        <v>0.20383299999999999</v>
      </c>
      <c r="D313" s="4">
        <f t="shared" si="79"/>
        <v>0.14484326</v>
      </c>
      <c r="E313" s="10">
        <f t="shared" si="66"/>
        <v>0.36831324923672182</v>
      </c>
      <c r="F313" s="10">
        <f t="shared" si="67"/>
        <v>-0.21780647799565578</v>
      </c>
      <c r="G313" s="10">
        <f t="shared" si="68"/>
        <v>0.50731923411000601</v>
      </c>
      <c r="H313" s="3">
        <f t="shared" si="69"/>
        <v>0.28951275611435023</v>
      </c>
      <c r="I313" s="3">
        <v>2.3981611893583725</v>
      </c>
      <c r="J313" s="3">
        <f t="shared" si="70"/>
        <v>45.984754825247784</v>
      </c>
      <c r="K313" s="3">
        <f t="shared" si="71"/>
        <v>343.01007087781585</v>
      </c>
      <c r="L313" s="3">
        <f t="shared" si="64"/>
        <v>27.642070877815854</v>
      </c>
      <c r="N313" s="1">
        <v>1983.29</v>
      </c>
      <c r="O313">
        <v>342.512</v>
      </c>
      <c r="P313" s="2">
        <f t="shared" si="65"/>
        <v>27.144000000000005</v>
      </c>
      <c r="R313" s="4">
        <f t="shared" si="74"/>
        <v>1.1999999999999983E-2</v>
      </c>
      <c r="S313" s="3">
        <f t="shared" si="75"/>
        <v>2.3265389623323418E-2</v>
      </c>
      <c r="T313" s="3">
        <f t="shared" si="76"/>
        <v>5.7977012885933654E-2</v>
      </c>
      <c r="U313" s="3">
        <f t="shared" si="72"/>
        <v>9.1242402509257067E-2</v>
      </c>
      <c r="V313" s="3">
        <f t="shared" si="77"/>
        <v>0.11426772742817093</v>
      </c>
      <c r="W313" s="3">
        <f t="shared" si="73"/>
        <v>0.19638588968650228</v>
      </c>
      <c r="X313" s="3">
        <f t="shared" si="78"/>
        <v>0.19984676577986704</v>
      </c>
      <c r="Z313" s="1">
        <v>1983.37</v>
      </c>
      <c r="AA313">
        <v>0.159167</v>
      </c>
    </row>
    <row r="314" spans="2:27" ht="15">
      <c r="B314" s="3">
        <v>1983.17</v>
      </c>
      <c r="C314" s="10">
        <v>0.213667</v>
      </c>
      <c r="D314" s="4">
        <f t="shared" si="79"/>
        <v>0.14700674</v>
      </c>
      <c r="E314" s="10">
        <f t="shared" si="66"/>
        <v>0.40720002803180932</v>
      </c>
      <c r="F314" s="10">
        <f t="shared" si="67"/>
        <v>-0.19460615331240327</v>
      </c>
      <c r="G314" s="10">
        <f t="shared" si="68"/>
        <v>0.56734497751791846</v>
      </c>
      <c r="H314" s="3">
        <f t="shared" si="69"/>
        <v>0.37273882420551518</v>
      </c>
      <c r="I314" s="3">
        <v>2.3974960876369327</v>
      </c>
      <c r="J314" s="3">
        <f t="shared" si="70"/>
        <v>46.184546165884193</v>
      </c>
      <c r="K314" s="3">
        <f t="shared" si="71"/>
        <v>343.12419500020326</v>
      </c>
      <c r="L314" s="3">
        <f t="shared" si="64"/>
        <v>27.756195000203263</v>
      </c>
      <c r="N314" s="1">
        <v>1983.37</v>
      </c>
      <c r="O314">
        <v>342.67200000000003</v>
      </c>
      <c r="P314" s="2">
        <f t="shared" si="65"/>
        <v>27.30400000000003</v>
      </c>
      <c r="R314" s="4">
        <f t="shared" si="74"/>
        <v>9.8340000000000094E-3</v>
      </c>
      <c r="S314" s="3">
        <f t="shared" si="75"/>
        <v>2.3200324683252505E-2</v>
      </c>
      <c r="T314" s="3">
        <f t="shared" si="76"/>
        <v>6.0025743407912446E-2</v>
      </c>
      <c r="U314" s="3">
        <f t="shared" si="72"/>
        <v>9.3226068091164946E-2</v>
      </c>
      <c r="V314" s="3">
        <f t="shared" si="77"/>
        <v>0.11412412238740899</v>
      </c>
      <c r="W314" s="3">
        <f t="shared" si="73"/>
        <v>0.19802758366945744</v>
      </c>
      <c r="X314" s="3">
        <f t="shared" si="78"/>
        <v>0.19979134063640913</v>
      </c>
      <c r="Z314" s="1">
        <v>1983.46</v>
      </c>
      <c r="AA314">
        <v>0.17083300000000001</v>
      </c>
    </row>
    <row r="315" spans="2:27" ht="15">
      <c r="B315" s="3">
        <v>1983.25</v>
      </c>
      <c r="C315" s="10">
        <v>0.218167</v>
      </c>
      <c r="D315" s="4">
        <f t="shared" si="79"/>
        <v>0.14799674000000002</v>
      </c>
      <c r="E315" s="10">
        <f t="shared" si="66"/>
        <v>0.44441679220182773</v>
      </c>
      <c r="F315" s="10">
        <f t="shared" si="67"/>
        <v>-0.17302162363331672</v>
      </c>
      <c r="G315" s="10">
        <f t="shared" si="68"/>
        <v>0.62761760397693978</v>
      </c>
      <c r="H315" s="3">
        <f t="shared" si="69"/>
        <v>0.45459598034362303</v>
      </c>
      <c r="I315" s="3">
        <v>2.3968309859154928</v>
      </c>
      <c r="J315" s="3">
        <f t="shared" si="70"/>
        <v>46.384282081377151</v>
      </c>
      <c r="K315" s="3">
        <f t="shared" si="71"/>
        <v>343.23817615300641</v>
      </c>
      <c r="L315" s="3">
        <f t="shared" si="64"/>
        <v>27.870176153006412</v>
      </c>
      <c r="N315" s="1">
        <v>1983.46</v>
      </c>
      <c r="O315">
        <v>342.84199999999998</v>
      </c>
      <c r="P315" s="2">
        <f t="shared" si="65"/>
        <v>27.47399999999999</v>
      </c>
      <c r="R315" s="4">
        <f t="shared" si="74"/>
        <v>4.500000000000004E-3</v>
      </c>
      <c r="S315" s="3">
        <f t="shared" si="75"/>
        <v>2.1584529679086556E-2</v>
      </c>
      <c r="T315" s="3">
        <f t="shared" si="76"/>
        <v>6.0272626459021317E-2</v>
      </c>
      <c r="U315" s="3">
        <f t="shared" si="72"/>
        <v>9.1857156138107868E-2</v>
      </c>
      <c r="V315" s="3">
        <f t="shared" si="77"/>
        <v>0.11398115280314869</v>
      </c>
      <c r="W315" s="3">
        <f t="shared" si="73"/>
        <v>0.19665259332744578</v>
      </c>
      <c r="X315" s="3">
        <f t="shared" si="78"/>
        <v>0.19973591549295833</v>
      </c>
      <c r="Z315" s="1">
        <v>1983.54</v>
      </c>
      <c r="AA315">
        <v>0.1825</v>
      </c>
    </row>
    <row r="316" spans="2:27" ht="15">
      <c r="B316" s="3">
        <v>1983.33</v>
      </c>
      <c r="C316" s="10">
        <v>0.222583</v>
      </c>
      <c r="D316" s="4">
        <f t="shared" si="79"/>
        <v>0.14896826000000002</v>
      </c>
      <c r="E316" s="10">
        <f t="shared" si="66"/>
        <v>0.48007020366701753</v>
      </c>
      <c r="F316" s="10">
        <f t="shared" si="67"/>
        <v>-0.15295056219968356</v>
      </c>
      <c r="G316" s="10">
        <f t="shared" si="68"/>
        <v>0.68810431294879904</v>
      </c>
      <c r="H316" s="3">
        <f t="shared" si="69"/>
        <v>0.53515375074911553</v>
      </c>
      <c r="I316" s="3">
        <v>2.3961658841940534</v>
      </c>
      <c r="J316" s="3">
        <f t="shared" si="70"/>
        <v>46.583962571726659</v>
      </c>
      <c r="K316" s="3">
        <f t="shared" si="71"/>
        <v>343.35201491727003</v>
      </c>
      <c r="L316" s="3">
        <f t="shared" si="64"/>
        <v>27.984014917270031</v>
      </c>
      <c r="N316" s="1">
        <v>1983.54</v>
      </c>
      <c r="O316">
        <v>343.02499999999998</v>
      </c>
      <c r="P316" s="2">
        <f t="shared" si="65"/>
        <v>27.656999999999982</v>
      </c>
      <c r="R316" s="4">
        <f t="shared" si="74"/>
        <v>4.4160000000000033E-3</v>
      </c>
      <c r="S316" s="3">
        <f t="shared" si="75"/>
        <v>2.0071061433633158E-2</v>
      </c>
      <c r="T316" s="3">
        <f t="shared" si="76"/>
        <v>6.048670897185926E-2</v>
      </c>
      <c r="U316" s="3">
        <f t="shared" si="72"/>
        <v>9.0557770405492413E-2</v>
      </c>
      <c r="V316" s="3">
        <f t="shared" si="77"/>
        <v>0.11383876426361894</v>
      </c>
      <c r="W316" s="3">
        <f t="shared" si="73"/>
        <v>0.19534075762856212</v>
      </c>
      <c r="X316" s="3">
        <f t="shared" si="78"/>
        <v>0.19968049034950752</v>
      </c>
      <c r="Z316" s="1">
        <v>1983.62</v>
      </c>
      <c r="AA316">
        <v>0.20083300000000001</v>
      </c>
    </row>
    <row r="317" spans="2:27" ht="15">
      <c r="B317" s="3">
        <v>1983.42</v>
      </c>
      <c r="C317" s="10">
        <v>0.219583</v>
      </c>
      <c r="D317" s="4">
        <f t="shared" si="79"/>
        <v>0.14830826</v>
      </c>
      <c r="E317" s="10">
        <f t="shared" si="66"/>
        <v>0.51191345872359839</v>
      </c>
      <c r="F317" s="10">
        <f t="shared" si="67"/>
        <v>-0.13679376125643766</v>
      </c>
      <c r="G317" s="10">
        <f t="shared" si="68"/>
        <v>0.74635426262710591</v>
      </c>
      <c r="H317" s="3">
        <f t="shared" si="69"/>
        <v>0.6095605013706682</v>
      </c>
      <c r="I317" s="3">
        <v>2.3955007824726136</v>
      </c>
      <c r="J317" s="3">
        <f t="shared" si="70"/>
        <v>46.783587636932708</v>
      </c>
      <c r="K317" s="3">
        <f t="shared" si="71"/>
        <v>343.46570788474304</v>
      </c>
      <c r="L317" s="3">
        <f t="shared" si="64"/>
        <v>28.097707884743045</v>
      </c>
      <c r="N317" s="1">
        <v>1983.62</v>
      </c>
      <c r="O317">
        <v>343.226</v>
      </c>
      <c r="P317" s="2">
        <f t="shared" si="65"/>
        <v>27.858000000000004</v>
      </c>
      <c r="R317" s="4">
        <f t="shared" si="74"/>
        <v>-3.0000000000000027E-3</v>
      </c>
      <c r="S317" s="3">
        <f t="shared" si="75"/>
        <v>1.6156800943245897E-2</v>
      </c>
      <c r="T317" s="3">
        <f t="shared" si="76"/>
        <v>5.8249949678306878E-2</v>
      </c>
      <c r="U317" s="3">
        <f t="shared" si="72"/>
        <v>8.440675062155277E-2</v>
      </c>
      <c r="V317" s="3">
        <f t="shared" si="77"/>
        <v>0.11369296747301405</v>
      </c>
      <c r="W317" s="3">
        <f t="shared" si="73"/>
        <v>0.18965904303241155</v>
      </c>
      <c r="X317" s="3">
        <f t="shared" si="78"/>
        <v>0.19962506520604961</v>
      </c>
      <c r="Z317" s="1">
        <v>1983.71</v>
      </c>
      <c r="AA317">
        <v>0.158333</v>
      </c>
    </row>
    <row r="318" spans="2:27" ht="15">
      <c r="B318" s="3">
        <v>1983.5</v>
      </c>
      <c r="C318" s="10">
        <v>0.21024999999999999</v>
      </c>
      <c r="D318" s="4">
        <f t="shared" si="79"/>
        <v>0.146255</v>
      </c>
      <c r="E318" s="10">
        <f t="shared" si="66"/>
        <v>0.53822576576896441</v>
      </c>
      <c r="F318" s="10">
        <f t="shared" si="67"/>
        <v>-0.12611368870338349</v>
      </c>
      <c r="G318" s="10">
        <f t="shared" si="68"/>
        <v>0.80032440777931246</v>
      </c>
      <c r="H318" s="3">
        <f t="shared" si="69"/>
        <v>0.674210719075929</v>
      </c>
      <c r="I318" s="3">
        <v>2.3948356807511737</v>
      </c>
      <c r="J318" s="3">
        <f t="shared" si="70"/>
        <v>46.983157276995307</v>
      </c>
      <c r="K318" s="3">
        <f t="shared" si="71"/>
        <v>343.57924832799364</v>
      </c>
      <c r="L318" s="3">
        <f t="shared" si="64"/>
        <v>28.211248327993644</v>
      </c>
      <c r="N318" s="1">
        <v>1983.71</v>
      </c>
      <c r="O318">
        <v>343.38400000000001</v>
      </c>
      <c r="P318" s="2">
        <f t="shared" si="65"/>
        <v>28.01600000000002</v>
      </c>
      <c r="R318" s="4">
        <f t="shared" si="74"/>
        <v>-9.333000000000008E-3</v>
      </c>
      <c r="S318" s="3">
        <f t="shared" si="75"/>
        <v>1.0680072553054171E-2</v>
      </c>
      <c r="T318" s="3">
        <f t="shared" si="76"/>
        <v>5.397014515220655E-2</v>
      </c>
      <c r="U318" s="3">
        <f t="shared" si="72"/>
        <v>7.4650217705260716E-2</v>
      </c>
      <c r="V318" s="3">
        <f t="shared" si="77"/>
        <v>0.11354044325059931</v>
      </c>
      <c r="W318" s="3">
        <f t="shared" si="73"/>
        <v>0.18072563918533396</v>
      </c>
      <c r="X318" s="3">
        <f t="shared" si="78"/>
        <v>0.19956964006259881</v>
      </c>
      <c r="Z318" s="1">
        <v>1983.79</v>
      </c>
      <c r="AA318">
        <v>0.155833</v>
      </c>
    </row>
    <row r="319" spans="2:27" ht="15">
      <c r="B319" s="3">
        <v>1983.58</v>
      </c>
      <c r="C319" s="10">
        <v>0.187583</v>
      </c>
      <c r="D319" s="4">
        <f t="shared" si="79"/>
        <v>0.14126826000000001</v>
      </c>
      <c r="E319" s="10">
        <f t="shared" si="66"/>
        <v>0.55518484388767675</v>
      </c>
      <c r="F319" s="10">
        <f t="shared" si="67"/>
        <v>-0.12473696061749748</v>
      </c>
      <c r="G319" s="10">
        <f t="shared" si="68"/>
        <v>0.84570430073300773</v>
      </c>
      <c r="H319" s="3">
        <f t="shared" si="69"/>
        <v>0.72096734011551022</v>
      </c>
      <c r="I319" s="3">
        <v>2.4018779342723002</v>
      </c>
      <c r="J319" s="3">
        <f t="shared" si="70"/>
        <v>47.183313771518002</v>
      </c>
      <c r="K319" s="3">
        <f t="shared" si="71"/>
        <v>343.69326375037548</v>
      </c>
      <c r="L319" s="3">
        <f t="shared" si="64"/>
        <v>28.325263750375484</v>
      </c>
      <c r="N319" s="1">
        <v>1983.79</v>
      </c>
      <c r="O319">
        <v>343.54</v>
      </c>
      <c r="P319" s="2">
        <f t="shared" si="65"/>
        <v>28.172000000000025</v>
      </c>
      <c r="R319" s="4">
        <f t="shared" si="74"/>
        <v>-2.2666999999999993E-2</v>
      </c>
      <c r="S319" s="3">
        <f t="shared" si="75"/>
        <v>1.3767280858860143E-3</v>
      </c>
      <c r="T319" s="3">
        <f t="shared" si="76"/>
        <v>4.5379892953695267E-2</v>
      </c>
      <c r="U319" s="3">
        <f t="shared" si="72"/>
        <v>5.6756621039581283E-2</v>
      </c>
      <c r="V319" s="3">
        <f t="shared" si="77"/>
        <v>0.11401542238183993</v>
      </c>
      <c r="W319" s="3">
        <f t="shared" si="73"/>
        <v>0.16509638131746307</v>
      </c>
      <c r="X319" s="3">
        <f t="shared" si="78"/>
        <v>0.20015649452269457</v>
      </c>
      <c r="Z319" s="1">
        <v>1983.87</v>
      </c>
      <c r="AA319">
        <v>0.126667</v>
      </c>
    </row>
    <row r="320" spans="2:27" ht="15">
      <c r="B320" s="3">
        <v>1983.67</v>
      </c>
      <c r="C320" s="10">
        <v>0.16700000000000001</v>
      </c>
      <c r="D320" s="4">
        <f t="shared" si="79"/>
        <v>0.13674</v>
      </c>
      <c r="E320" s="10">
        <f t="shared" si="66"/>
        <v>0.56420504573332186</v>
      </c>
      <c r="F320" s="10">
        <f t="shared" si="67"/>
        <v>-0.13140321288635545</v>
      </c>
      <c r="G320" s="10">
        <f t="shared" si="68"/>
        <v>0.88335853429603062</v>
      </c>
      <c r="H320" s="3">
        <f t="shared" si="69"/>
        <v>0.75195532140967514</v>
      </c>
      <c r="I320" s="3">
        <v>2.4089201877934276</v>
      </c>
      <c r="J320" s="3">
        <f t="shared" si="70"/>
        <v>47.384057120500785</v>
      </c>
      <c r="K320" s="3">
        <f t="shared" si="71"/>
        <v>343.80774080667015</v>
      </c>
      <c r="L320" s="3">
        <f t="shared" si="64"/>
        <v>28.439740806670159</v>
      </c>
      <c r="N320" s="1">
        <v>1983.87</v>
      </c>
      <c r="O320">
        <v>343.66699999999997</v>
      </c>
      <c r="P320" s="2">
        <f t="shared" si="65"/>
        <v>28.298999999999978</v>
      </c>
      <c r="R320" s="4">
        <f t="shared" si="74"/>
        <v>-2.058299999999999E-2</v>
      </c>
      <c r="S320" s="3">
        <f t="shared" si="75"/>
        <v>-6.6662522688579751E-3</v>
      </c>
      <c r="T320" s="3">
        <f t="shared" si="76"/>
        <v>3.7654233563022887E-2</v>
      </c>
      <c r="U320" s="3">
        <f t="shared" si="72"/>
        <v>4.0987981294164914E-2</v>
      </c>
      <c r="V320" s="3">
        <f t="shared" si="77"/>
        <v>0.11447705629467464</v>
      </c>
      <c r="W320" s="3">
        <f t="shared" si="73"/>
        <v>0.15136623945942307</v>
      </c>
      <c r="X320" s="3">
        <f t="shared" si="78"/>
        <v>0.20074334898278323</v>
      </c>
      <c r="Z320" s="1">
        <v>1983.96</v>
      </c>
      <c r="AA320">
        <v>0.13250000000000001</v>
      </c>
    </row>
    <row r="321" spans="2:27" ht="15">
      <c r="B321" s="3">
        <v>1983.75</v>
      </c>
      <c r="C321" s="10">
        <v>0.14991699999999999</v>
      </c>
      <c r="D321" s="4">
        <f t="shared" si="79"/>
        <v>0.13298174000000001</v>
      </c>
      <c r="E321" s="10">
        <f t="shared" si="66"/>
        <v>0.56704050700068764</v>
      </c>
      <c r="F321" s="10">
        <f t="shared" si="67"/>
        <v>-0.14419998611237628</v>
      </c>
      <c r="G321" s="10">
        <f t="shared" si="68"/>
        <v>0.91460099255824512</v>
      </c>
      <c r="H321" s="3">
        <f t="shared" si="69"/>
        <v>0.77040100644586884</v>
      </c>
      <c r="I321" s="3">
        <v>2.4159624413145542</v>
      </c>
      <c r="J321" s="3">
        <f t="shared" si="70"/>
        <v>47.585387323943664</v>
      </c>
      <c r="K321" s="3">
        <f t="shared" si="71"/>
        <v>343.92266831151125</v>
      </c>
      <c r="L321" s="3">
        <f t="shared" si="64"/>
        <v>28.55466831151125</v>
      </c>
      <c r="N321" s="1">
        <v>1983.96</v>
      </c>
      <c r="O321">
        <v>343.79899999999998</v>
      </c>
      <c r="P321" s="2">
        <f t="shared" si="65"/>
        <v>28.430999999999983</v>
      </c>
      <c r="R321" s="4">
        <f t="shared" si="74"/>
        <v>-1.7083000000000015E-2</v>
      </c>
      <c r="S321" s="3">
        <f t="shared" si="75"/>
        <v>-1.2796773226020824E-2</v>
      </c>
      <c r="T321" s="3">
        <f t="shared" si="76"/>
        <v>3.1242458262214501E-2</v>
      </c>
      <c r="U321" s="3">
        <f t="shared" si="72"/>
        <v>2.8445685036193678E-2</v>
      </c>
      <c r="V321" s="3">
        <f t="shared" si="77"/>
        <v>0.11492750484109138</v>
      </c>
      <c r="W321" s="3">
        <f t="shared" si="73"/>
        <v>0.14052862137366567</v>
      </c>
      <c r="X321" s="3">
        <f t="shared" si="78"/>
        <v>0.201330203442879</v>
      </c>
      <c r="Z321" s="1">
        <v>1984.04</v>
      </c>
      <c r="AA321">
        <v>0.121667</v>
      </c>
    </row>
    <row r="322" spans="2:27" ht="15">
      <c r="B322" s="3">
        <v>1983.83</v>
      </c>
      <c r="C322" s="10">
        <v>0.13100000000000001</v>
      </c>
      <c r="D322" s="4">
        <f t="shared" si="79"/>
        <v>0.12882000000000002</v>
      </c>
      <c r="E322" s="10">
        <f t="shared" si="66"/>
        <v>0.563599178068797</v>
      </c>
      <c r="F322" s="10">
        <f t="shared" si="67"/>
        <v>-0.16322366507808209</v>
      </c>
      <c r="G322" s="10">
        <f t="shared" si="68"/>
        <v>0.93895886306913212</v>
      </c>
      <c r="H322" s="3">
        <f t="shared" si="69"/>
        <v>0.77573519799105006</v>
      </c>
      <c r="I322" s="3">
        <v>2.4230046948356807</v>
      </c>
      <c r="J322" s="3">
        <f t="shared" si="70"/>
        <v>47.787304381846639</v>
      </c>
      <c r="K322" s="3">
        <f t="shared" si="71"/>
        <v>344.03803432830847</v>
      </c>
      <c r="L322" s="3">
        <f t="shared" si="64"/>
        <v>28.670034328308475</v>
      </c>
      <c r="N322" s="1">
        <v>1984.04</v>
      </c>
      <c r="O322">
        <v>343.92099999999999</v>
      </c>
      <c r="P322" s="2">
        <f t="shared" si="65"/>
        <v>28.552999999999997</v>
      </c>
      <c r="R322" s="4">
        <f t="shared" si="74"/>
        <v>-1.8916999999999989E-2</v>
      </c>
      <c r="S322" s="3">
        <f t="shared" si="75"/>
        <v>-1.9023678965705809E-2</v>
      </c>
      <c r="T322" s="3">
        <f t="shared" si="76"/>
        <v>2.4357870510887003E-2</v>
      </c>
      <c r="U322" s="3">
        <f t="shared" si="72"/>
        <v>1.5334191545181194E-2</v>
      </c>
      <c r="V322" s="3">
        <f t="shared" si="77"/>
        <v>0.1153660167972248</v>
      </c>
      <c r="W322" s="3">
        <f t="shared" si="73"/>
        <v>0.12916678918788788</v>
      </c>
      <c r="X322" s="3">
        <f t="shared" si="78"/>
        <v>0.20191705790297476</v>
      </c>
      <c r="Z322" s="1">
        <v>1984.12</v>
      </c>
      <c r="AA322">
        <v>0.11666700000000001</v>
      </c>
    </row>
    <row r="323" spans="2:27" ht="15">
      <c r="B323" s="3">
        <v>1983.92</v>
      </c>
      <c r="C323" s="10">
        <v>0.113417</v>
      </c>
      <c r="D323" s="4">
        <f t="shared" si="79"/>
        <v>0.12495174000000001</v>
      </c>
      <c r="E323" s="10">
        <f t="shared" si="66"/>
        <v>0.55480956637581824</v>
      </c>
      <c r="F323" s="10">
        <f t="shared" si="67"/>
        <v>-0.18769973088647368</v>
      </c>
      <c r="G323" s="10">
        <f t="shared" si="68"/>
        <v>0.95701415773222365</v>
      </c>
      <c r="H323" s="3">
        <f t="shared" si="69"/>
        <v>0.76931442684574991</v>
      </c>
      <c r="I323" s="3">
        <v>2.4300469483568077</v>
      </c>
      <c r="J323" s="3">
        <f t="shared" si="70"/>
        <v>47.989808294209709</v>
      </c>
      <c r="K323" s="3">
        <f t="shared" si="71"/>
        <v>344.15382788702721</v>
      </c>
      <c r="L323" s="3">
        <f t="shared" si="64"/>
        <v>28.78582788702721</v>
      </c>
      <c r="N323" s="1">
        <v>1984.12</v>
      </c>
      <c r="O323">
        <v>344.03699999999998</v>
      </c>
      <c r="P323" s="2">
        <f t="shared" si="65"/>
        <v>28.668999999999983</v>
      </c>
      <c r="R323" s="4">
        <f t="shared" si="74"/>
        <v>-1.7583000000000001E-2</v>
      </c>
      <c r="S323" s="3">
        <f t="shared" si="75"/>
        <v>-2.4476065808391595E-2</v>
      </c>
      <c r="T323" s="3">
        <f t="shared" si="76"/>
        <v>1.8055294663091526E-2</v>
      </c>
      <c r="U323" s="3">
        <f t="shared" si="72"/>
        <v>3.5792288546999309E-3</v>
      </c>
      <c r="V323" s="3">
        <f t="shared" si="77"/>
        <v>0.11579355871873531</v>
      </c>
      <c r="W323" s="3">
        <f t="shared" si="73"/>
        <v>0.11901486468796525</v>
      </c>
      <c r="X323" s="3">
        <f t="shared" si="78"/>
        <v>0.20250391236307053</v>
      </c>
      <c r="Z323" s="1">
        <v>1984.21</v>
      </c>
      <c r="AA323">
        <v>7.9166700000000007E-2</v>
      </c>
    </row>
    <row r="324" spans="2:27" ht="15">
      <c r="B324" s="3">
        <v>1984</v>
      </c>
      <c r="C324" s="10">
        <v>9.8500000000000004E-2</v>
      </c>
      <c r="D324" s="4">
        <f t="shared" si="79"/>
        <v>0.12167</v>
      </c>
      <c r="E324" s="10">
        <f t="shared" si="66"/>
        <v>0.54195194336303498</v>
      </c>
      <c r="F324" s="10">
        <f t="shared" si="67"/>
        <v>-0.21618958839348057</v>
      </c>
      <c r="G324" s="10">
        <f t="shared" si="68"/>
        <v>0.96977629558663025</v>
      </c>
      <c r="H324" s="3">
        <f t="shared" si="69"/>
        <v>0.75358670719314969</v>
      </c>
      <c r="I324" s="3">
        <v>2.4370892018779342</v>
      </c>
      <c r="J324" s="3">
        <f t="shared" si="70"/>
        <v>48.192899061032868</v>
      </c>
      <c r="K324" s="3">
        <f t="shared" si="71"/>
        <v>344.27003967815165</v>
      </c>
      <c r="L324" s="3">
        <f t="shared" si="64"/>
        <v>28.902039678151652</v>
      </c>
      <c r="N324" s="1">
        <v>1984.21</v>
      </c>
      <c r="O324">
        <v>344.11700000000002</v>
      </c>
      <c r="P324" s="2">
        <f t="shared" si="65"/>
        <v>28.749000000000024</v>
      </c>
      <c r="R324" s="4">
        <f t="shared" si="74"/>
        <v>-1.4917E-2</v>
      </c>
      <c r="S324" s="3">
        <f t="shared" si="75"/>
        <v>-2.8489857507006888E-2</v>
      </c>
      <c r="T324" s="3">
        <f t="shared" si="76"/>
        <v>1.2762137854406608E-2</v>
      </c>
      <c r="U324" s="3">
        <f t="shared" si="72"/>
        <v>-5.7277196526002803E-3</v>
      </c>
      <c r="V324" s="3">
        <f t="shared" si="77"/>
        <v>0.11621179112444224</v>
      </c>
      <c r="W324" s="3">
        <f t="shared" si="73"/>
        <v>0.111056843437102</v>
      </c>
      <c r="X324" s="3">
        <f t="shared" si="78"/>
        <v>0.20309076682315919</v>
      </c>
      <c r="Z324" s="1">
        <v>1984.29</v>
      </c>
      <c r="AA324">
        <v>9.8333299999999998E-2</v>
      </c>
    </row>
    <row r="325" spans="2:27" ht="15">
      <c r="B325" s="3">
        <v>1984.08</v>
      </c>
      <c r="C325" s="10">
        <v>8.1333299999999997E-2</v>
      </c>
      <c r="D325" s="4">
        <f t="shared" si="79"/>
        <v>0.11789332600000001</v>
      </c>
      <c r="E325" s="10">
        <f t="shared" si="66"/>
        <v>0.52463206493518311</v>
      </c>
      <c r="F325" s="10">
        <f t="shared" si="67"/>
        <v>-0.24909181685591764</v>
      </c>
      <c r="G325" s="10">
        <f t="shared" si="68"/>
        <v>0.97661226747307295</v>
      </c>
      <c r="H325" s="3">
        <f t="shared" si="69"/>
        <v>0.72752045061715531</v>
      </c>
      <c r="I325" s="3">
        <v>2.4441314553990612</v>
      </c>
      <c r="J325" s="3">
        <f t="shared" si="70"/>
        <v>48.396576682316123</v>
      </c>
      <c r="K325" s="3">
        <f t="shared" si="71"/>
        <v>344.3866593771952</v>
      </c>
      <c r="L325" s="3">
        <f t="shared" si="64"/>
        <v>29.018659377195206</v>
      </c>
      <c r="N325" s="1">
        <v>1984.29</v>
      </c>
      <c r="O325">
        <v>344.21499999999997</v>
      </c>
      <c r="P325" s="2">
        <f t="shared" si="65"/>
        <v>28.84699999999998</v>
      </c>
      <c r="R325" s="4">
        <f t="shared" si="74"/>
        <v>-1.7166700000000007E-2</v>
      </c>
      <c r="S325" s="3">
        <f t="shared" si="75"/>
        <v>-3.2902228462437066E-2</v>
      </c>
      <c r="T325" s="3">
        <f t="shared" si="76"/>
        <v>6.8359718864426933E-3</v>
      </c>
      <c r="U325" s="3">
        <f t="shared" si="72"/>
        <v>-1.6066256575994371E-2</v>
      </c>
      <c r="V325" s="3">
        <f t="shared" si="77"/>
        <v>0.11661969904355374</v>
      </c>
      <c r="W325" s="3">
        <f t="shared" si="73"/>
        <v>0.10216006812515881</v>
      </c>
      <c r="X325" s="3">
        <f t="shared" si="78"/>
        <v>0.20367762128325495</v>
      </c>
      <c r="Z325" s="1">
        <v>1984.37</v>
      </c>
      <c r="AA325">
        <v>0.115</v>
      </c>
    </row>
    <row r="326" spans="2:27" ht="15">
      <c r="B326" s="3">
        <v>1984.17</v>
      </c>
      <c r="C326" s="10">
        <v>7.0583300000000002E-2</v>
      </c>
      <c r="D326" s="4">
        <f t="shared" si="79"/>
        <v>0.115528326</v>
      </c>
      <c r="E326" s="10">
        <f t="shared" si="66"/>
        <v>0.50525891735464001</v>
      </c>
      <c r="F326" s="10">
        <f t="shared" si="67"/>
        <v>-0.28415141855258208</v>
      </c>
      <c r="G326" s="10">
        <f t="shared" si="68"/>
        <v>0.97976103171970963</v>
      </c>
      <c r="H326" s="3">
        <f t="shared" si="69"/>
        <v>0.69560961316712755</v>
      </c>
      <c r="I326" s="3">
        <v>2.4511737089201882</v>
      </c>
      <c r="J326" s="3">
        <f t="shared" si="70"/>
        <v>48.600841158059474</v>
      </c>
      <c r="K326" s="3">
        <f t="shared" si="71"/>
        <v>344.50368032001688</v>
      </c>
      <c r="L326" s="3">
        <f t="shared" si="64"/>
        <v>29.135680320016888</v>
      </c>
      <c r="N326" s="1">
        <v>1984.37</v>
      </c>
      <c r="O326">
        <v>344.33</v>
      </c>
      <c r="P326" s="2">
        <f t="shared" si="65"/>
        <v>28.961999999999989</v>
      </c>
      <c r="R326" s="4">
        <f t="shared" si="74"/>
        <v>-1.0749999999999996E-2</v>
      </c>
      <c r="S326" s="3">
        <f t="shared" si="75"/>
        <v>-3.5059601696664444E-2</v>
      </c>
      <c r="T326" s="3">
        <f t="shared" si="76"/>
        <v>3.1487642466366816E-3</v>
      </c>
      <c r="U326" s="3">
        <f t="shared" si="72"/>
        <v>-2.1910837450027761E-2</v>
      </c>
      <c r="V326" s="3">
        <f t="shared" si="77"/>
        <v>0.11702094282168218</v>
      </c>
      <c r="W326" s="3">
        <f t="shared" si="73"/>
        <v>9.7301189116657194E-2</v>
      </c>
      <c r="X326" s="3">
        <f t="shared" si="78"/>
        <v>0.20426447574335072</v>
      </c>
      <c r="Z326" s="1">
        <v>1984.46</v>
      </c>
      <c r="AA326">
        <v>0.1275</v>
      </c>
    </row>
    <row r="327" spans="2:27" ht="15">
      <c r="B327" s="3">
        <v>1984.25</v>
      </c>
      <c r="C327" s="10">
        <v>6.9583300000000001E-2</v>
      </c>
      <c r="D327" s="4">
        <f t="shared" si="79"/>
        <v>0.115308326</v>
      </c>
      <c r="E327" s="10">
        <f t="shared" si="66"/>
        <v>0.48711493878788903</v>
      </c>
      <c r="F327" s="10">
        <f t="shared" si="67"/>
        <v>-0.31792763161420856</v>
      </c>
      <c r="G327" s="10">
        <f t="shared" si="68"/>
        <v>0.98251499021737831</v>
      </c>
      <c r="H327" s="3">
        <f t="shared" si="69"/>
        <v>0.66458735860316975</v>
      </c>
      <c r="I327" s="3">
        <v>2.4582159624413147</v>
      </c>
      <c r="J327" s="3">
        <f t="shared" si="70"/>
        <v>48.805692488262913</v>
      </c>
      <c r="K327" s="3">
        <f t="shared" si="71"/>
        <v>344.62110121117433</v>
      </c>
      <c r="L327" s="3">
        <f t="shared" si="64"/>
        <v>29.253101211174339</v>
      </c>
      <c r="N327" s="1">
        <v>1984.46</v>
      </c>
      <c r="O327">
        <v>344.45699999999999</v>
      </c>
      <c r="P327" s="2">
        <f t="shared" si="65"/>
        <v>29.088999999999999</v>
      </c>
      <c r="R327" s="4">
        <f t="shared" si="74"/>
        <v>-1.0000000000000009E-3</v>
      </c>
      <c r="S327" s="3">
        <f t="shared" si="75"/>
        <v>-3.3776213061626481E-2</v>
      </c>
      <c r="T327" s="3">
        <f t="shared" si="76"/>
        <v>2.7539584976686848E-3</v>
      </c>
      <c r="U327" s="3">
        <f t="shared" si="72"/>
        <v>-2.1022254563957794E-2</v>
      </c>
      <c r="V327" s="3">
        <f t="shared" si="77"/>
        <v>0.11742089115745102</v>
      </c>
      <c r="W327" s="3">
        <f t="shared" si="73"/>
        <v>9.8500862049889004E-2</v>
      </c>
      <c r="X327" s="3">
        <f t="shared" si="78"/>
        <v>0.20485133020343937</v>
      </c>
      <c r="Z327" s="1">
        <v>1984.54</v>
      </c>
      <c r="AA327">
        <v>0.123333</v>
      </c>
    </row>
    <row r="328" spans="2:27" ht="15">
      <c r="B328" s="3">
        <v>1984.33</v>
      </c>
      <c r="C328" s="10">
        <v>6.4416699999999993E-2</v>
      </c>
      <c r="D328" s="4">
        <f t="shared" si="79"/>
        <v>0.114171674</v>
      </c>
      <c r="E328" s="10">
        <f t="shared" si="66"/>
        <v>0.46876927853889111</v>
      </c>
      <c r="F328" s="10">
        <f t="shared" si="67"/>
        <v>-0.35185564189839147</v>
      </c>
      <c r="G328" s="10">
        <f t="shared" si="68"/>
        <v>0.98350778374717651</v>
      </c>
      <c r="H328" s="3">
        <f t="shared" si="69"/>
        <v>0.63165214184878504</v>
      </c>
      <c r="I328" s="3">
        <v>2.4652582159624417</v>
      </c>
      <c r="J328" s="3">
        <f t="shared" si="70"/>
        <v>49.011130672926448</v>
      </c>
      <c r="K328" s="3">
        <f t="shared" si="71"/>
        <v>344.73891853380366</v>
      </c>
      <c r="L328" s="3">
        <f t="shared" si="64"/>
        <v>29.37091853380366</v>
      </c>
      <c r="N328" s="1">
        <v>1984.54</v>
      </c>
      <c r="O328">
        <v>344.58100000000002</v>
      </c>
      <c r="P328" s="2">
        <f t="shared" si="65"/>
        <v>29.213000000000022</v>
      </c>
      <c r="R328" s="4">
        <f t="shared" si="74"/>
        <v>-5.1666000000000073E-3</v>
      </c>
      <c r="S328" s="3">
        <f t="shared" si="75"/>
        <v>-3.3928010284182908E-2</v>
      </c>
      <c r="T328" s="3">
        <f t="shared" si="76"/>
        <v>9.9279352979819713E-4</v>
      </c>
      <c r="U328" s="3">
        <f t="shared" si="72"/>
        <v>-2.2935216754384709E-2</v>
      </c>
      <c r="V328" s="3">
        <f t="shared" si="77"/>
        <v>0.1178173226293211</v>
      </c>
      <c r="W328" s="3">
        <f t="shared" si="73"/>
        <v>9.7175627550374857E-2</v>
      </c>
      <c r="X328" s="3">
        <f t="shared" si="78"/>
        <v>0.20543818466353514</v>
      </c>
      <c r="Z328" s="1">
        <v>1984.62</v>
      </c>
      <c r="AA328">
        <v>0.1</v>
      </c>
    </row>
    <row r="329" spans="2:27" ht="15">
      <c r="B329" s="3">
        <v>1984.42</v>
      </c>
      <c r="C329" s="10">
        <v>5.8749999999999997E-2</v>
      </c>
      <c r="D329" s="4">
        <f t="shared" si="79"/>
        <v>0.112925</v>
      </c>
      <c r="E329" s="10">
        <f t="shared" si="66"/>
        <v>0.45007811903163331</v>
      </c>
      <c r="F329" s="10">
        <f t="shared" si="67"/>
        <v>-0.38623325552232246</v>
      </c>
      <c r="G329" s="10">
        <f t="shared" si="68"/>
        <v>0.98261074815119764</v>
      </c>
      <c r="H329" s="3">
        <f t="shared" si="69"/>
        <v>0.59637749262887518</v>
      </c>
      <c r="I329" s="3">
        <v>2.4723004694835682</v>
      </c>
      <c r="J329" s="3">
        <f t="shared" si="70"/>
        <v>49.217155712050079</v>
      </c>
      <c r="K329" s="3">
        <f t="shared" si="71"/>
        <v>344.857128567384</v>
      </c>
      <c r="L329" s="3">
        <f t="shared" si="64"/>
        <v>29.489128567384</v>
      </c>
      <c r="N329" s="1">
        <v>1984.62</v>
      </c>
      <c r="O329">
        <v>344.68099999999998</v>
      </c>
      <c r="P329" s="2">
        <f t="shared" si="65"/>
        <v>29.312999999999988</v>
      </c>
      <c r="R329" s="4">
        <f t="shared" si="74"/>
        <v>-5.6666999999999967E-3</v>
      </c>
      <c r="S329" s="3">
        <f t="shared" si="75"/>
        <v>-3.4377613623930992E-2</v>
      </c>
      <c r="T329" s="3">
        <f t="shared" si="76"/>
        <v>-8.9703559597886784E-4</v>
      </c>
      <c r="U329" s="3">
        <f t="shared" si="72"/>
        <v>-2.5274649219909857E-2</v>
      </c>
      <c r="V329" s="3">
        <f t="shared" si="77"/>
        <v>0.11821003358033977</v>
      </c>
      <c r="W329" s="3">
        <f t="shared" si="73"/>
        <v>9.5462849282420895E-2</v>
      </c>
      <c r="X329" s="3">
        <f t="shared" si="78"/>
        <v>0.2060250391236309</v>
      </c>
      <c r="Z329" s="1">
        <v>1984.71</v>
      </c>
      <c r="AA329">
        <v>0.1075</v>
      </c>
    </row>
    <row r="330" spans="2:27" ht="15">
      <c r="B330" s="3">
        <v>1984.5</v>
      </c>
      <c r="C330" s="10">
        <v>5.3499999999999999E-2</v>
      </c>
      <c r="D330" s="4">
        <f t="shared" si="79"/>
        <v>0.11177000000000001</v>
      </c>
      <c r="E330" s="10">
        <f t="shared" si="66"/>
        <v>0.4312023548312508</v>
      </c>
      <c r="F330" s="10">
        <f t="shared" si="67"/>
        <v>-0.42074125421808817</v>
      </c>
      <c r="G330" s="10">
        <f t="shared" si="68"/>
        <v>0.98000031070430027</v>
      </c>
      <c r="H330" s="3">
        <f t="shared" si="69"/>
        <v>0.5592590564862121</v>
      </c>
      <c r="I330" s="3">
        <v>2.4793427230046947</v>
      </c>
      <c r="J330" s="3">
        <f t="shared" si="70"/>
        <v>49.423767605633806</v>
      </c>
      <c r="K330" s="3">
        <f t="shared" si="71"/>
        <v>344.97572788455597</v>
      </c>
      <c r="L330" s="3">
        <f t="shared" si="64"/>
        <v>29.60772788455597</v>
      </c>
      <c r="N330" s="1">
        <v>1984.71</v>
      </c>
      <c r="O330">
        <v>344.78800000000001</v>
      </c>
      <c r="P330" s="2">
        <f t="shared" si="65"/>
        <v>29.420000000000016</v>
      </c>
      <c r="R330" s="4">
        <f t="shared" si="74"/>
        <v>-5.2499999999999977E-3</v>
      </c>
      <c r="S330" s="3">
        <f t="shared" si="75"/>
        <v>-3.4507998695765707E-2</v>
      </c>
      <c r="T330" s="3">
        <f t="shared" si="76"/>
        <v>-2.6104374468973734E-3</v>
      </c>
      <c r="U330" s="3">
        <f t="shared" si="72"/>
        <v>-2.7118436142663079E-2</v>
      </c>
      <c r="V330" s="3">
        <f t="shared" si="77"/>
        <v>0.11859931717197014</v>
      </c>
      <c r="W330" s="3">
        <f t="shared" si="73"/>
        <v>9.4192724643573367E-2</v>
      </c>
      <c r="X330" s="3">
        <f t="shared" si="78"/>
        <v>0.20661189358372667</v>
      </c>
      <c r="Z330" s="1">
        <v>1984.79</v>
      </c>
      <c r="AA330">
        <v>0.183333</v>
      </c>
    </row>
    <row r="331" spans="2:27" ht="15">
      <c r="B331" s="3">
        <v>1984.58</v>
      </c>
      <c r="C331" s="10">
        <v>5.7000000000000002E-2</v>
      </c>
      <c r="D331" s="4">
        <f t="shared" si="79"/>
        <v>0.11254</v>
      </c>
      <c r="E331" s="10">
        <f t="shared" si="66"/>
        <v>0.41495519160201821</v>
      </c>
      <c r="F331" s="10">
        <f t="shared" si="67"/>
        <v>-0.45257076748297281</v>
      </c>
      <c r="G331" s="10">
        <f t="shared" si="68"/>
        <v>0.97859829262877973</v>
      </c>
      <c r="H331" s="3">
        <f t="shared" si="69"/>
        <v>0.52602752514580686</v>
      </c>
      <c r="I331" s="3">
        <v>2.4854068857589984</v>
      </c>
      <c r="J331" s="3">
        <f t="shared" si="70"/>
        <v>49.630884846113723</v>
      </c>
      <c r="K331" s="3">
        <f t="shared" si="71"/>
        <v>345.09463644340769</v>
      </c>
      <c r="L331" s="3">
        <f t="shared" si="64"/>
        <v>29.726636443407699</v>
      </c>
      <c r="N331" s="1">
        <v>1984.79</v>
      </c>
      <c r="O331">
        <v>344.97199999999998</v>
      </c>
      <c r="P331" s="2">
        <f t="shared" si="65"/>
        <v>29.603999999999985</v>
      </c>
      <c r="R331" s="4">
        <f t="shared" si="74"/>
        <v>3.5000000000000031E-3</v>
      </c>
      <c r="S331" s="3">
        <f t="shared" si="75"/>
        <v>-3.1829513264884646E-2</v>
      </c>
      <c r="T331" s="3">
        <f t="shared" si="76"/>
        <v>-1.4020180755205391E-3</v>
      </c>
      <c r="U331" s="3">
        <f t="shared" si="72"/>
        <v>-2.3231531340405183E-2</v>
      </c>
      <c r="V331" s="3">
        <f t="shared" si="77"/>
        <v>0.11890855885172869</v>
      </c>
      <c r="W331" s="3">
        <f t="shared" si="73"/>
        <v>9.8000180645364018E-2</v>
      </c>
      <c r="X331" s="3">
        <f t="shared" si="78"/>
        <v>0.20711724047991709</v>
      </c>
      <c r="Z331" s="1">
        <v>1984.87</v>
      </c>
      <c r="AA331">
        <v>0.119167</v>
      </c>
    </row>
    <row r="332" spans="2:27" ht="15">
      <c r="B332" s="3">
        <v>1984.67</v>
      </c>
      <c r="C332" s="10">
        <v>5.9583299999999999E-2</v>
      </c>
      <c r="D332" s="4">
        <f t="shared" si="79"/>
        <v>0.11310832600000001</v>
      </c>
      <c r="E332" s="10">
        <f t="shared" si="66"/>
        <v>0.40083327687414411</v>
      </c>
      <c r="F332" s="10">
        <f t="shared" si="67"/>
        <v>-0.48237913632794982</v>
      </c>
      <c r="G332" s="10">
        <f t="shared" si="68"/>
        <v>0.97807737328318267</v>
      </c>
      <c r="H332" s="3">
        <f t="shared" si="69"/>
        <v>0.49569823695523285</v>
      </c>
      <c r="I332" s="3">
        <v>2.491471048513302</v>
      </c>
      <c r="J332" s="3">
        <f t="shared" si="70"/>
        <v>49.838507433489831</v>
      </c>
      <c r="K332" s="3">
        <f t="shared" si="71"/>
        <v>345.21385517454439</v>
      </c>
      <c r="L332" s="3">
        <f t="shared" si="64"/>
        <v>29.845855174544397</v>
      </c>
      <c r="N332" s="1">
        <v>1984.87</v>
      </c>
      <c r="O332">
        <v>345.09100000000001</v>
      </c>
      <c r="P332" s="2">
        <f t="shared" si="65"/>
        <v>29.723000000000013</v>
      </c>
      <c r="R332" s="4">
        <f t="shared" si="74"/>
        <v>2.5832999999999967E-3</v>
      </c>
      <c r="S332" s="3">
        <f t="shared" si="75"/>
        <v>-2.9808368844977007E-2</v>
      </c>
      <c r="T332" s="3">
        <f t="shared" si="76"/>
        <v>-5.2091934559705955E-4</v>
      </c>
      <c r="U332" s="3">
        <f t="shared" si="72"/>
        <v>-2.0329288190574064E-2</v>
      </c>
      <c r="V332" s="3">
        <f t="shared" si="77"/>
        <v>0.1192187311366979</v>
      </c>
      <c r="W332" s="3">
        <f t="shared" si="73"/>
        <v>0.10092237176518123</v>
      </c>
      <c r="X332" s="3">
        <f t="shared" si="78"/>
        <v>0.2076225873761075</v>
      </c>
      <c r="Z332" s="1">
        <v>1984.96</v>
      </c>
      <c r="AA332">
        <v>0.114167</v>
      </c>
    </row>
    <row r="333" spans="2:27" ht="15">
      <c r="B333" s="3">
        <v>1984.75</v>
      </c>
      <c r="C333" s="10">
        <v>7.0083300000000001E-2</v>
      </c>
      <c r="D333" s="4">
        <f t="shared" si="79"/>
        <v>0.115418326</v>
      </c>
      <c r="E333" s="10">
        <f t="shared" si="66"/>
        <v>0.39119862269046035</v>
      </c>
      <c r="F333" s="10">
        <f t="shared" si="67"/>
        <v>-0.50764602500741218</v>
      </c>
      <c r="G333" s="10">
        <f t="shared" si="68"/>
        <v>0.98103098769454589</v>
      </c>
      <c r="H333" s="3">
        <f t="shared" si="69"/>
        <v>0.4733849626871337</v>
      </c>
      <c r="I333" s="3">
        <v>2.4975352112676057</v>
      </c>
      <c r="J333" s="3">
        <f t="shared" si="70"/>
        <v>50.046635367762129</v>
      </c>
      <c r="K333" s="3">
        <f t="shared" si="71"/>
        <v>345.33338922745463</v>
      </c>
      <c r="L333" s="3">
        <f t="shared" si="64"/>
        <v>29.965389227454637</v>
      </c>
      <c r="N333" s="1">
        <v>1984.96</v>
      </c>
      <c r="O333">
        <v>345.20499999999998</v>
      </c>
      <c r="P333" s="2">
        <f t="shared" si="65"/>
        <v>29.836999999999989</v>
      </c>
      <c r="R333" s="4">
        <f t="shared" si="74"/>
        <v>1.0500000000000002E-2</v>
      </c>
      <c r="S333" s="3">
        <f t="shared" si="75"/>
        <v>-2.5266888679462363E-2</v>
      </c>
      <c r="T333" s="3">
        <f t="shared" si="76"/>
        <v>2.9536144113632146E-3</v>
      </c>
      <c r="U333" s="3">
        <f t="shared" si="72"/>
        <v>-1.2313274268099148E-2</v>
      </c>
      <c r="V333" s="3">
        <f t="shared" si="77"/>
        <v>0.11953405291023955</v>
      </c>
      <c r="W333" s="3">
        <f t="shared" si="73"/>
        <v>0.10845210606895032</v>
      </c>
      <c r="X333" s="3">
        <f t="shared" si="78"/>
        <v>0.20812793427229792</v>
      </c>
      <c r="Z333" s="1">
        <v>1985.04</v>
      </c>
      <c r="AA333">
        <v>0.11833299999999999</v>
      </c>
    </row>
    <row r="334" spans="2:27" ht="15">
      <c r="B334" s="3">
        <v>1984.83</v>
      </c>
      <c r="C334" s="10">
        <v>7.2499999999999995E-2</v>
      </c>
      <c r="D334" s="4">
        <f t="shared" si="79"/>
        <v>0.11595</v>
      </c>
      <c r="E334" s="10">
        <f t="shared" si="66"/>
        <v>0.38310722757453836</v>
      </c>
      <c r="F334" s="10">
        <f t="shared" si="67"/>
        <v>-0.53131977015935006</v>
      </c>
      <c r="G334" s="10">
        <f t="shared" si="68"/>
        <v>0.98472093833758678</v>
      </c>
      <c r="H334" s="3">
        <f t="shared" si="69"/>
        <v>0.45340116817823672</v>
      </c>
      <c r="I334" s="3">
        <v>2.5035993740219094</v>
      </c>
      <c r="J334" s="3">
        <f t="shared" si="70"/>
        <v>50.255268648930624</v>
      </c>
      <c r="K334" s="3">
        <f t="shared" si="71"/>
        <v>345.45323928727169</v>
      </c>
      <c r="L334" s="3">
        <f t="shared" si="64"/>
        <v>30.085239287271691</v>
      </c>
      <c r="N334" s="1">
        <v>1985.04</v>
      </c>
      <c r="O334">
        <v>345.32299999999998</v>
      </c>
      <c r="P334" s="2">
        <f t="shared" si="65"/>
        <v>29.954999999999984</v>
      </c>
      <c r="R334" s="4">
        <f t="shared" si="74"/>
        <v>2.4166999999999939E-3</v>
      </c>
      <c r="S334" s="3">
        <f t="shared" si="75"/>
        <v>-2.3673745151937875E-2</v>
      </c>
      <c r="T334" s="3">
        <f t="shared" si="76"/>
        <v>3.6899506430408957E-3</v>
      </c>
      <c r="U334" s="3">
        <f t="shared" si="72"/>
        <v>-9.9837945088969791E-3</v>
      </c>
      <c r="V334" s="3">
        <f t="shared" si="77"/>
        <v>0.11985005981705399</v>
      </c>
      <c r="W334" s="3">
        <f t="shared" si="73"/>
        <v>0.11086464475904671</v>
      </c>
      <c r="X334" s="3">
        <f t="shared" si="78"/>
        <v>0.20863328116849544</v>
      </c>
      <c r="Z334" s="1">
        <v>1985.12</v>
      </c>
      <c r="AA334">
        <v>9.2499999999999999E-2</v>
      </c>
    </row>
    <row r="335" spans="2:27" ht="15">
      <c r="B335" s="3">
        <v>1984.92</v>
      </c>
      <c r="C335" s="10">
        <v>7.4749999999999997E-2</v>
      </c>
      <c r="D335" s="4">
        <f t="shared" si="79"/>
        <v>0.11644500000000001</v>
      </c>
      <c r="E335" s="10">
        <f t="shared" si="66"/>
        <v>0.37638238495991144</v>
      </c>
      <c r="F335" s="10">
        <f t="shared" si="67"/>
        <v>-0.5537310668914146</v>
      </c>
      <c r="G335" s="10">
        <f t="shared" si="68"/>
        <v>0.98907705171944815</v>
      </c>
      <c r="H335" s="3">
        <f t="shared" si="69"/>
        <v>0.43534598482803355</v>
      </c>
      <c r="I335" s="3">
        <v>2.5096635367762126</v>
      </c>
      <c r="J335" s="3">
        <f t="shared" si="70"/>
        <v>50.46440727699531</v>
      </c>
      <c r="K335" s="3">
        <f t="shared" si="71"/>
        <v>345.5734059238178</v>
      </c>
      <c r="L335" s="3">
        <f t="shared" si="64"/>
        <v>30.205405923817807</v>
      </c>
      <c r="N335" s="1">
        <v>1985.12</v>
      </c>
      <c r="O335">
        <v>345.416</v>
      </c>
      <c r="P335" s="2">
        <f t="shared" si="65"/>
        <v>30.048000000000002</v>
      </c>
      <c r="R335" s="4">
        <f t="shared" si="74"/>
        <v>2.250000000000002E-3</v>
      </c>
      <c r="S335" s="3">
        <f t="shared" si="75"/>
        <v>-2.2411296732064545E-2</v>
      </c>
      <c r="T335" s="3">
        <f t="shared" si="76"/>
        <v>4.3561133818613706E-3</v>
      </c>
      <c r="U335" s="3">
        <f t="shared" si="72"/>
        <v>-8.0551833502031742E-3</v>
      </c>
      <c r="V335" s="3">
        <f t="shared" si="77"/>
        <v>0.12016663654611648</v>
      </c>
      <c r="W335" s="3">
        <f t="shared" si="73"/>
        <v>0.11291697153093362</v>
      </c>
      <c r="X335" s="3">
        <f t="shared" si="78"/>
        <v>0.20913862806468586</v>
      </c>
      <c r="Z335" s="1">
        <v>1985.21</v>
      </c>
      <c r="AA335">
        <v>0.13750000000000001</v>
      </c>
    </row>
    <row r="336" spans="2:27" ht="15">
      <c r="B336" s="3">
        <v>1985</v>
      </c>
      <c r="C336" s="10">
        <v>7.0333300000000001E-2</v>
      </c>
      <c r="D336" s="4">
        <f t="shared" si="79"/>
        <v>0.115473326</v>
      </c>
      <c r="E336" s="10">
        <f t="shared" si="66"/>
        <v>0.36878267173743601</v>
      </c>
      <c r="F336" s="10">
        <f t="shared" si="67"/>
        <v>-0.57696301460997657</v>
      </c>
      <c r="G336" s="10">
        <f t="shared" si="68"/>
        <v>0.99188634803007281</v>
      </c>
      <c r="H336" s="3">
        <f t="shared" si="69"/>
        <v>0.41492333342009624</v>
      </c>
      <c r="I336" s="3">
        <v>2.5157276995305167</v>
      </c>
      <c r="J336" s="3">
        <f t="shared" si="70"/>
        <v>50.674051251956186</v>
      </c>
      <c r="K336" s="3">
        <f t="shared" si="71"/>
        <v>345.6938861047197</v>
      </c>
      <c r="L336" s="3">
        <f t="shared" si="64"/>
        <v>30.3258861047197</v>
      </c>
      <c r="N336" s="1">
        <v>1985.21</v>
      </c>
      <c r="O336">
        <v>345.553</v>
      </c>
      <c r="P336" s="2">
        <f t="shared" si="65"/>
        <v>30.185000000000002</v>
      </c>
      <c r="R336" s="4">
        <f t="shared" si="74"/>
        <v>-4.4166999999999956E-3</v>
      </c>
      <c r="S336" s="3">
        <f t="shared" si="75"/>
        <v>-2.3231947718561963E-2</v>
      </c>
      <c r="T336" s="3">
        <f t="shared" si="76"/>
        <v>2.8092963106246538E-3</v>
      </c>
      <c r="U336" s="3">
        <f t="shared" si="72"/>
        <v>-1.0422651407937309E-2</v>
      </c>
      <c r="V336" s="3">
        <f t="shared" si="77"/>
        <v>0.12048018090189316</v>
      </c>
      <c r="W336" s="3">
        <f t="shared" si="73"/>
        <v>0.11109979463474959</v>
      </c>
      <c r="X336" s="3">
        <f t="shared" si="78"/>
        <v>0.20964397496087628</v>
      </c>
      <c r="Z336" s="1">
        <v>1985.29</v>
      </c>
      <c r="AA336">
        <v>0.154167</v>
      </c>
    </row>
    <row r="337" spans="2:27" ht="15">
      <c r="B337" s="3">
        <v>1985.08</v>
      </c>
      <c r="C337" s="10">
        <v>8.2916699999999996E-2</v>
      </c>
      <c r="D337" s="4">
        <f t="shared" si="79"/>
        <v>0.118241674</v>
      </c>
      <c r="E337" s="10">
        <f t="shared" si="66"/>
        <v>0.36581505048612634</v>
      </c>
      <c r="F337" s="10">
        <f t="shared" si="67"/>
        <v>-0.59551298589758539</v>
      </c>
      <c r="G337" s="10">
        <f t="shared" si="68"/>
        <v>0.99878879892976169</v>
      </c>
      <c r="H337" s="3">
        <f t="shared" si="69"/>
        <v>0.4032758130321763</v>
      </c>
      <c r="I337" s="3">
        <v>2.5217918622848203</v>
      </c>
      <c r="J337" s="3">
        <f t="shared" si="70"/>
        <v>50.884200573813253</v>
      </c>
      <c r="K337" s="3">
        <f t="shared" si="71"/>
        <v>345.8146859806842</v>
      </c>
      <c r="L337" s="3">
        <f t="shared" si="64"/>
        <v>30.446685980684208</v>
      </c>
      <c r="N337" s="1">
        <v>1985.29</v>
      </c>
      <c r="O337">
        <v>345.70699999999999</v>
      </c>
      <c r="P337" s="2">
        <f t="shared" si="65"/>
        <v>30.338999999999999</v>
      </c>
      <c r="R337" s="4">
        <f t="shared" si="74"/>
        <v>1.2583399999999995E-2</v>
      </c>
      <c r="S337" s="3">
        <f t="shared" si="75"/>
        <v>-1.8549971287608824E-2</v>
      </c>
      <c r="T337" s="3">
        <f t="shared" si="76"/>
        <v>6.9024508996888834E-3</v>
      </c>
      <c r="U337" s="3">
        <f t="shared" si="72"/>
        <v>-1.6475203879199405E-3</v>
      </c>
      <c r="V337" s="3">
        <f t="shared" si="77"/>
        <v>0.12079987596450792</v>
      </c>
      <c r="W337" s="3">
        <f t="shared" si="73"/>
        <v>0.11931710761537997</v>
      </c>
      <c r="X337" s="3">
        <f t="shared" si="78"/>
        <v>0.2101493218570667</v>
      </c>
      <c r="Z337" s="1">
        <v>1985.37</v>
      </c>
      <c r="AA337">
        <v>0.11666700000000001</v>
      </c>
    </row>
    <row r="338" spans="2:27" ht="15">
      <c r="B338" s="3">
        <v>1985.17</v>
      </c>
      <c r="C338" s="10">
        <v>8.6499999999999994E-2</v>
      </c>
      <c r="D338" s="4">
        <f t="shared" si="79"/>
        <v>0.11903</v>
      </c>
      <c r="E338" s="10">
        <f t="shared" si="66"/>
        <v>0.36423072652535859</v>
      </c>
      <c r="F338" s="10">
        <f t="shared" si="67"/>
        <v>-0.61278376397605139</v>
      </c>
      <c r="G338" s="10">
        <f t="shared" si="68"/>
        <v>1.0067310136226031</v>
      </c>
      <c r="H338" s="3">
        <f t="shared" si="69"/>
        <v>0.3939472496465517</v>
      </c>
      <c r="I338" s="3">
        <v>2.5278560250391235</v>
      </c>
      <c r="J338" s="3">
        <f t="shared" si="70"/>
        <v>51.09485524256651</v>
      </c>
      <c r="K338" s="3">
        <f t="shared" si="71"/>
        <v>345.93580672350731</v>
      </c>
      <c r="L338" s="3">
        <f t="shared" ref="L338:L401" si="80">K338-CO2_start2</f>
        <v>30.567806723507317</v>
      </c>
      <c r="N338" s="1">
        <v>1985.37</v>
      </c>
      <c r="O338">
        <v>345.82400000000001</v>
      </c>
      <c r="P338" s="2">
        <f t="shared" ref="P338:P401" si="81">O338-CO2_start2</f>
        <v>30.456000000000017</v>
      </c>
      <c r="R338" s="4">
        <f t="shared" si="74"/>
        <v>3.5832999999999976E-3</v>
      </c>
      <c r="S338" s="3">
        <f t="shared" si="75"/>
        <v>-1.7270778078465998E-2</v>
      </c>
      <c r="T338" s="3">
        <f t="shared" si="76"/>
        <v>7.9422146928413984E-3</v>
      </c>
      <c r="U338" s="3">
        <f t="shared" si="72"/>
        <v>6.7143661437540046E-4</v>
      </c>
      <c r="V338" s="3">
        <f t="shared" si="77"/>
        <v>0.12112074282310914</v>
      </c>
      <c r="W338" s="3">
        <f t="shared" si="73"/>
        <v>0.121725035776047</v>
      </c>
      <c r="X338" s="3">
        <f t="shared" si="78"/>
        <v>0.21065466875325711</v>
      </c>
      <c r="Z338" s="1">
        <v>1985.46</v>
      </c>
      <c r="AA338">
        <v>0.111667</v>
      </c>
    </row>
    <row r="339" spans="2:27" ht="15">
      <c r="B339" s="3">
        <v>1985.25</v>
      </c>
      <c r="C339" s="10">
        <v>7.5583300000000006E-2</v>
      </c>
      <c r="D339" s="4">
        <f t="shared" si="79"/>
        <v>0.116628326</v>
      </c>
      <c r="E339" s="10">
        <f t="shared" ref="E339:E402" si="82">Bio_alpha*(C339*Bio_factor-E338)+E338</f>
        <v>0.35928167355902657</v>
      </c>
      <c r="F339" s="10">
        <f t="shared" ref="F339:F402" si="83">Bio_alpha*(C339*Bio_factor-F338)+F338+Bio_slope*(B339-1979)</f>
        <v>-0.63336505143870969</v>
      </c>
      <c r="G339" s="10">
        <f t="shared" ref="G339:G402" si="84">Ocean_alpha*(C339*Ocean_factor-G338)+G338</f>
        <v>1.0109082205160991</v>
      </c>
      <c r="H339" s="3">
        <f t="shared" ref="H339:H402" si="85">G339+F339</f>
        <v>0.37754316907738938</v>
      </c>
      <c r="I339" s="3">
        <v>2.5339201877934272</v>
      </c>
      <c r="J339" s="3">
        <f t="shared" ref="J339:J402" si="86">J338+I339/12</f>
        <v>51.306015258215965</v>
      </c>
      <c r="K339" s="3">
        <f t="shared" ref="K339:K402" si="87">(K338+I339/12)-Emiss_alpha*((K338+I339/12)-(CO2_base+G339))</f>
        <v>346.05724168408602</v>
      </c>
      <c r="L339" s="3">
        <f t="shared" si="80"/>
        <v>30.689241684086028</v>
      </c>
      <c r="N339" s="1">
        <v>1985.46</v>
      </c>
      <c r="O339">
        <v>345.93599999999998</v>
      </c>
      <c r="P339" s="2">
        <f t="shared" si="81"/>
        <v>30.567999999999984</v>
      </c>
      <c r="R339" s="4">
        <f t="shared" si="74"/>
        <v>-1.0916699999999988E-2</v>
      </c>
      <c r="S339" s="3">
        <f t="shared" si="75"/>
        <v>-2.0581287462658304E-2</v>
      </c>
      <c r="T339" s="3">
        <f t="shared" si="76"/>
        <v>4.1772068934959883E-3</v>
      </c>
      <c r="U339" s="3">
        <f t="shared" ref="U339:U402" si="88">S339+T339+Nat_offset2</f>
        <v>-6.4040805691623157E-3</v>
      </c>
      <c r="V339" s="3">
        <f t="shared" si="77"/>
        <v>0.12143496057871062</v>
      </c>
      <c r="W339" s="3">
        <f t="shared" ref="W339:W402" si="89">V339+U339*Nat_ampl2</f>
        <v>0.11567128806646453</v>
      </c>
      <c r="X339" s="3">
        <f t="shared" si="78"/>
        <v>0.21116001564945464</v>
      </c>
      <c r="Z339" s="1">
        <v>1985.54</v>
      </c>
      <c r="AA339">
        <v>0.105833</v>
      </c>
    </row>
    <row r="340" spans="2:27" ht="15">
      <c r="B340" s="3">
        <v>1985.33</v>
      </c>
      <c r="C340" s="10">
        <v>7.8833299999999995E-2</v>
      </c>
      <c r="D340" s="4">
        <f t="shared" si="79"/>
        <v>0.117343326</v>
      </c>
      <c r="E340" s="10">
        <f t="shared" si="82"/>
        <v>0.35576774762946689</v>
      </c>
      <c r="F340" s="10">
        <f t="shared" si="83"/>
        <v>-0.65246132740478913</v>
      </c>
      <c r="G340" s="10">
        <f t="shared" si="84"/>
        <v>1.0160714290860986</v>
      </c>
      <c r="H340" s="3">
        <f t="shared" si="85"/>
        <v>0.36361010168130947</v>
      </c>
      <c r="I340" s="3">
        <v>2.5399843505477313</v>
      </c>
      <c r="J340" s="3">
        <f t="shared" si="86"/>
        <v>51.51768062076161</v>
      </c>
      <c r="K340" s="3">
        <f t="shared" si="87"/>
        <v>346.17899195564047</v>
      </c>
      <c r="L340" s="3">
        <f t="shared" si="80"/>
        <v>30.810991955640475</v>
      </c>
      <c r="N340" s="1">
        <v>1985.54</v>
      </c>
      <c r="O340">
        <v>346.04199999999997</v>
      </c>
      <c r="P340" s="2">
        <f t="shared" si="81"/>
        <v>30.673999999999978</v>
      </c>
      <c r="R340" s="4">
        <f t="shared" ref="R340:R403" si="90">C340-C339</f>
        <v>3.249999999999989E-3</v>
      </c>
      <c r="S340" s="3">
        <f t="shared" ref="S340:S403" si="91">F340-F339</f>
        <v>-1.9096275966079435E-2</v>
      </c>
      <c r="T340" s="3">
        <f t="shared" ref="T340:T403" si="92">G340-G339</f>
        <v>5.1632085699995223E-3</v>
      </c>
      <c r="U340" s="3">
        <f t="shared" si="88"/>
        <v>-3.9330673960799121E-3</v>
      </c>
      <c r="V340" s="3">
        <f t="shared" ref="V340:V403" si="93">L340-L339</f>
        <v>0.12175027155444695</v>
      </c>
      <c r="W340" s="3">
        <f t="shared" si="89"/>
        <v>0.11821051089797503</v>
      </c>
      <c r="X340" s="3">
        <f t="shared" ref="X340:X403" si="94">J340-J339</f>
        <v>0.21166536254564505</v>
      </c>
      <c r="Z340" s="1">
        <v>1985.62</v>
      </c>
      <c r="AA340">
        <v>0.1075</v>
      </c>
    </row>
    <row r="341" spans="2:27" ht="15">
      <c r="B341" s="3">
        <v>1985.42</v>
      </c>
      <c r="C341" s="10">
        <v>7.1999999999999995E-2</v>
      </c>
      <c r="D341" s="4">
        <f t="shared" si="79"/>
        <v>0.11584</v>
      </c>
      <c r="E341" s="10">
        <f t="shared" si="82"/>
        <v>0.35034933769850057</v>
      </c>
      <c r="F341" s="10">
        <f t="shared" si="83"/>
        <v>-0.67356619145365659</v>
      </c>
      <c r="G341" s="10">
        <f t="shared" si="84"/>
        <v>1.018873979713105</v>
      </c>
      <c r="H341" s="3">
        <f t="shared" si="85"/>
        <v>0.34530778825944841</v>
      </c>
      <c r="I341" s="3">
        <v>2.5460485133020345</v>
      </c>
      <c r="J341" s="3">
        <f t="shared" si="86"/>
        <v>51.729851330203445</v>
      </c>
      <c r="K341" s="3">
        <f t="shared" si="87"/>
        <v>346.30105318346227</v>
      </c>
      <c r="L341" s="3">
        <f t="shared" si="80"/>
        <v>30.933053183462278</v>
      </c>
      <c r="N341" s="1">
        <v>1985.62</v>
      </c>
      <c r="O341">
        <v>346.149</v>
      </c>
      <c r="P341" s="2">
        <f t="shared" si="81"/>
        <v>30.781000000000006</v>
      </c>
      <c r="R341" s="4">
        <f t="shared" si="90"/>
        <v>-6.8333000000000005E-3</v>
      </c>
      <c r="S341" s="3">
        <f t="shared" si="91"/>
        <v>-2.1104864048867467E-2</v>
      </c>
      <c r="T341" s="3">
        <f t="shared" si="92"/>
        <v>2.802550627006406E-3</v>
      </c>
      <c r="U341" s="3">
        <f t="shared" si="88"/>
        <v>-8.3023134218610604E-3</v>
      </c>
      <c r="V341" s="3">
        <f t="shared" si="93"/>
        <v>0.12206122782180273</v>
      </c>
      <c r="W341" s="3">
        <f t="shared" si="89"/>
        <v>0.11458914574212778</v>
      </c>
      <c r="X341" s="3">
        <f t="shared" si="94"/>
        <v>0.21217070944183547</v>
      </c>
      <c r="Z341" s="1">
        <v>1985.71</v>
      </c>
      <c r="AA341">
        <v>8.9166700000000002E-2</v>
      </c>
    </row>
    <row r="342" spans="2:27" ht="15">
      <c r="B342" s="3">
        <v>1985.5</v>
      </c>
      <c r="C342" s="10">
        <v>7.19167E-2</v>
      </c>
      <c r="D342" s="4">
        <f t="shared" si="79"/>
        <v>0.11582167400000001</v>
      </c>
      <c r="E342" s="10">
        <f t="shared" si="82"/>
        <v>0.34533751870429746</v>
      </c>
      <c r="F342" s="10">
        <f t="shared" si="83"/>
        <v>-0.69421024494437289</v>
      </c>
      <c r="G342" s="10">
        <f t="shared" si="84"/>
        <v>1.0215912684307522</v>
      </c>
      <c r="H342" s="3">
        <f t="shared" si="85"/>
        <v>0.32738102348637932</v>
      </c>
      <c r="I342" s="3">
        <v>2.5521126760563382</v>
      </c>
      <c r="J342" s="3">
        <f t="shared" si="86"/>
        <v>51.942527386541471</v>
      </c>
      <c r="K342" s="3">
        <f t="shared" si="87"/>
        <v>346.42342472277011</v>
      </c>
      <c r="L342" s="3">
        <f t="shared" si="80"/>
        <v>31.055424722770113</v>
      </c>
      <c r="N342" s="1">
        <v>1985.71</v>
      </c>
      <c r="O342">
        <v>346.238</v>
      </c>
      <c r="P342" s="2">
        <f t="shared" si="81"/>
        <v>30.870000000000005</v>
      </c>
      <c r="R342" s="4">
        <f t="shared" si="90"/>
        <v>-8.329999999999449E-5</v>
      </c>
      <c r="S342" s="3">
        <f t="shared" si="91"/>
        <v>-2.0644053490716296E-2</v>
      </c>
      <c r="T342" s="3">
        <f t="shared" si="92"/>
        <v>2.7172887176472038E-3</v>
      </c>
      <c r="U342" s="3">
        <f t="shared" si="88"/>
        <v>-7.9267647730690925E-3</v>
      </c>
      <c r="V342" s="3">
        <f t="shared" si="93"/>
        <v>0.12237153930783506</v>
      </c>
      <c r="W342" s="3">
        <f t="shared" si="89"/>
        <v>0.11523745101207288</v>
      </c>
      <c r="X342" s="3">
        <f t="shared" si="94"/>
        <v>0.21267605633802589</v>
      </c>
      <c r="Z342" s="1">
        <v>1985.79</v>
      </c>
      <c r="AA342">
        <v>3.2500000000000001E-2</v>
      </c>
    </row>
    <row r="343" spans="2:27" ht="15">
      <c r="B343" s="3">
        <v>1985.58</v>
      </c>
      <c r="C343" s="10">
        <v>6.2333300000000001E-2</v>
      </c>
      <c r="D343" s="4">
        <f t="shared" si="79"/>
        <v>0.113713326</v>
      </c>
      <c r="E343" s="10">
        <f t="shared" si="82"/>
        <v>0.33766143720418235</v>
      </c>
      <c r="F343" s="10">
        <f t="shared" si="83"/>
        <v>-0.71746867648117962</v>
      </c>
      <c r="G343" s="10">
        <f t="shared" si="84"/>
        <v>1.021091111727465</v>
      </c>
      <c r="H343" s="3">
        <f t="shared" si="85"/>
        <v>0.3036224352462854</v>
      </c>
      <c r="I343" s="3">
        <v>2.5585289514866978</v>
      </c>
      <c r="J343" s="3">
        <f t="shared" si="86"/>
        <v>52.155738132498698</v>
      </c>
      <c r="K343" s="3">
        <f t="shared" si="87"/>
        <v>346.54613012768021</v>
      </c>
      <c r="L343" s="3">
        <f t="shared" si="80"/>
        <v>31.17813012768022</v>
      </c>
      <c r="N343" s="1">
        <v>1985.79</v>
      </c>
      <c r="O343">
        <v>346.27100000000002</v>
      </c>
      <c r="P343" s="2">
        <f t="shared" si="81"/>
        <v>30.90300000000002</v>
      </c>
      <c r="R343" s="4">
        <f t="shared" si="90"/>
        <v>-9.5833999999999989E-3</v>
      </c>
      <c r="S343" s="3">
        <f t="shared" si="91"/>
        <v>-2.3258431536806734E-2</v>
      </c>
      <c r="T343" s="3">
        <f t="shared" si="92"/>
        <v>-5.0015670328718009E-4</v>
      </c>
      <c r="U343" s="3">
        <f t="shared" si="88"/>
        <v>-1.3758588240093914E-2</v>
      </c>
      <c r="V343" s="3">
        <f t="shared" si="93"/>
        <v>0.12270540491010706</v>
      </c>
      <c r="W343" s="3">
        <f t="shared" si="89"/>
        <v>0.11032267549402254</v>
      </c>
      <c r="X343" s="3">
        <f t="shared" si="94"/>
        <v>0.21321074595722678</v>
      </c>
      <c r="Z343" s="1">
        <v>1985.87</v>
      </c>
      <c r="AA343">
        <v>0.130833</v>
      </c>
    </row>
    <row r="344" spans="2:27" ht="15">
      <c r="B344" s="3">
        <v>1985.67</v>
      </c>
      <c r="C344" s="10">
        <v>5.7000000000000002E-2</v>
      </c>
      <c r="D344" s="4">
        <f t="shared" ref="D344:D407" si="95">C344*Had_fact+Had_offset</f>
        <v>0.11254</v>
      </c>
      <c r="E344" s="10">
        <f t="shared" si="82"/>
        <v>0.32889339279993224</v>
      </c>
      <c r="F344" s="10">
        <f t="shared" si="83"/>
        <v>-0.74192317500348903</v>
      </c>
      <c r="G344" s="10">
        <f t="shared" si="84"/>
        <v>1.0188418909674948</v>
      </c>
      <c r="H344" s="3">
        <f t="shared" si="85"/>
        <v>0.27691871596400575</v>
      </c>
      <c r="I344" s="3">
        <v>2.5649452269170578</v>
      </c>
      <c r="J344" s="3">
        <f t="shared" si="86"/>
        <v>52.369483568075118</v>
      </c>
      <c r="K344" s="3">
        <f t="shared" si="87"/>
        <v>346.66916600856013</v>
      </c>
      <c r="L344" s="3">
        <f t="shared" si="80"/>
        <v>31.301166008560131</v>
      </c>
      <c r="N344" s="1">
        <v>1985.87</v>
      </c>
      <c r="O344">
        <v>346.40199999999999</v>
      </c>
      <c r="P344" s="2">
        <f t="shared" si="81"/>
        <v>31.033999999999992</v>
      </c>
      <c r="R344" s="4">
        <f t="shared" si="90"/>
        <v>-5.3332999999999992E-3</v>
      </c>
      <c r="S344" s="3">
        <f t="shared" si="91"/>
        <v>-2.4454498522309409E-2</v>
      </c>
      <c r="T344" s="3">
        <f t="shared" si="92"/>
        <v>-2.2492207599702496E-3</v>
      </c>
      <c r="U344" s="3">
        <f t="shared" si="88"/>
        <v>-1.6703719282279657E-2</v>
      </c>
      <c r="V344" s="3">
        <f t="shared" si="93"/>
        <v>0.12303588087991102</v>
      </c>
      <c r="W344" s="3">
        <f t="shared" si="89"/>
        <v>0.10800253352585933</v>
      </c>
      <c r="X344" s="3">
        <f t="shared" si="94"/>
        <v>0.21374543557642056</v>
      </c>
      <c r="Z344" s="1">
        <v>1985.96</v>
      </c>
      <c r="AA344">
        <v>0.13416700000000001</v>
      </c>
    </row>
    <row r="345" spans="2:27" ht="15">
      <c r="B345" s="3">
        <v>1985.75</v>
      </c>
      <c r="C345" s="10">
        <v>5.2083299999999999E-2</v>
      </c>
      <c r="D345" s="4">
        <f t="shared" si="95"/>
        <v>0.11145832600000001</v>
      </c>
      <c r="E345" s="10">
        <f t="shared" si="82"/>
        <v>0.31925393201221203</v>
      </c>
      <c r="F345" s="10">
        <f t="shared" si="83"/>
        <v>-0.7671948702878677</v>
      </c>
      <c r="G345" s="10">
        <f t="shared" si="84"/>
        <v>1.0150170981685205</v>
      </c>
      <c r="H345" s="3">
        <f t="shared" si="85"/>
        <v>0.24782222788065278</v>
      </c>
      <c r="I345" s="3">
        <v>2.5713615023474179</v>
      </c>
      <c r="J345" s="3">
        <f t="shared" si="86"/>
        <v>52.58376369327074</v>
      </c>
      <c r="K345" s="3">
        <f t="shared" si="87"/>
        <v>346.79252926362363</v>
      </c>
      <c r="L345" s="3">
        <f t="shared" si="80"/>
        <v>31.42452926362364</v>
      </c>
      <c r="N345" s="1">
        <v>1985.96</v>
      </c>
      <c r="O345">
        <v>346.536</v>
      </c>
      <c r="P345" s="2">
        <f t="shared" si="81"/>
        <v>31.168000000000006</v>
      </c>
      <c r="R345" s="4">
        <f t="shared" si="90"/>
        <v>-4.916700000000003E-3</v>
      </c>
      <c r="S345" s="3">
        <f t="shared" si="91"/>
        <v>-2.527169528437867E-2</v>
      </c>
      <c r="T345" s="3">
        <f t="shared" si="92"/>
        <v>-3.8247927989742969E-3</v>
      </c>
      <c r="U345" s="3">
        <f t="shared" si="88"/>
        <v>-1.9096488083352965E-2</v>
      </c>
      <c r="V345" s="3">
        <f t="shared" si="93"/>
        <v>0.12336325506350931</v>
      </c>
      <c r="W345" s="3">
        <f t="shared" si="89"/>
        <v>0.10617641578849164</v>
      </c>
      <c r="X345" s="3">
        <f t="shared" si="94"/>
        <v>0.21428012519562145</v>
      </c>
      <c r="Z345" s="1">
        <v>1986.04</v>
      </c>
      <c r="AA345">
        <v>0.125</v>
      </c>
    </row>
    <row r="346" spans="2:27" ht="15">
      <c r="B346" s="3">
        <v>1985.83</v>
      </c>
      <c r="C346" s="10">
        <v>5.425E-2</v>
      </c>
      <c r="D346" s="4">
        <f t="shared" si="95"/>
        <v>0.11193500000000001</v>
      </c>
      <c r="E346" s="10">
        <f t="shared" si="82"/>
        <v>0.31107815902172226</v>
      </c>
      <c r="F346" s="10">
        <f t="shared" si="83"/>
        <v>-0.79095299331518298</v>
      </c>
      <c r="G346" s="10">
        <f t="shared" si="84"/>
        <v>1.0119859262972746</v>
      </c>
      <c r="H346" s="3">
        <f t="shared" si="85"/>
        <v>0.22103293298209159</v>
      </c>
      <c r="I346" s="3">
        <v>2.5777777777777775</v>
      </c>
      <c r="J346" s="3">
        <f t="shared" si="86"/>
        <v>52.798578508085555</v>
      </c>
      <c r="K346" s="3">
        <f t="shared" si="87"/>
        <v>346.91622065161226</v>
      </c>
      <c r="L346" s="3">
        <f t="shared" si="80"/>
        <v>31.548220651612269</v>
      </c>
      <c r="N346" s="1">
        <v>1986.04</v>
      </c>
      <c r="O346">
        <v>346.661</v>
      </c>
      <c r="P346" s="2">
        <f t="shared" si="81"/>
        <v>31.293000000000006</v>
      </c>
      <c r="R346" s="4">
        <f t="shared" si="90"/>
        <v>2.1667000000000006E-3</v>
      </c>
      <c r="S346" s="3">
        <f t="shared" si="91"/>
        <v>-2.3758123027315281E-2</v>
      </c>
      <c r="T346" s="3">
        <f t="shared" si="92"/>
        <v>-3.0311718712459079E-3</v>
      </c>
      <c r="U346" s="3">
        <f t="shared" si="88"/>
        <v>-1.6789294898561187E-2</v>
      </c>
      <c r="V346" s="3">
        <f t="shared" si="93"/>
        <v>0.12369138798862878</v>
      </c>
      <c r="W346" s="3">
        <f t="shared" si="89"/>
        <v>0.10858102257992371</v>
      </c>
      <c r="X346" s="3">
        <f t="shared" si="94"/>
        <v>0.21481481481481524</v>
      </c>
      <c r="Z346" s="1">
        <v>1986.12</v>
      </c>
      <c r="AA346">
        <v>0.120833</v>
      </c>
    </row>
    <row r="347" spans="2:27" ht="15">
      <c r="B347" s="3">
        <v>1985.92</v>
      </c>
      <c r="C347" s="10">
        <v>5.1083299999999998E-2</v>
      </c>
      <c r="D347" s="4">
        <f t="shared" si="95"/>
        <v>0.111238326</v>
      </c>
      <c r="E347" s="10">
        <f t="shared" si="82"/>
        <v>0.30254330333777157</v>
      </c>
      <c r="F347" s="10">
        <f t="shared" si="83"/>
        <v>-0.81517430311731609</v>
      </c>
      <c r="G347" s="10">
        <f t="shared" si="84"/>
        <v>1.0079726034359702</v>
      </c>
      <c r="H347" s="3">
        <f t="shared" si="85"/>
        <v>0.19279830031865408</v>
      </c>
      <c r="I347" s="3">
        <v>2.584194053208138</v>
      </c>
      <c r="J347" s="3">
        <f t="shared" si="86"/>
        <v>53.013928012519564</v>
      </c>
      <c r="K347" s="3">
        <f t="shared" si="87"/>
        <v>347.04023804024996</v>
      </c>
      <c r="L347" s="3">
        <f t="shared" si="80"/>
        <v>31.672238040249965</v>
      </c>
      <c r="N347" s="1">
        <v>1986.12</v>
      </c>
      <c r="O347">
        <v>346.78199999999998</v>
      </c>
      <c r="P347" s="2">
        <f t="shared" si="81"/>
        <v>31.413999999999987</v>
      </c>
      <c r="R347" s="4">
        <f t="shared" si="90"/>
        <v>-3.1667000000000015E-3</v>
      </c>
      <c r="S347" s="3">
        <f t="shared" si="91"/>
        <v>-2.4221309802133106E-2</v>
      </c>
      <c r="T347" s="3">
        <f t="shared" si="92"/>
        <v>-4.0133228613044025E-3</v>
      </c>
      <c r="U347" s="3">
        <f t="shared" si="88"/>
        <v>-1.8234632663437507E-2</v>
      </c>
      <c r="V347" s="3">
        <f t="shared" si="93"/>
        <v>0.12401738863769651</v>
      </c>
      <c r="W347" s="3">
        <f t="shared" si="89"/>
        <v>0.10760621924060276</v>
      </c>
      <c r="X347" s="3">
        <f t="shared" si="94"/>
        <v>0.21534950443400902</v>
      </c>
      <c r="Z347" s="1">
        <v>1986.21</v>
      </c>
      <c r="AA347">
        <v>0.10333299999999999</v>
      </c>
    </row>
    <row r="348" spans="2:27" ht="15">
      <c r="B348" s="3">
        <v>1986</v>
      </c>
      <c r="C348" s="10">
        <v>5.7833299999999997E-2</v>
      </c>
      <c r="D348" s="4">
        <f t="shared" si="95"/>
        <v>0.11272332600000001</v>
      </c>
      <c r="E348" s="10">
        <f t="shared" si="82"/>
        <v>0.29684965784109368</v>
      </c>
      <c r="F348" s="10">
        <f t="shared" si="83"/>
        <v>-0.83650018311076579</v>
      </c>
      <c r="G348" s="10">
        <f t="shared" si="84"/>
        <v>1.0062687509539054</v>
      </c>
      <c r="H348" s="3">
        <f t="shared" si="85"/>
        <v>0.16976856784313965</v>
      </c>
      <c r="I348" s="3">
        <v>2.5906103286384976</v>
      </c>
      <c r="J348" s="3">
        <f t="shared" si="86"/>
        <v>53.229812206572774</v>
      </c>
      <c r="K348" s="3">
        <f t="shared" si="87"/>
        <v>347.16458465731426</v>
      </c>
      <c r="L348" s="3">
        <f t="shared" si="80"/>
        <v>31.79658465731427</v>
      </c>
      <c r="N348" s="1">
        <v>1986.21</v>
      </c>
      <c r="O348">
        <v>346.88499999999999</v>
      </c>
      <c r="P348" s="2">
        <f t="shared" si="81"/>
        <v>31.516999999999996</v>
      </c>
      <c r="R348" s="4">
        <f t="shared" si="90"/>
        <v>6.7499999999999991E-3</v>
      </c>
      <c r="S348" s="3">
        <f t="shared" si="91"/>
        <v>-2.1325879993449703E-2</v>
      </c>
      <c r="T348" s="3">
        <f t="shared" si="92"/>
        <v>-1.7038524820647272E-3</v>
      </c>
      <c r="U348" s="3">
        <f t="shared" si="88"/>
        <v>-1.302973247551443E-2</v>
      </c>
      <c r="V348" s="3">
        <f t="shared" si="93"/>
        <v>0.12434661706430461</v>
      </c>
      <c r="W348" s="3">
        <f t="shared" si="89"/>
        <v>0.11261985783634162</v>
      </c>
      <c r="X348" s="3">
        <f t="shared" si="94"/>
        <v>0.21588419405320991</v>
      </c>
      <c r="Z348" s="1">
        <v>1986.29</v>
      </c>
      <c r="AA348">
        <v>0.15083299999999999</v>
      </c>
    </row>
    <row r="349" spans="2:27" ht="15">
      <c r="B349" s="3">
        <v>1986.08</v>
      </c>
      <c r="C349" s="10">
        <v>5.66667E-2</v>
      </c>
      <c r="D349" s="4">
        <f t="shared" si="95"/>
        <v>0.112466674</v>
      </c>
      <c r="E349" s="10">
        <f t="shared" si="82"/>
        <v>0.29123814635942202</v>
      </c>
      <c r="F349" s="10">
        <f t="shared" si="83"/>
        <v>-0.85769404462936705</v>
      </c>
      <c r="G349" s="10">
        <f t="shared" si="84"/>
        <v>1.0042151842372107</v>
      </c>
      <c r="H349" s="3">
        <f t="shared" si="85"/>
        <v>0.14652113960784363</v>
      </c>
      <c r="I349" s="3">
        <v>2.5970266040688577</v>
      </c>
      <c r="J349" s="3">
        <f t="shared" si="86"/>
        <v>53.446231090245178</v>
      </c>
      <c r="K349" s="3">
        <f t="shared" si="87"/>
        <v>347.28925939793533</v>
      </c>
      <c r="L349" s="3">
        <f t="shared" si="80"/>
        <v>31.92125939793533</v>
      </c>
      <c r="N349" s="1">
        <v>1986.29</v>
      </c>
      <c r="O349">
        <v>347.036</v>
      </c>
      <c r="P349" s="2">
        <f t="shared" si="81"/>
        <v>31.668000000000006</v>
      </c>
      <c r="R349" s="4">
        <f t="shared" si="90"/>
        <v>-1.1665999999999968E-3</v>
      </c>
      <c r="S349" s="3">
        <f t="shared" si="91"/>
        <v>-2.1193861518601254E-2</v>
      </c>
      <c r="T349" s="3">
        <f t="shared" si="92"/>
        <v>-2.0535667166947658E-3</v>
      </c>
      <c r="U349" s="3">
        <f t="shared" si="88"/>
        <v>-1.3247428235296019E-2</v>
      </c>
      <c r="V349" s="3">
        <f t="shared" si="93"/>
        <v>0.12467474062106021</v>
      </c>
      <c r="W349" s="3">
        <f t="shared" si="89"/>
        <v>0.11275205520929379</v>
      </c>
      <c r="X349" s="3">
        <f t="shared" si="94"/>
        <v>0.21641888367240369</v>
      </c>
      <c r="Z349" s="1">
        <v>1986.37</v>
      </c>
      <c r="AA349">
        <v>0.11583300000000001</v>
      </c>
    </row>
    <row r="350" spans="2:27" ht="15">
      <c r="B350" s="3">
        <v>1986.17</v>
      </c>
      <c r="C350" s="10">
        <v>5.0250000000000003E-2</v>
      </c>
      <c r="D350" s="4">
        <f t="shared" si="95"/>
        <v>0.111055</v>
      </c>
      <c r="E350" s="10">
        <f t="shared" si="82"/>
        <v>0.28402310254448965</v>
      </c>
      <c r="F350" s="10">
        <f t="shared" si="83"/>
        <v>-0.88059554256257777</v>
      </c>
      <c r="G350" s="10">
        <f t="shared" si="84"/>
        <v>1.0000871838738754</v>
      </c>
      <c r="H350" s="3">
        <f t="shared" si="85"/>
        <v>0.11949164131129764</v>
      </c>
      <c r="I350" s="3">
        <v>2.6034428794992173</v>
      </c>
      <c r="J350" s="3">
        <f t="shared" si="86"/>
        <v>53.663184663536782</v>
      </c>
      <c r="K350" s="3">
        <f t="shared" si="87"/>
        <v>347.41425835233827</v>
      </c>
      <c r="L350" s="3">
        <f t="shared" si="80"/>
        <v>32.04625835233827</v>
      </c>
      <c r="N350" s="1">
        <v>1986.37</v>
      </c>
      <c r="O350">
        <v>347.15199999999999</v>
      </c>
      <c r="P350" s="2">
        <f t="shared" si="81"/>
        <v>31.783999999999992</v>
      </c>
      <c r="R350" s="4">
        <f t="shared" si="90"/>
        <v>-6.4166999999999974E-3</v>
      </c>
      <c r="S350" s="3">
        <f t="shared" si="91"/>
        <v>-2.2901497933210724E-2</v>
      </c>
      <c r="T350" s="3">
        <f t="shared" si="92"/>
        <v>-4.1280003633352713E-3</v>
      </c>
      <c r="U350" s="3">
        <f t="shared" si="88"/>
        <v>-1.7029498296545993E-2</v>
      </c>
      <c r="V350" s="3">
        <f t="shared" si="93"/>
        <v>0.1249989544029404</v>
      </c>
      <c r="W350" s="3">
        <f t="shared" si="89"/>
        <v>0.109672405936049</v>
      </c>
      <c r="X350" s="3">
        <f t="shared" si="94"/>
        <v>0.21695357329160458</v>
      </c>
      <c r="Z350" s="1">
        <v>1986.46</v>
      </c>
      <c r="AA350">
        <v>0.121667</v>
      </c>
    </row>
    <row r="351" spans="2:27" ht="15">
      <c r="B351" s="3">
        <v>1986.25</v>
      </c>
      <c r="C351" s="10">
        <v>5.4583300000000001E-2</v>
      </c>
      <c r="D351" s="4">
        <f t="shared" si="95"/>
        <v>0.11200832600000001</v>
      </c>
      <c r="E351" s="10">
        <f t="shared" si="82"/>
        <v>0.27877082793360225</v>
      </c>
      <c r="F351" s="10">
        <f t="shared" si="83"/>
        <v>-0.90148005167032519</v>
      </c>
      <c r="G351" s="10">
        <f t="shared" si="84"/>
        <v>0.99747378497169348</v>
      </c>
      <c r="H351" s="3">
        <f t="shared" si="85"/>
        <v>9.5993733301368289E-2</v>
      </c>
      <c r="I351" s="3">
        <v>2.6098591549295773</v>
      </c>
      <c r="J351" s="3">
        <f t="shared" si="86"/>
        <v>53.880672926447581</v>
      </c>
      <c r="K351" s="3">
        <f t="shared" si="87"/>
        <v>347.53958345768734</v>
      </c>
      <c r="L351" s="3">
        <f t="shared" si="80"/>
        <v>32.171583457687348</v>
      </c>
      <c r="N351" s="1">
        <v>1986.46</v>
      </c>
      <c r="O351">
        <v>347.27300000000002</v>
      </c>
      <c r="P351" s="2">
        <f t="shared" si="81"/>
        <v>31.90500000000003</v>
      </c>
      <c r="R351" s="4">
        <f t="shared" si="90"/>
        <v>4.3332999999999983E-3</v>
      </c>
      <c r="S351" s="3">
        <f t="shared" si="91"/>
        <v>-2.0884509107747418E-2</v>
      </c>
      <c r="T351" s="3">
        <f t="shared" si="92"/>
        <v>-2.6133989021819293E-3</v>
      </c>
      <c r="U351" s="3">
        <f t="shared" si="88"/>
        <v>-1.3497908009929347E-2</v>
      </c>
      <c r="V351" s="3">
        <f t="shared" si="93"/>
        <v>0.12532510534907715</v>
      </c>
      <c r="W351" s="3">
        <f t="shared" si="89"/>
        <v>0.11317698814014074</v>
      </c>
      <c r="X351" s="3">
        <f t="shared" si="94"/>
        <v>0.21748826291079837</v>
      </c>
      <c r="Z351" s="1">
        <v>1986.54</v>
      </c>
      <c r="AA351">
        <v>0.110833</v>
      </c>
    </row>
    <row r="352" spans="2:27" ht="15">
      <c r="B352" s="3">
        <v>1986.33</v>
      </c>
      <c r="C352" s="10">
        <v>5.7166700000000001E-2</v>
      </c>
      <c r="D352" s="4">
        <f t="shared" si="95"/>
        <v>0.112576674</v>
      </c>
      <c r="E352" s="10">
        <f t="shared" si="82"/>
        <v>0.27476473105074234</v>
      </c>
      <c r="F352" s="10">
        <f t="shared" si="83"/>
        <v>-0.92106849859019591</v>
      </c>
      <c r="G352" s="10">
        <f t="shared" si="84"/>
        <v>0.99576649381816784</v>
      </c>
      <c r="H352" s="3">
        <f t="shared" si="85"/>
        <v>7.4697995227971936E-2</v>
      </c>
      <c r="I352" s="3">
        <v>2.6162754303599369</v>
      </c>
      <c r="J352" s="3">
        <f t="shared" si="86"/>
        <v>54.098695878977573</v>
      </c>
      <c r="K352" s="3">
        <f t="shared" si="87"/>
        <v>347.66523565776879</v>
      </c>
      <c r="L352" s="3">
        <f t="shared" si="80"/>
        <v>32.297235657768795</v>
      </c>
      <c r="N352" s="1">
        <v>1986.54</v>
      </c>
      <c r="O352">
        <v>347.38400000000001</v>
      </c>
      <c r="P352" s="2">
        <f t="shared" si="81"/>
        <v>32.01600000000002</v>
      </c>
      <c r="R352" s="4">
        <f t="shared" si="90"/>
        <v>2.5833999999999996E-3</v>
      </c>
      <c r="S352" s="3">
        <f t="shared" si="91"/>
        <v>-1.9588446919870717E-2</v>
      </c>
      <c r="T352" s="3">
        <f t="shared" si="92"/>
        <v>-1.7072911535256363E-3</v>
      </c>
      <c r="U352" s="3">
        <f t="shared" si="88"/>
        <v>-1.1295738073396353E-2</v>
      </c>
      <c r="V352" s="3">
        <f t="shared" si="93"/>
        <v>0.12565220008144706</v>
      </c>
      <c r="W352" s="3">
        <f t="shared" si="89"/>
        <v>0.11548603581539034</v>
      </c>
      <c r="X352" s="3">
        <f t="shared" si="94"/>
        <v>0.21802295252999215</v>
      </c>
      <c r="Z352" s="1">
        <v>1986.62</v>
      </c>
      <c r="AA352">
        <v>0.153333</v>
      </c>
    </row>
    <row r="353" spans="2:27" ht="15">
      <c r="B353" s="3">
        <v>1986.42</v>
      </c>
      <c r="C353" s="10">
        <v>6.6583299999999998E-2</v>
      </c>
      <c r="D353" s="4">
        <f t="shared" si="95"/>
        <v>0.11464832600000001</v>
      </c>
      <c r="E353" s="10">
        <f t="shared" si="82"/>
        <v>0.27409058305000922</v>
      </c>
      <c r="F353" s="10">
        <f t="shared" si="83"/>
        <v>-0.93742910070928209</v>
      </c>
      <c r="G353" s="10">
        <f t="shared" si="84"/>
        <v>0.99720079930448025</v>
      </c>
      <c r="H353" s="3">
        <f t="shared" si="85"/>
        <v>5.9771698595198153E-2</v>
      </c>
      <c r="I353" s="3">
        <v>2.622691705790297</v>
      </c>
      <c r="J353" s="3">
        <f t="shared" si="86"/>
        <v>54.317253521126766</v>
      </c>
      <c r="K353" s="3">
        <f t="shared" si="87"/>
        <v>347.79121953273113</v>
      </c>
      <c r="L353" s="3">
        <f t="shared" si="80"/>
        <v>32.423219532731139</v>
      </c>
      <c r="N353" s="1">
        <v>1986.62</v>
      </c>
      <c r="O353">
        <v>347.53800000000001</v>
      </c>
      <c r="P353" s="2">
        <f t="shared" si="81"/>
        <v>32.170000000000016</v>
      </c>
      <c r="R353" s="4">
        <f t="shared" si="90"/>
        <v>9.4165999999999972E-3</v>
      </c>
      <c r="S353" s="3">
        <f t="shared" si="91"/>
        <v>-1.6360602119086187E-2</v>
      </c>
      <c r="T353" s="3">
        <f t="shared" si="92"/>
        <v>1.4343054863124038E-3</v>
      </c>
      <c r="U353" s="3">
        <f t="shared" si="88"/>
        <v>-4.9262966327737832E-3</v>
      </c>
      <c r="V353" s="3">
        <f t="shared" si="93"/>
        <v>0.12598387496234409</v>
      </c>
      <c r="W353" s="3">
        <f t="shared" si="89"/>
        <v>0.12155020799284769</v>
      </c>
      <c r="X353" s="3">
        <f t="shared" si="94"/>
        <v>0.21855764214919304</v>
      </c>
      <c r="Z353" s="1">
        <v>1986.71</v>
      </c>
      <c r="AA353">
        <v>0.130833</v>
      </c>
    </row>
    <row r="354" spans="2:27" ht="15">
      <c r="B354" s="3">
        <v>1986.5</v>
      </c>
      <c r="C354" s="10">
        <v>6.7833299999999999E-2</v>
      </c>
      <c r="D354" s="4">
        <f t="shared" si="95"/>
        <v>0.11492332600000001</v>
      </c>
      <c r="E354" s="10">
        <f t="shared" si="82"/>
        <v>0.27387011487415452</v>
      </c>
      <c r="F354" s="10">
        <f t="shared" si="83"/>
        <v>-0.95328180338206558</v>
      </c>
      <c r="G354" s="10">
        <f t="shared" si="84"/>
        <v>0.99901788891373544</v>
      </c>
      <c r="H354" s="3">
        <f t="shared" si="85"/>
        <v>4.5736085531669857E-2</v>
      </c>
      <c r="I354" s="3">
        <v>2.629107981220657</v>
      </c>
      <c r="J354" s="3">
        <f t="shared" si="86"/>
        <v>54.536345852895153</v>
      </c>
      <c r="K354" s="3">
        <f t="shared" si="87"/>
        <v>347.91753516574647</v>
      </c>
      <c r="L354" s="3">
        <f t="shared" si="80"/>
        <v>32.549535165746477</v>
      </c>
      <c r="N354" s="1">
        <v>1986.71</v>
      </c>
      <c r="O354">
        <v>347.66800000000001</v>
      </c>
      <c r="P354" s="2">
        <f t="shared" si="81"/>
        <v>32.300000000000011</v>
      </c>
      <c r="R354" s="4">
        <f t="shared" si="90"/>
        <v>1.2500000000000011E-3</v>
      </c>
      <c r="S354" s="3">
        <f t="shared" si="91"/>
        <v>-1.5852702672783492E-2</v>
      </c>
      <c r="T354" s="3">
        <f t="shared" si="92"/>
        <v>1.8170896092551958E-3</v>
      </c>
      <c r="U354" s="3">
        <f t="shared" si="88"/>
        <v>-4.0356130635282959E-3</v>
      </c>
      <c r="V354" s="3">
        <f t="shared" si="93"/>
        <v>0.12631563301533788</v>
      </c>
      <c r="W354" s="3">
        <f t="shared" si="89"/>
        <v>0.12268358125816241</v>
      </c>
      <c r="X354" s="3">
        <f t="shared" si="94"/>
        <v>0.21909233176838683</v>
      </c>
      <c r="Z354" s="1">
        <v>1986.79</v>
      </c>
      <c r="AA354">
        <v>0.13916700000000001</v>
      </c>
    </row>
    <row r="355" spans="2:27" ht="15">
      <c r="B355" s="3">
        <v>1986.58</v>
      </c>
      <c r="C355" s="10">
        <v>8.1333299999999997E-2</v>
      </c>
      <c r="D355" s="4">
        <f t="shared" si="95"/>
        <v>0.11789332600000001</v>
      </c>
      <c r="E355" s="10">
        <f t="shared" si="82"/>
        <v>0.27798487597037247</v>
      </c>
      <c r="F355" s="10">
        <f t="shared" si="83"/>
        <v>-0.96474939232292167</v>
      </c>
      <c r="G355" s="10">
        <f t="shared" si="84"/>
        <v>1.0052509629313744</v>
      </c>
      <c r="H355" s="3">
        <f t="shared" si="85"/>
        <v>4.0501570608452719E-2</v>
      </c>
      <c r="I355" s="3">
        <v>2.6342331768388103</v>
      </c>
      <c r="J355" s="3">
        <f t="shared" si="86"/>
        <v>54.755865284298388</v>
      </c>
      <c r="K355" s="3">
        <f t="shared" si="87"/>
        <v>348.04408178833643</v>
      </c>
      <c r="L355" s="3">
        <f t="shared" si="80"/>
        <v>32.676081788336433</v>
      </c>
      <c r="N355" s="1">
        <v>1986.79</v>
      </c>
      <c r="O355">
        <v>347.80799999999999</v>
      </c>
      <c r="P355" s="2">
        <f t="shared" si="81"/>
        <v>32.44</v>
      </c>
      <c r="R355" s="4">
        <f t="shared" si="90"/>
        <v>1.3499999999999998E-2</v>
      </c>
      <c r="S355" s="3">
        <f t="shared" si="91"/>
        <v>-1.1467588940856088E-2</v>
      </c>
      <c r="T355" s="3">
        <f t="shared" si="92"/>
        <v>6.233074017638951E-3</v>
      </c>
      <c r="U355" s="3">
        <f t="shared" si="88"/>
        <v>4.7654850767828629E-3</v>
      </c>
      <c r="V355" s="3">
        <f t="shared" si="93"/>
        <v>0.12654662258995586</v>
      </c>
      <c r="W355" s="3">
        <f t="shared" si="89"/>
        <v>0.13083555915906045</v>
      </c>
      <c r="X355" s="3">
        <f t="shared" si="94"/>
        <v>0.21951943140323493</v>
      </c>
      <c r="Z355" s="1">
        <v>1986.87</v>
      </c>
      <c r="AA355">
        <v>0.129167</v>
      </c>
    </row>
    <row r="356" spans="2:27" ht="15">
      <c r="B356" s="3">
        <v>1986.67</v>
      </c>
      <c r="C356" s="10">
        <v>8.8749999999999996E-2</v>
      </c>
      <c r="D356" s="4">
        <f t="shared" si="95"/>
        <v>0.11952500000000001</v>
      </c>
      <c r="E356" s="10">
        <f t="shared" si="82"/>
        <v>0.28414266529455662</v>
      </c>
      <c r="F356" s="10">
        <f t="shared" si="83"/>
        <v>-0.97427805711714865</v>
      </c>
      <c r="G356" s="10">
        <f t="shared" si="84"/>
        <v>1.0138021833706981</v>
      </c>
      <c r="H356" s="3">
        <f t="shared" si="85"/>
        <v>3.9524126253549396E-2</v>
      </c>
      <c r="I356" s="3">
        <v>2.6393583724569636</v>
      </c>
      <c r="J356" s="3">
        <f t="shared" si="86"/>
        <v>54.975811815336471</v>
      </c>
      <c r="K356" s="3">
        <f t="shared" si="87"/>
        <v>348.1708627970126</v>
      </c>
      <c r="L356" s="3">
        <f t="shared" si="80"/>
        <v>32.802862797012608</v>
      </c>
      <c r="N356" s="1">
        <v>1986.87</v>
      </c>
      <c r="O356">
        <v>347.93700000000001</v>
      </c>
      <c r="P356" s="2">
        <f t="shared" si="81"/>
        <v>32.569000000000017</v>
      </c>
      <c r="R356" s="4">
        <f t="shared" si="90"/>
        <v>7.4166999999999983E-3</v>
      </c>
      <c r="S356" s="3">
        <f t="shared" si="91"/>
        <v>-9.528664794226982E-3</v>
      </c>
      <c r="T356" s="3">
        <f t="shared" si="92"/>
        <v>8.5512204393236591E-3</v>
      </c>
      <c r="U356" s="3">
        <f t="shared" si="88"/>
        <v>9.0225556450966773E-3</v>
      </c>
      <c r="V356" s="3">
        <f t="shared" si="93"/>
        <v>0.12678100867617559</v>
      </c>
      <c r="W356" s="3">
        <f t="shared" si="89"/>
        <v>0.13490130875676259</v>
      </c>
      <c r="X356" s="3">
        <f t="shared" si="94"/>
        <v>0.21994653103808304</v>
      </c>
      <c r="Z356" s="1">
        <v>1986.96</v>
      </c>
      <c r="AA356">
        <v>0.13416700000000001</v>
      </c>
    </row>
    <row r="357" spans="2:27" ht="15">
      <c r="B357" s="3">
        <v>1986.75</v>
      </c>
      <c r="C357" s="10">
        <v>9.5583299999999996E-2</v>
      </c>
      <c r="D357" s="4">
        <f t="shared" si="95"/>
        <v>0.12102832600000001</v>
      </c>
      <c r="E357" s="10">
        <f t="shared" si="82"/>
        <v>0.29199354697479007</v>
      </c>
      <c r="F357" s="10">
        <f t="shared" si="83"/>
        <v>-0.9820594099338974</v>
      </c>
      <c r="G357" s="10">
        <f t="shared" si="84"/>
        <v>1.0244313001425549</v>
      </c>
      <c r="H357" s="3">
        <f t="shared" si="85"/>
        <v>4.2371890208657503E-2</v>
      </c>
      <c r="I357" s="3">
        <v>2.6444835680751169</v>
      </c>
      <c r="J357" s="3">
        <f t="shared" si="86"/>
        <v>55.196185446009395</v>
      </c>
      <c r="K357" s="3">
        <f t="shared" si="87"/>
        <v>348.29788119179102</v>
      </c>
      <c r="L357" s="3">
        <f t="shared" si="80"/>
        <v>32.929881191791026</v>
      </c>
      <c r="N357" s="1">
        <v>1986.96</v>
      </c>
      <c r="O357">
        <v>348.07100000000003</v>
      </c>
      <c r="P357" s="2">
        <f t="shared" si="81"/>
        <v>32.703000000000031</v>
      </c>
      <c r="R357" s="4">
        <f t="shared" si="90"/>
        <v>6.8333000000000005E-3</v>
      </c>
      <c r="S357" s="3">
        <f t="shared" si="91"/>
        <v>-7.7813528167487434E-3</v>
      </c>
      <c r="T357" s="3">
        <f t="shared" si="92"/>
        <v>1.062911677185685E-2</v>
      </c>
      <c r="U357" s="3">
        <f t="shared" si="88"/>
        <v>1.2847763955108107E-2</v>
      </c>
      <c r="V357" s="3">
        <f t="shared" si="93"/>
        <v>0.12701839477841759</v>
      </c>
      <c r="W357" s="3">
        <f t="shared" si="89"/>
        <v>0.13858138233801487</v>
      </c>
      <c r="X357" s="3">
        <f t="shared" si="94"/>
        <v>0.22037363067292404</v>
      </c>
      <c r="Z357" s="1">
        <v>1987.04</v>
      </c>
      <c r="AA357">
        <v>0.14249999999999999</v>
      </c>
    </row>
    <row r="358" spans="2:27" ht="15">
      <c r="B358" s="3">
        <v>1986.83</v>
      </c>
      <c r="C358" s="10">
        <v>0.107917</v>
      </c>
      <c r="D358" s="4">
        <f t="shared" si="95"/>
        <v>0.12374174</v>
      </c>
      <c r="E358" s="10">
        <f t="shared" si="82"/>
        <v>0.30316129962774985</v>
      </c>
      <c r="F358" s="10">
        <f t="shared" si="83"/>
        <v>-0.9864740073180609</v>
      </c>
      <c r="G358" s="10">
        <f t="shared" si="84"/>
        <v>1.0389099715540386</v>
      </c>
      <c r="H358" s="3">
        <f t="shared" si="85"/>
        <v>5.2435964235977739E-2</v>
      </c>
      <c r="I358" s="3">
        <v>2.6496087636932706</v>
      </c>
      <c r="J358" s="3">
        <f t="shared" si="86"/>
        <v>55.416986176317167</v>
      </c>
      <c r="K358" s="3">
        <f t="shared" si="87"/>
        <v>348.42514285089419</v>
      </c>
      <c r="L358" s="3">
        <f t="shared" si="80"/>
        <v>33.057142850894195</v>
      </c>
      <c r="N358" s="1">
        <v>1987.04</v>
      </c>
      <c r="O358">
        <v>348.21300000000002</v>
      </c>
      <c r="P358" s="2">
        <f t="shared" si="81"/>
        <v>32.845000000000027</v>
      </c>
      <c r="R358" s="4">
        <f t="shared" si="90"/>
        <v>1.2333700000000003E-2</v>
      </c>
      <c r="S358" s="3">
        <f t="shared" si="91"/>
        <v>-4.4145973841634989E-3</v>
      </c>
      <c r="T358" s="3">
        <f t="shared" si="92"/>
        <v>1.4478671411483734E-2</v>
      </c>
      <c r="U358" s="3">
        <f t="shared" si="88"/>
        <v>2.0064074027320238E-2</v>
      </c>
      <c r="V358" s="3">
        <f t="shared" si="93"/>
        <v>0.12726165910316922</v>
      </c>
      <c r="W358" s="3">
        <f t="shared" si="89"/>
        <v>0.14531932572775744</v>
      </c>
      <c r="X358" s="3">
        <f t="shared" si="94"/>
        <v>0.22080073030777214</v>
      </c>
      <c r="Z358" s="1">
        <v>1987.12</v>
      </c>
      <c r="AA358">
        <v>0.15</v>
      </c>
    </row>
    <row r="359" spans="2:27" ht="15">
      <c r="B359" s="3">
        <v>1986.92</v>
      </c>
      <c r="C359" s="10">
        <v>0.11516700000000001</v>
      </c>
      <c r="D359" s="4">
        <f t="shared" si="95"/>
        <v>0.12533674</v>
      </c>
      <c r="E359" s="10">
        <f t="shared" si="82"/>
        <v>0.31575484005581689</v>
      </c>
      <c r="F359" s="10">
        <f t="shared" si="83"/>
        <v>-0.98956692100845034</v>
      </c>
      <c r="G359" s="10">
        <f t="shared" si="84"/>
        <v>1.0554817913093721</v>
      </c>
      <c r="H359" s="3">
        <f t="shared" si="85"/>
        <v>6.5914870300921802E-2</v>
      </c>
      <c r="I359" s="3">
        <v>2.6547339593114243</v>
      </c>
      <c r="J359" s="3">
        <f t="shared" si="86"/>
        <v>55.638214006259787</v>
      </c>
      <c r="K359" s="3">
        <f t="shared" si="87"/>
        <v>348.55265078471041</v>
      </c>
      <c r="L359" s="3">
        <f t="shared" si="80"/>
        <v>33.184650784710414</v>
      </c>
      <c r="N359" s="1">
        <v>1987.12</v>
      </c>
      <c r="O359">
        <v>348.363</v>
      </c>
      <c r="P359" s="2">
        <f t="shared" si="81"/>
        <v>32.995000000000005</v>
      </c>
      <c r="R359" s="4">
        <f t="shared" si="90"/>
        <v>7.2500000000000064E-3</v>
      </c>
      <c r="S359" s="3">
        <f t="shared" si="91"/>
        <v>-3.0929136903894427E-3</v>
      </c>
      <c r="T359" s="3">
        <f t="shared" si="92"/>
        <v>1.6571819755333506E-2</v>
      </c>
      <c r="U359" s="3">
        <f t="shared" si="88"/>
        <v>2.3478906064944065E-2</v>
      </c>
      <c r="V359" s="3">
        <f t="shared" si="93"/>
        <v>0.12750793381621861</v>
      </c>
      <c r="W359" s="3">
        <f t="shared" si="89"/>
        <v>0.14863894927466828</v>
      </c>
      <c r="X359" s="3">
        <f t="shared" si="94"/>
        <v>0.22122782994262025</v>
      </c>
      <c r="Z359" s="1">
        <v>1987.21</v>
      </c>
      <c r="AA359">
        <v>0.14583299999999999</v>
      </c>
    </row>
    <row r="360" spans="2:27" ht="15">
      <c r="B360" s="3">
        <v>1987</v>
      </c>
      <c r="C360" s="10">
        <v>0.126</v>
      </c>
      <c r="D360" s="4">
        <f t="shared" si="95"/>
        <v>0.12772</v>
      </c>
      <c r="E360" s="10">
        <f t="shared" si="82"/>
        <v>0.33080609201235073</v>
      </c>
      <c r="F360" s="10">
        <f t="shared" si="83"/>
        <v>-0.99014790354894044</v>
      </c>
      <c r="G360" s="10">
        <f t="shared" si="84"/>
        <v>1.0752855815641975</v>
      </c>
      <c r="H360" s="3">
        <f t="shared" si="85"/>
        <v>8.5137678015257068E-2</v>
      </c>
      <c r="I360" s="3">
        <v>2.6598591549295776</v>
      </c>
      <c r="J360" s="3">
        <f t="shared" si="86"/>
        <v>55.859868935837255</v>
      </c>
      <c r="K360" s="3">
        <f t="shared" si="87"/>
        <v>348.68040985197871</v>
      </c>
      <c r="L360" s="3">
        <f t="shared" si="80"/>
        <v>33.312409851978714</v>
      </c>
      <c r="N360" s="1">
        <v>1987.21</v>
      </c>
      <c r="O360">
        <v>348.50900000000001</v>
      </c>
      <c r="P360" s="2">
        <f t="shared" si="81"/>
        <v>33.14100000000002</v>
      </c>
      <c r="R360" s="4">
        <f t="shared" si="90"/>
        <v>1.0832999999999995E-2</v>
      </c>
      <c r="S360" s="3">
        <f t="shared" si="91"/>
        <v>-5.8098254049010478E-4</v>
      </c>
      <c r="T360" s="3">
        <f t="shared" si="92"/>
        <v>1.9803790254825371E-2</v>
      </c>
      <c r="U360" s="3">
        <f t="shared" si="88"/>
        <v>2.9222807714335268E-2</v>
      </c>
      <c r="V360" s="3">
        <f t="shared" si="93"/>
        <v>0.12775906726830044</v>
      </c>
      <c r="W360" s="3">
        <f t="shared" si="89"/>
        <v>0.15405959421120219</v>
      </c>
      <c r="X360" s="3">
        <f t="shared" si="94"/>
        <v>0.22165492957746835</v>
      </c>
      <c r="Z360" s="1">
        <v>1987.29</v>
      </c>
      <c r="AA360">
        <v>0.125833</v>
      </c>
    </row>
    <row r="361" spans="2:27" ht="15">
      <c r="B361" s="3">
        <v>1987.08</v>
      </c>
      <c r="C361" s="10">
        <v>0.14974999999999999</v>
      </c>
      <c r="D361" s="4">
        <f t="shared" si="95"/>
        <v>0.13294500000000001</v>
      </c>
      <c r="E361" s="10">
        <f t="shared" si="82"/>
        <v>0.35224969291835262</v>
      </c>
      <c r="F361" s="10">
        <f t="shared" si="83"/>
        <v>-0.98428665268010007</v>
      </c>
      <c r="G361" s="10">
        <f t="shared" si="84"/>
        <v>1.1025158319567236</v>
      </c>
      <c r="H361" s="3">
        <f t="shared" si="85"/>
        <v>0.11822917927662357</v>
      </c>
      <c r="I361" s="3">
        <v>2.6649843505477309</v>
      </c>
      <c r="J361" s="3">
        <f t="shared" si="86"/>
        <v>56.081950965049565</v>
      </c>
      <c r="K361" s="3">
        <f t="shared" si="87"/>
        <v>348.80843172938756</v>
      </c>
      <c r="L361" s="3">
        <f t="shared" si="80"/>
        <v>33.440431729387569</v>
      </c>
      <c r="N361" s="1">
        <v>1987.29</v>
      </c>
      <c r="O361">
        <v>348.63499999999999</v>
      </c>
      <c r="P361" s="2">
        <f t="shared" si="81"/>
        <v>33.266999999999996</v>
      </c>
      <c r="R361" s="4">
        <f t="shared" si="90"/>
        <v>2.3749999999999993E-2</v>
      </c>
      <c r="S361" s="3">
        <f t="shared" si="91"/>
        <v>5.8612508688403731E-3</v>
      </c>
      <c r="T361" s="3">
        <f t="shared" si="92"/>
        <v>2.7230250392526134E-2</v>
      </c>
      <c r="U361" s="3">
        <f t="shared" si="88"/>
        <v>4.3091501261366509E-2</v>
      </c>
      <c r="V361" s="3">
        <f t="shared" si="93"/>
        <v>0.12802187740885529</v>
      </c>
      <c r="W361" s="3">
        <f t="shared" si="89"/>
        <v>0.16680422854408516</v>
      </c>
      <c r="X361" s="3">
        <f t="shared" si="94"/>
        <v>0.22208202921230935</v>
      </c>
      <c r="Z361" s="1">
        <v>1987.37</v>
      </c>
      <c r="AA361">
        <v>0.181667</v>
      </c>
    </row>
    <row r="362" spans="2:27" ht="15">
      <c r="B362" s="3">
        <v>1987.17</v>
      </c>
      <c r="C362" s="10">
        <v>0.16483300000000001</v>
      </c>
      <c r="D362" s="4">
        <f t="shared" si="95"/>
        <v>0.13626326</v>
      </c>
      <c r="E362" s="10">
        <f t="shared" si="82"/>
        <v>0.37680263853804363</v>
      </c>
      <c r="F362" s="10">
        <f t="shared" si="83"/>
        <v>-0.97542016117890074</v>
      </c>
      <c r="G362" s="10">
        <f t="shared" si="84"/>
        <v>1.1341603109280463</v>
      </c>
      <c r="H362" s="3">
        <f t="shared" si="85"/>
        <v>0.15874014974914552</v>
      </c>
      <c r="I362" s="3">
        <v>2.6701095461658841</v>
      </c>
      <c r="J362" s="3">
        <f t="shared" si="86"/>
        <v>56.304460093896722</v>
      </c>
      <c r="K362" s="3">
        <f t="shared" si="87"/>
        <v>348.93672317270193</v>
      </c>
      <c r="L362" s="3">
        <f t="shared" si="80"/>
        <v>33.568723172701937</v>
      </c>
      <c r="N362" s="1">
        <v>1987.37</v>
      </c>
      <c r="O362">
        <v>348.81700000000001</v>
      </c>
      <c r="P362" s="2">
        <f t="shared" si="81"/>
        <v>33.449000000000012</v>
      </c>
      <c r="R362" s="4">
        <f t="shared" si="90"/>
        <v>1.5083000000000013E-2</v>
      </c>
      <c r="S362" s="3">
        <f t="shared" si="91"/>
        <v>8.8664915011993362E-3</v>
      </c>
      <c r="T362" s="3">
        <f t="shared" si="92"/>
        <v>3.1644478971322609E-2</v>
      </c>
      <c r="U362" s="3">
        <f t="shared" si="88"/>
        <v>5.0510970472521947E-2</v>
      </c>
      <c r="V362" s="3">
        <f t="shared" si="93"/>
        <v>0.12829144331436737</v>
      </c>
      <c r="W362" s="3">
        <f t="shared" si="89"/>
        <v>0.17375131673963712</v>
      </c>
      <c r="X362" s="3">
        <f t="shared" si="94"/>
        <v>0.22250912884715746</v>
      </c>
      <c r="Z362" s="1">
        <v>1987.46</v>
      </c>
      <c r="AA362">
        <v>0.17416699999999999</v>
      </c>
    </row>
    <row r="363" spans="2:27" ht="15">
      <c r="B363" s="3">
        <v>1987.25</v>
      </c>
      <c r="C363" s="10">
        <v>0.17841699999999999</v>
      </c>
      <c r="D363" s="4">
        <f t="shared" si="95"/>
        <v>0.13925174000000001</v>
      </c>
      <c r="E363" s="10">
        <f t="shared" si="82"/>
        <v>0.40373690570483894</v>
      </c>
      <c r="F363" s="10">
        <f t="shared" si="83"/>
        <v>-0.96411812850916179</v>
      </c>
      <c r="G363" s="10">
        <f t="shared" si="84"/>
        <v>1.1696335089508136</v>
      </c>
      <c r="H363" s="3">
        <f t="shared" si="85"/>
        <v>0.20551538044165185</v>
      </c>
      <c r="I363" s="3">
        <v>2.6752347417840374</v>
      </c>
      <c r="J363" s="3">
        <f t="shared" si="86"/>
        <v>56.527396322378728</v>
      </c>
      <c r="K363" s="3">
        <f t="shared" si="87"/>
        <v>349.06528997387034</v>
      </c>
      <c r="L363" s="3">
        <f t="shared" si="80"/>
        <v>33.69728997387034</v>
      </c>
      <c r="N363" s="1">
        <v>1987.46</v>
      </c>
      <c r="O363">
        <v>348.99099999999999</v>
      </c>
      <c r="P363" s="2">
        <f t="shared" si="81"/>
        <v>33.62299999999999</v>
      </c>
      <c r="R363" s="4">
        <f t="shared" si="90"/>
        <v>1.3583999999999985E-2</v>
      </c>
      <c r="S363" s="3">
        <f t="shared" si="91"/>
        <v>1.1302032669738948E-2</v>
      </c>
      <c r="T363" s="3">
        <f t="shared" si="92"/>
        <v>3.5473198022767383E-2</v>
      </c>
      <c r="U363" s="3">
        <f t="shared" si="88"/>
        <v>5.6775230692506333E-2</v>
      </c>
      <c r="V363" s="3">
        <f t="shared" si="93"/>
        <v>0.1285668011684038</v>
      </c>
      <c r="W363" s="3">
        <f t="shared" si="89"/>
        <v>0.17966450879165952</v>
      </c>
      <c r="X363" s="3">
        <f t="shared" si="94"/>
        <v>0.22293622848200556</v>
      </c>
      <c r="Z363" s="1">
        <v>1987.54</v>
      </c>
      <c r="AA363">
        <v>0.16916700000000001</v>
      </c>
    </row>
    <row r="364" spans="2:27" ht="15">
      <c r="B364" s="3">
        <v>1987.33</v>
      </c>
      <c r="C364" s="10">
        <v>0.19</v>
      </c>
      <c r="D364" s="4">
        <f t="shared" si="95"/>
        <v>0.14180000000000001</v>
      </c>
      <c r="E364" s="10">
        <f t="shared" si="82"/>
        <v>0.43222212995517711</v>
      </c>
      <c r="F364" s="10">
        <f t="shared" si="83"/>
        <v>-0.95121525429601506</v>
      </c>
      <c r="G364" s="10">
        <f t="shared" si="84"/>
        <v>1.2081963861073906</v>
      </c>
      <c r="H364" s="3">
        <f t="shared" si="85"/>
        <v>0.2569811318113755</v>
      </c>
      <c r="I364" s="3">
        <v>2.6803599374021911</v>
      </c>
      <c r="J364" s="3">
        <f t="shared" si="86"/>
        <v>56.750759650495574</v>
      </c>
      <c r="K364" s="3">
        <f t="shared" si="87"/>
        <v>349.19413671274737</v>
      </c>
      <c r="L364" s="3">
        <f t="shared" si="80"/>
        <v>33.82613671274737</v>
      </c>
      <c r="N364" s="1">
        <v>1987.54</v>
      </c>
      <c r="O364">
        <v>349.16</v>
      </c>
      <c r="P364" s="2">
        <f t="shared" si="81"/>
        <v>33.79200000000003</v>
      </c>
      <c r="R364" s="4">
        <f t="shared" si="90"/>
        <v>1.158300000000001E-2</v>
      </c>
      <c r="S364" s="3">
        <f t="shared" si="91"/>
        <v>1.2902874213146731E-2</v>
      </c>
      <c r="T364" s="3">
        <f t="shared" si="92"/>
        <v>3.8562877156576914E-2</v>
      </c>
      <c r="U364" s="3">
        <f t="shared" si="88"/>
        <v>6.1465751369723647E-2</v>
      </c>
      <c r="V364" s="3">
        <f t="shared" si="93"/>
        <v>0.12884673887703002</v>
      </c>
      <c r="W364" s="3">
        <f t="shared" si="89"/>
        <v>0.18416591510978131</v>
      </c>
      <c r="X364" s="3">
        <f t="shared" si="94"/>
        <v>0.22336332811684656</v>
      </c>
      <c r="Z364" s="1">
        <v>1987.62</v>
      </c>
      <c r="AA364">
        <v>0.16666700000000001</v>
      </c>
    </row>
    <row r="365" spans="2:27" ht="15">
      <c r="B365" s="3">
        <v>1987.42</v>
      </c>
      <c r="C365" s="10">
        <v>0.21183299999999999</v>
      </c>
      <c r="D365" s="4">
        <f t="shared" si="95"/>
        <v>0.14660326000000001</v>
      </c>
      <c r="E365" s="10">
        <f t="shared" si="82"/>
        <v>0.46541248260775647</v>
      </c>
      <c r="F365" s="10">
        <f t="shared" si="83"/>
        <v>-0.93371135576195485</v>
      </c>
      <c r="G365" s="10">
        <f t="shared" si="84"/>
        <v>1.2531665622153281</v>
      </c>
      <c r="H365" s="3">
        <f t="shared" si="85"/>
        <v>0.31945520645337322</v>
      </c>
      <c r="I365" s="3">
        <v>2.6854851330203444</v>
      </c>
      <c r="J365" s="3">
        <f t="shared" si="86"/>
        <v>56.974550078247269</v>
      </c>
      <c r="K365" s="3">
        <f t="shared" si="87"/>
        <v>349.3232733606265</v>
      </c>
      <c r="L365" s="3">
        <f t="shared" si="80"/>
        <v>33.955273360626506</v>
      </c>
      <c r="N365" s="1">
        <v>1987.62</v>
      </c>
      <c r="O365">
        <v>349.327</v>
      </c>
      <c r="P365" s="2">
        <f t="shared" si="81"/>
        <v>33.959000000000003</v>
      </c>
      <c r="R365" s="4">
        <f t="shared" si="90"/>
        <v>2.1832999999999991E-2</v>
      </c>
      <c r="S365" s="3">
        <f t="shared" si="91"/>
        <v>1.7503898534060203E-2</v>
      </c>
      <c r="T365" s="3">
        <f t="shared" si="92"/>
        <v>4.4970176107937521E-2</v>
      </c>
      <c r="U365" s="3">
        <f t="shared" si="88"/>
        <v>7.2474074641997718E-2</v>
      </c>
      <c r="V365" s="3">
        <f t="shared" si="93"/>
        <v>0.12913664787913604</v>
      </c>
      <c r="W365" s="3">
        <f t="shared" si="89"/>
        <v>0.19436331505693399</v>
      </c>
      <c r="X365" s="3">
        <f t="shared" si="94"/>
        <v>0.22379042775169466</v>
      </c>
      <c r="Z365" s="1">
        <v>1987.71</v>
      </c>
      <c r="AA365">
        <v>0.248333</v>
      </c>
    </row>
    <row r="366" spans="2:27" ht="15">
      <c r="B366" s="3">
        <v>1987.5</v>
      </c>
      <c r="C366" s="10">
        <v>0.22416700000000001</v>
      </c>
      <c r="D366" s="4">
        <f t="shared" si="95"/>
        <v>0.14931674</v>
      </c>
      <c r="E366" s="10">
        <f t="shared" si="82"/>
        <v>0.49989376994518736</v>
      </c>
      <c r="F366" s="10">
        <f t="shared" si="83"/>
        <v>-0.91486230292160564</v>
      </c>
      <c r="G366" s="10">
        <f t="shared" si="84"/>
        <v>1.3012783541941375</v>
      </c>
      <c r="H366" s="3">
        <f t="shared" si="85"/>
        <v>0.38641605127253187</v>
      </c>
      <c r="I366" s="3">
        <v>2.6906103286384981</v>
      </c>
      <c r="J366" s="3">
        <f t="shared" si="86"/>
        <v>57.198767605633812</v>
      </c>
      <c r="K366" s="3">
        <f t="shared" si="87"/>
        <v>349.45270455820145</v>
      </c>
      <c r="L366" s="3">
        <f t="shared" si="80"/>
        <v>34.084704558201452</v>
      </c>
      <c r="N366" s="1">
        <v>1987.71</v>
      </c>
      <c r="O366">
        <v>349.57499999999999</v>
      </c>
      <c r="P366" s="2">
        <f t="shared" si="81"/>
        <v>34.206999999999994</v>
      </c>
      <c r="R366" s="4">
        <f t="shared" si="90"/>
        <v>1.2334000000000012E-2</v>
      </c>
      <c r="S366" s="3">
        <f t="shared" si="91"/>
        <v>1.8849052840349212E-2</v>
      </c>
      <c r="T366" s="3">
        <f t="shared" si="92"/>
        <v>4.8111791978809437E-2</v>
      </c>
      <c r="U366" s="3">
        <f t="shared" si="88"/>
        <v>7.6960844819158644E-2</v>
      </c>
      <c r="V366" s="3">
        <f t="shared" si="93"/>
        <v>0.12943119757494514</v>
      </c>
      <c r="W366" s="3">
        <f t="shared" si="89"/>
        <v>0.19869595791218791</v>
      </c>
      <c r="X366" s="3">
        <f t="shared" si="94"/>
        <v>0.22421752738654277</v>
      </c>
      <c r="Z366" s="1">
        <v>1987.79</v>
      </c>
      <c r="AA366">
        <v>0.21</v>
      </c>
    </row>
    <row r="367" spans="2:27" ht="15">
      <c r="B367" s="3">
        <v>1987.58</v>
      </c>
      <c r="C367" s="10">
        <v>0.23766699999999999</v>
      </c>
      <c r="D367" s="4">
        <f t="shared" si="95"/>
        <v>0.15228674</v>
      </c>
      <c r="E367" s="10">
        <f t="shared" si="82"/>
        <v>0.53593568737923603</v>
      </c>
      <c r="F367" s="10">
        <f t="shared" si="83"/>
        <v>-0.89440273552477167</v>
      </c>
      <c r="G367" s="10">
        <f t="shared" si="84"/>
        <v>1.352851634802551</v>
      </c>
      <c r="H367" s="3">
        <f t="shared" si="85"/>
        <v>0.45844889927777932</v>
      </c>
      <c r="I367" s="3">
        <v>2.6994913928012525</v>
      </c>
      <c r="J367" s="3">
        <f t="shared" si="86"/>
        <v>57.423725221700586</v>
      </c>
      <c r="K367" s="3">
        <f t="shared" si="87"/>
        <v>349.58274793886136</v>
      </c>
      <c r="L367" s="3">
        <f t="shared" si="80"/>
        <v>34.214747938861365</v>
      </c>
      <c r="N367" s="1">
        <v>1987.79</v>
      </c>
      <c r="O367">
        <v>349.78500000000003</v>
      </c>
      <c r="P367" s="2">
        <f t="shared" si="81"/>
        <v>34.41700000000003</v>
      </c>
      <c r="R367" s="4">
        <f t="shared" si="90"/>
        <v>1.3499999999999984E-2</v>
      </c>
      <c r="S367" s="3">
        <f t="shared" si="91"/>
        <v>2.0459567396833966E-2</v>
      </c>
      <c r="T367" s="3">
        <f t="shared" si="92"/>
        <v>5.1573280608413485E-2</v>
      </c>
      <c r="U367" s="3">
        <f t="shared" si="88"/>
        <v>8.2032848005247447E-2</v>
      </c>
      <c r="V367" s="3">
        <f t="shared" si="93"/>
        <v>0.13004338065991305</v>
      </c>
      <c r="W367" s="3">
        <f t="shared" si="89"/>
        <v>0.20387294386463575</v>
      </c>
      <c r="X367" s="3">
        <f t="shared" si="94"/>
        <v>0.22495761606677434</v>
      </c>
      <c r="Z367" s="1">
        <v>1987.87</v>
      </c>
      <c r="AA367">
        <v>0.19500000000000001</v>
      </c>
    </row>
    <row r="368" spans="2:27" ht="15">
      <c r="B368" s="3">
        <v>1987.67</v>
      </c>
      <c r="C368" s="10">
        <v>0.245917</v>
      </c>
      <c r="D368" s="4">
        <f t="shared" si="95"/>
        <v>0.15410174000000001</v>
      </c>
      <c r="E368" s="10">
        <f t="shared" si="82"/>
        <v>0.57173438652419606</v>
      </c>
      <c r="F368" s="10">
        <f t="shared" si="83"/>
        <v>-0.87429049049835228</v>
      </c>
      <c r="G368" s="10">
        <f t="shared" si="84"/>
        <v>1.4060831389275035</v>
      </c>
      <c r="H368" s="3">
        <f t="shared" si="85"/>
        <v>0.53179264842915119</v>
      </c>
      <c r="I368" s="3">
        <v>2.7083724569640069</v>
      </c>
      <c r="J368" s="3">
        <f t="shared" si="86"/>
        <v>57.649422926447585</v>
      </c>
      <c r="K368" s="3">
        <f t="shared" si="87"/>
        <v>349.71340520486859</v>
      </c>
      <c r="L368" s="3">
        <f t="shared" si="80"/>
        <v>34.345405204868598</v>
      </c>
      <c r="N368" s="1">
        <v>1987.87</v>
      </c>
      <c r="O368">
        <v>349.98</v>
      </c>
      <c r="P368" s="2">
        <f t="shared" si="81"/>
        <v>34.612000000000023</v>
      </c>
      <c r="R368" s="4">
        <f t="shared" si="90"/>
        <v>8.2500000000000073E-3</v>
      </c>
      <c r="S368" s="3">
        <f t="shared" si="91"/>
        <v>2.0112245026419395E-2</v>
      </c>
      <c r="T368" s="3">
        <f t="shared" si="92"/>
        <v>5.3231504124952478E-2</v>
      </c>
      <c r="U368" s="3">
        <f t="shared" si="88"/>
        <v>8.3343749151371868E-2</v>
      </c>
      <c r="V368" s="3">
        <f t="shared" si="93"/>
        <v>0.13065726600723337</v>
      </c>
      <c r="W368" s="3">
        <f t="shared" si="89"/>
        <v>0.20566664024346806</v>
      </c>
      <c r="X368" s="3">
        <f t="shared" si="94"/>
        <v>0.2256977047469988</v>
      </c>
      <c r="Z368" s="1">
        <v>1987.96</v>
      </c>
      <c r="AA368">
        <v>0.17</v>
      </c>
    </row>
    <row r="369" spans="2:27" ht="15">
      <c r="B369" s="3">
        <v>1987.75</v>
      </c>
      <c r="C369" s="10">
        <v>0.253583</v>
      </c>
      <c r="D369" s="4">
        <f t="shared" si="95"/>
        <v>0.15578826000000001</v>
      </c>
      <c r="E369" s="10">
        <f t="shared" si="82"/>
        <v>0.60712253779331848</v>
      </c>
      <c r="F369" s="10">
        <f t="shared" si="83"/>
        <v>-0.85453457372633113</v>
      </c>
      <c r="G369" s="10">
        <f t="shared" si="84"/>
        <v>1.4607460247195778</v>
      </c>
      <c r="H369" s="3">
        <f t="shared" si="85"/>
        <v>0.60621145099324669</v>
      </c>
      <c r="I369" s="3">
        <v>2.7172535211267612</v>
      </c>
      <c r="J369" s="3">
        <f t="shared" si="86"/>
        <v>57.875860719874815</v>
      </c>
      <c r="K369" s="3">
        <f t="shared" si="87"/>
        <v>349.84467768656668</v>
      </c>
      <c r="L369" s="3">
        <f t="shared" si="80"/>
        <v>34.476677686566688</v>
      </c>
      <c r="N369" s="1">
        <v>1987.96</v>
      </c>
      <c r="O369">
        <v>350.15</v>
      </c>
      <c r="P369" s="2">
        <f t="shared" si="81"/>
        <v>34.781999999999982</v>
      </c>
      <c r="R369" s="4">
        <f t="shared" si="90"/>
        <v>7.6660000000000061E-3</v>
      </c>
      <c r="S369" s="3">
        <f t="shared" si="91"/>
        <v>1.9755916772021154E-2</v>
      </c>
      <c r="T369" s="3">
        <f t="shared" si="92"/>
        <v>5.4662885792074345E-2</v>
      </c>
      <c r="U369" s="3">
        <f t="shared" si="88"/>
        <v>8.4418802564095494E-2</v>
      </c>
      <c r="V369" s="3">
        <f t="shared" si="93"/>
        <v>0.13127248169809036</v>
      </c>
      <c r="W369" s="3">
        <f t="shared" si="89"/>
        <v>0.20724940400577629</v>
      </c>
      <c r="X369" s="3">
        <f t="shared" si="94"/>
        <v>0.22643779342723036</v>
      </c>
      <c r="Z369" s="1">
        <v>1988.04</v>
      </c>
      <c r="AA369">
        <v>0.17249999999999999</v>
      </c>
    </row>
    <row r="370" spans="2:27" ht="15">
      <c r="B370" s="3">
        <v>1987.83</v>
      </c>
      <c r="C370" s="10">
        <v>0.24975</v>
      </c>
      <c r="D370" s="4">
        <f t="shared" si="95"/>
        <v>0.154945</v>
      </c>
      <c r="E370" s="10">
        <f t="shared" si="82"/>
        <v>0.63845532967762897</v>
      </c>
      <c r="F370" s="10">
        <f t="shared" si="83"/>
        <v>-0.83878413187925349</v>
      </c>
      <c r="G370" s="10">
        <f t="shared" si="84"/>
        <v>1.5130174314611622</v>
      </c>
      <c r="H370" s="3">
        <f t="shared" si="85"/>
        <v>0.6742332995819087</v>
      </c>
      <c r="I370" s="3">
        <v>2.7261345852895156</v>
      </c>
      <c r="J370" s="3">
        <f t="shared" si="86"/>
        <v>58.103038601982277</v>
      </c>
      <c r="K370" s="3">
        <f t="shared" si="87"/>
        <v>349.97656049104427</v>
      </c>
      <c r="L370" s="3">
        <f t="shared" si="80"/>
        <v>34.608560491044273</v>
      </c>
      <c r="N370" s="1">
        <v>1988.04</v>
      </c>
      <c r="O370">
        <v>350.322</v>
      </c>
      <c r="P370" s="2">
        <f t="shared" si="81"/>
        <v>34.954000000000008</v>
      </c>
      <c r="R370" s="4">
        <f t="shared" si="90"/>
        <v>-3.8330000000000031E-3</v>
      </c>
      <c r="S370" s="3">
        <f t="shared" si="91"/>
        <v>1.5750441847077634E-2</v>
      </c>
      <c r="T370" s="3">
        <f t="shared" si="92"/>
        <v>5.227140674158437E-2</v>
      </c>
      <c r="U370" s="3">
        <f t="shared" si="88"/>
        <v>7.8021848588661999E-2</v>
      </c>
      <c r="V370" s="3">
        <f t="shared" si="93"/>
        <v>0.13188280447758416</v>
      </c>
      <c r="W370" s="3">
        <f t="shared" si="89"/>
        <v>0.20210246820737995</v>
      </c>
      <c r="X370" s="3">
        <f t="shared" si="94"/>
        <v>0.22717788210746193</v>
      </c>
      <c r="Z370" s="1">
        <v>1988.12</v>
      </c>
      <c r="AA370">
        <v>0.2225</v>
      </c>
    </row>
    <row r="371" spans="2:27" ht="15">
      <c r="B371" s="3">
        <v>1987.92</v>
      </c>
      <c r="C371" s="10">
        <v>0.25624999999999998</v>
      </c>
      <c r="D371" s="4">
        <f t="shared" si="95"/>
        <v>0.15637499999999999</v>
      </c>
      <c r="E371" s="10">
        <f t="shared" si="82"/>
        <v>0.66936173506516938</v>
      </c>
      <c r="F371" s="10">
        <f t="shared" si="83"/>
        <v>-0.82356418061027026</v>
      </c>
      <c r="G371" s="10">
        <f t="shared" si="84"/>
        <v>1.5663553689585386</v>
      </c>
      <c r="H371" s="3">
        <f t="shared" si="85"/>
        <v>0.74279118834826829</v>
      </c>
      <c r="I371" s="3">
        <v>2.7350156494522695</v>
      </c>
      <c r="J371" s="3">
        <f t="shared" si="86"/>
        <v>58.330956572769963</v>
      </c>
      <c r="K371" s="3">
        <f t="shared" si="87"/>
        <v>350.1090543607063</v>
      </c>
      <c r="L371" s="3">
        <f t="shared" si="80"/>
        <v>34.7410543607063</v>
      </c>
      <c r="N371" s="1">
        <v>1988.12</v>
      </c>
      <c r="O371">
        <v>350.54500000000002</v>
      </c>
      <c r="P371" s="2">
        <f t="shared" si="81"/>
        <v>35.177000000000021</v>
      </c>
      <c r="R371" s="4">
        <f t="shared" si="90"/>
        <v>6.499999999999978E-3</v>
      </c>
      <c r="S371" s="3">
        <f t="shared" si="91"/>
        <v>1.5219951268983234E-2</v>
      </c>
      <c r="T371" s="3">
        <f t="shared" si="92"/>
        <v>5.3337937497376364E-2</v>
      </c>
      <c r="U371" s="3">
        <f t="shared" si="88"/>
        <v>7.8557888766359593E-2</v>
      </c>
      <c r="V371" s="3">
        <f t="shared" si="93"/>
        <v>0.13249386966202792</v>
      </c>
      <c r="W371" s="3">
        <f t="shared" si="89"/>
        <v>0.20319596955175157</v>
      </c>
      <c r="X371" s="3">
        <f t="shared" si="94"/>
        <v>0.22791797078768639</v>
      </c>
      <c r="Z371" s="1">
        <v>1988.21</v>
      </c>
      <c r="AA371">
        <v>0.23499999999999999</v>
      </c>
    </row>
    <row r="372" spans="2:27" ht="15">
      <c r="B372" s="3">
        <v>1988</v>
      </c>
      <c r="C372" s="10">
        <v>0.254417</v>
      </c>
      <c r="D372" s="4">
        <f t="shared" si="95"/>
        <v>0.15597174</v>
      </c>
      <c r="E372" s="10">
        <f t="shared" si="82"/>
        <v>0.69721076636630774</v>
      </c>
      <c r="F372" s="10">
        <f t="shared" si="83"/>
        <v>-0.8113473838062486</v>
      </c>
      <c r="G372" s="10">
        <f t="shared" si="84"/>
        <v>1.617988915146511</v>
      </c>
      <c r="H372" s="3">
        <f t="shared" si="85"/>
        <v>0.8066415313402624</v>
      </c>
      <c r="I372" s="3">
        <v>2.7438967136150234</v>
      </c>
      <c r="J372" s="3">
        <f t="shared" si="86"/>
        <v>58.559614632237881</v>
      </c>
      <c r="K372" s="3">
        <f t="shared" si="87"/>
        <v>350.24215552752025</v>
      </c>
      <c r="L372" s="3">
        <f t="shared" si="80"/>
        <v>34.874155527520259</v>
      </c>
      <c r="N372" s="1">
        <v>1988.21</v>
      </c>
      <c r="O372">
        <v>350.78</v>
      </c>
      <c r="P372" s="2">
        <f t="shared" si="81"/>
        <v>35.411999999999978</v>
      </c>
      <c r="R372" s="4">
        <f t="shared" si="90"/>
        <v>-1.8329999999999735E-3</v>
      </c>
      <c r="S372" s="3">
        <f t="shared" si="91"/>
        <v>1.2216796804021657E-2</v>
      </c>
      <c r="T372" s="3">
        <f t="shared" si="92"/>
        <v>5.1633546187972446E-2</v>
      </c>
      <c r="U372" s="3">
        <f t="shared" si="88"/>
        <v>7.3850342991994097E-2</v>
      </c>
      <c r="V372" s="3">
        <f t="shared" si="93"/>
        <v>0.13310116681395812</v>
      </c>
      <c r="W372" s="3">
        <f t="shared" si="89"/>
        <v>0.1995664755067528</v>
      </c>
      <c r="X372" s="3">
        <f t="shared" si="94"/>
        <v>0.22865805946791795</v>
      </c>
      <c r="Z372" s="1">
        <v>1988.29</v>
      </c>
      <c r="AA372">
        <v>0.20916699999999999</v>
      </c>
    </row>
    <row r="373" spans="2:27" ht="15">
      <c r="B373" s="3">
        <v>1988.08</v>
      </c>
      <c r="C373" s="10">
        <v>0.23066700000000001</v>
      </c>
      <c r="D373" s="4">
        <f t="shared" si="95"/>
        <v>0.15074674000000002</v>
      </c>
      <c r="E373" s="10">
        <f t="shared" si="82"/>
        <v>0.71523733145754298</v>
      </c>
      <c r="F373" s="10">
        <f t="shared" si="83"/>
        <v>-0.8089031687522602</v>
      </c>
      <c r="G373" s="10">
        <f t="shared" si="84"/>
        <v>1.6607231191478262</v>
      </c>
      <c r="H373" s="3">
        <f t="shared" si="85"/>
        <v>0.85181995039556602</v>
      </c>
      <c r="I373" s="3">
        <v>2.7527777777777778</v>
      </c>
      <c r="J373" s="3">
        <f t="shared" si="86"/>
        <v>58.789012780386031</v>
      </c>
      <c r="K373" s="3">
        <f t="shared" si="87"/>
        <v>350.37584852096177</v>
      </c>
      <c r="L373" s="3">
        <f t="shared" si="80"/>
        <v>35.007848520961772</v>
      </c>
      <c r="N373" s="1">
        <v>1988.29</v>
      </c>
      <c r="O373">
        <v>350.98899999999998</v>
      </c>
      <c r="P373" s="2">
        <f t="shared" si="81"/>
        <v>35.620999999999981</v>
      </c>
      <c r="R373" s="4">
        <f t="shared" si="90"/>
        <v>-2.3749999999999993E-2</v>
      </c>
      <c r="S373" s="3">
        <f t="shared" si="91"/>
        <v>2.4442150539883967E-3</v>
      </c>
      <c r="T373" s="3">
        <f t="shared" si="92"/>
        <v>4.2734204001315224E-2</v>
      </c>
      <c r="U373" s="3">
        <f t="shared" si="88"/>
        <v>5.5178419055303622E-2</v>
      </c>
      <c r="V373" s="3">
        <f t="shared" si="93"/>
        <v>0.13369299344151386</v>
      </c>
      <c r="W373" s="3">
        <f t="shared" si="89"/>
        <v>0.18335357059128712</v>
      </c>
      <c r="X373" s="3">
        <f t="shared" si="94"/>
        <v>0.22939814814814952</v>
      </c>
      <c r="Z373" s="1">
        <v>1988.37</v>
      </c>
      <c r="AA373">
        <v>0.20250000000000001</v>
      </c>
    </row>
    <row r="374" spans="2:27" ht="15">
      <c r="B374" s="3">
        <v>1988.17</v>
      </c>
      <c r="C374" s="10">
        <v>0.22583300000000001</v>
      </c>
      <c r="D374" s="4">
        <f t="shared" si="95"/>
        <v>0.14968326000000001</v>
      </c>
      <c r="E374" s="10">
        <f t="shared" si="82"/>
        <v>0.73027655078595854</v>
      </c>
      <c r="F374" s="10">
        <f t="shared" si="83"/>
        <v>-0.80955040354241492</v>
      </c>
      <c r="G374" s="10">
        <f t="shared" si="84"/>
        <v>1.7009815725129718</v>
      </c>
      <c r="H374" s="3">
        <f t="shared" si="85"/>
        <v>0.89143116897055685</v>
      </c>
      <c r="I374" s="3">
        <v>2.7616588419405321</v>
      </c>
      <c r="J374" s="3">
        <f t="shared" si="86"/>
        <v>59.019151017214412</v>
      </c>
      <c r="K374" s="3">
        <f t="shared" si="87"/>
        <v>350.51012834904293</v>
      </c>
      <c r="L374" s="3">
        <f t="shared" si="80"/>
        <v>35.142128349042935</v>
      </c>
      <c r="N374" s="1">
        <v>1988.37</v>
      </c>
      <c r="O374">
        <v>351.19200000000001</v>
      </c>
      <c r="P374" s="2">
        <f t="shared" si="81"/>
        <v>35.824000000000012</v>
      </c>
      <c r="R374" s="4">
        <f t="shared" si="90"/>
        <v>-4.834000000000005E-3</v>
      </c>
      <c r="S374" s="3">
        <f t="shared" si="91"/>
        <v>-6.4723479015471597E-4</v>
      </c>
      <c r="T374" s="3">
        <f t="shared" si="92"/>
        <v>4.0258453365145552E-2</v>
      </c>
      <c r="U374" s="3">
        <f t="shared" si="88"/>
        <v>4.9611218574990838E-2</v>
      </c>
      <c r="V374" s="3">
        <f t="shared" si="93"/>
        <v>0.13427982808116212</v>
      </c>
      <c r="W374" s="3">
        <f t="shared" si="89"/>
        <v>0.17892992479865388</v>
      </c>
      <c r="X374" s="3">
        <f t="shared" si="94"/>
        <v>0.23013823682838108</v>
      </c>
      <c r="Z374" s="1">
        <v>1988.46</v>
      </c>
      <c r="AA374">
        <v>0.183333</v>
      </c>
    </row>
    <row r="375" spans="2:27" ht="15">
      <c r="B375" s="3">
        <v>1988.25</v>
      </c>
      <c r="C375" s="10">
        <v>0.221333</v>
      </c>
      <c r="D375" s="4">
        <f t="shared" si="95"/>
        <v>0.14869325999999999</v>
      </c>
      <c r="E375" s="10">
        <f t="shared" si="82"/>
        <v>0.74267409999278045</v>
      </c>
      <c r="F375" s="10">
        <f t="shared" si="83"/>
        <v>-0.81278508883272171</v>
      </c>
      <c r="G375" s="10">
        <f t="shared" si="84"/>
        <v>1.7389255014425995</v>
      </c>
      <c r="H375" s="3">
        <f t="shared" si="85"/>
        <v>0.92614041260987778</v>
      </c>
      <c r="I375" s="3">
        <v>2.7705399061032865</v>
      </c>
      <c r="J375" s="3">
        <f t="shared" si="86"/>
        <v>59.250029342723018</v>
      </c>
      <c r="K375" s="3">
        <f t="shared" si="87"/>
        <v>350.64499029026911</v>
      </c>
      <c r="L375" s="3">
        <f t="shared" si="80"/>
        <v>35.276990290269111</v>
      </c>
      <c r="N375" s="1">
        <v>1988.46</v>
      </c>
      <c r="O375">
        <v>351.375</v>
      </c>
      <c r="P375" s="2">
        <f t="shared" si="81"/>
        <v>36.007000000000005</v>
      </c>
      <c r="R375" s="4">
        <f t="shared" si="90"/>
        <v>-4.500000000000004E-3</v>
      </c>
      <c r="S375" s="3">
        <f t="shared" si="91"/>
        <v>-3.2346852903067935E-3</v>
      </c>
      <c r="T375" s="3">
        <f t="shared" si="92"/>
        <v>3.7943928929627724E-2</v>
      </c>
      <c r="U375" s="3">
        <f t="shared" si="88"/>
        <v>4.4709243639320932E-2</v>
      </c>
      <c r="V375" s="3">
        <f t="shared" si="93"/>
        <v>0.1348619412261769</v>
      </c>
      <c r="W375" s="3">
        <f t="shared" si="89"/>
        <v>0.17510026050156574</v>
      </c>
      <c r="X375" s="3">
        <f t="shared" si="94"/>
        <v>0.23087832550860554</v>
      </c>
      <c r="Z375" s="1">
        <v>1988.54</v>
      </c>
      <c r="AA375">
        <v>0.188333</v>
      </c>
    </row>
    <row r="376" spans="2:27" ht="15">
      <c r="B376" s="3">
        <v>1988.33</v>
      </c>
      <c r="C376" s="10">
        <v>0.21166699999999999</v>
      </c>
      <c r="D376" s="4">
        <f t="shared" si="95"/>
        <v>0.14656674</v>
      </c>
      <c r="E376" s="10">
        <f t="shared" si="82"/>
        <v>0.75098899314283729</v>
      </c>
      <c r="F376" s="10">
        <f t="shared" si="83"/>
        <v>-0.82005254571992281</v>
      </c>
      <c r="G376" s="10">
        <f t="shared" si="84"/>
        <v>1.7728984399619401</v>
      </c>
      <c r="H376" s="3">
        <f t="shared" si="85"/>
        <v>0.95284589424201727</v>
      </c>
      <c r="I376" s="3">
        <v>2.7794209702660408</v>
      </c>
      <c r="J376" s="3">
        <f t="shared" si="86"/>
        <v>59.481647756911855</v>
      </c>
      <c r="K376" s="3">
        <f t="shared" si="87"/>
        <v>350.78042693519757</v>
      </c>
      <c r="L376" s="3">
        <f t="shared" si="80"/>
        <v>35.412426935197573</v>
      </c>
      <c r="N376" s="1">
        <v>1988.54</v>
      </c>
      <c r="O376">
        <v>351.56299999999999</v>
      </c>
      <c r="P376" s="2">
        <f t="shared" si="81"/>
        <v>36.194999999999993</v>
      </c>
      <c r="R376" s="4">
        <f t="shared" si="90"/>
        <v>-9.6660000000000079E-3</v>
      </c>
      <c r="S376" s="3">
        <f t="shared" si="91"/>
        <v>-7.2674568872010958E-3</v>
      </c>
      <c r="T376" s="3">
        <f t="shared" si="92"/>
        <v>3.3972938519340579E-2</v>
      </c>
      <c r="U376" s="3">
        <f t="shared" si="88"/>
        <v>3.6705481632139485E-2</v>
      </c>
      <c r="V376" s="3">
        <f t="shared" si="93"/>
        <v>0.13543664492846119</v>
      </c>
      <c r="W376" s="3">
        <f t="shared" si="89"/>
        <v>0.16847157839738675</v>
      </c>
      <c r="X376" s="3">
        <f t="shared" si="94"/>
        <v>0.23161841418883711</v>
      </c>
      <c r="Z376" s="1">
        <v>1988.62</v>
      </c>
      <c r="AA376">
        <v>0.20916699999999999</v>
      </c>
    </row>
    <row r="377" spans="2:27" ht="15">
      <c r="B377" s="3">
        <v>1988.42</v>
      </c>
      <c r="C377" s="10">
        <v>0.18675</v>
      </c>
      <c r="D377" s="4">
        <f t="shared" si="95"/>
        <v>0.14108500000000002</v>
      </c>
      <c r="E377" s="10">
        <f t="shared" si="82"/>
        <v>0.75067005086106209</v>
      </c>
      <c r="F377" s="10">
        <f t="shared" si="83"/>
        <v>-0.83605794212027829</v>
      </c>
      <c r="G377" s="10">
        <f t="shared" si="84"/>
        <v>1.7979511835909321</v>
      </c>
      <c r="H377" s="3">
        <f t="shared" si="85"/>
        <v>0.9618932414706538</v>
      </c>
      <c r="I377" s="3">
        <v>2.7883020344287952</v>
      </c>
      <c r="J377" s="3">
        <f t="shared" si="86"/>
        <v>59.714006259780923</v>
      </c>
      <c r="K377" s="3">
        <f t="shared" si="87"/>
        <v>350.91642283241009</v>
      </c>
      <c r="L377" s="3">
        <f t="shared" si="80"/>
        <v>35.548422832410097</v>
      </c>
      <c r="N377" s="1">
        <v>1988.62</v>
      </c>
      <c r="O377">
        <v>351.77300000000002</v>
      </c>
      <c r="P377" s="2">
        <f t="shared" si="81"/>
        <v>36.40500000000003</v>
      </c>
      <c r="R377" s="4">
        <f t="shared" si="90"/>
        <v>-2.4916999999999995E-2</v>
      </c>
      <c r="S377" s="3">
        <f t="shared" si="91"/>
        <v>-1.6005396400355476E-2</v>
      </c>
      <c r="T377" s="3">
        <f t="shared" si="92"/>
        <v>2.5052743628992014E-2</v>
      </c>
      <c r="U377" s="3">
        <f t="shared" si="88"/>
        <v>1.9047347228636539E-2</v>
      </c>
      <c r="V377" s="3">
        <f t="shared" si="93"/>
        <v>0.13599589721252414</v>
      </c>
      <c r="W377" s="3">
        <f t="shared" si="89"/>
        <v>0.15313850971829704</v>
      </c>
      <c r="X377" s="3">
        <f t="shared" si="94"/>
        <v>0.23235850286906867</v>
      </c>
      <c r="Z377" s="1">
        <v>1988.71</v>
      </c>
      <c r="AA377">
        <v>0.13</v>
      </c>
    </row>
    <row r="378" spans="2:27" ht="15">
      <c r="B378" s="3">
        <v>1988.5</v>
      </c>
      <c r="C378" s="10">
        <v>0.16691700000000001</v>
      </c>
      <c r="D378" s="4">
        <f t="shared" si="95"/>
        <v>0.13672174000000001</v>
      </c>
      <c r="E378" s="10">
        <f t="shared" si="82"/>
        <v>0.7440335732974992</v>
      </c>
      <c r="F378" s="10">
        <f t="shared" si="83"/>
        <v>-0.85832665418097909</v>
      </c>
      <c r="G378" s="10">
        <f t="shared" si="84"/>
        <v>1.8159447831321063</v>
      </c>
      <c r="H378" s="3">
        <f t="shared" si="85"/>
        <v>0.95761812895112719</v>
      </c>
      <c r="I378" s="3">
        <v>2.7971830985915496</v>
      </c>
      <c r="J378" s="3">
        <f t="shared" si="86"/>
        <v>59.947104851330216</v>
      </c>
      <c r="K378" s="3">
        <f t="shared" si="87"/>
        <v>351.05296558419366</v>
      </c>
      <c r="L378" s="3">
        <f t="shared" si="80"/>
        <v>35.684965584193662</v>
      </c>
      <c r="N378" s="1">
        <v>1988.71</v>
      </c>
      <c r="O378">
        <v>351.90199999999999</v>
      </c>
      <c r="P378" s="2">
        <f t="shared" si="81"/>
        <v>36.533999999999992</v>
      </c>
      <c r="R378" s="4">
        <f t="shared" si="90"/>
        <v>-1.983299999999999E-2</v>
      </c>
      <c r="S378" s="3">
        <f t="shared" si="91"/>
        <v>-2.2268712060700802E-2</v>
      </c>
      <c r="T378" s="3">
        <f t="shared" si="92"/>
        <v>1.7993599541174188E-2</v>
      </c>
      <c r="U378" s="3">
        <f t="shared" si="88"/>
        <v>5.7248874804733865E-3</v>
      </c>
      <c r="V378" s="3">
        <f t="shared" si="93"/>
        <v>0.13654275178356556</v>
      </c>
      <c r="W378" s="3">
        <f t="shared" si="89"/>
        <v>0.1416951505159916</v>
      </c>
      <c r="X378" s="3">
        <f t="shared" si="94"/>
        <v>0.23309859154929313</v>
      </c>
      <c r="Z378" s="1">
        <v>1988.79</v>
      </c>
      <c r="AA378">
        <v>0.13</v>
      </c>
    </row>
    <row r="379" spans="2:27" ht="15">
      <c r="B379" s="3">
        <v>1988.58</v>
      </c>
      <c r="C379" s="10">
        <v>0.14349999999999999</v>
      </c>
      <c r="D379" s="4">
        <f t="shared" si="95"/>
        <v>0.13157000000000002</v>
      </c>
      <c r="E379" s="10">
        <f t="shared" si="82"/>
        <v>0.73043843941182973</v>
      </c>
      <c r="F379" s="10">
        <f t="shared" si="83"/>
        <v>-0.88750413810391504</v>
      </c>
      <c r="G379" s="10">
        <f t="shared" si="84"/>
        <v>1.8258424745444808</v>
      </c>
      <c r="H379" s="3">
        <f t="shared" si="85"/>
        <v>0.93833833644056575</v>
      </c>
      <c r="I379" s="3">
        <v>2.801643192488263</v>
      </c>
      <c r="J379" s="3">
        <f t="shared" si="86"/>
        <v>60.180575117370907</v>
      </c>
      <c r="K379" s="3">
        <f t="shared" si="87"/>
        <v>351.18967331118978</v>
      </c>
      <c r="L379" s="3">
        <f t="shared" si="80"/>
        <v>35.821673311189784</v>
      </c>
      <c r="N379" s="1">
        <v>1988.79</v>
      </c>
      <c r="O379">
        <v>352.03300000000002</v>
      </c>
      <c r="P379" s="2">
        <f t="shared" si="81"/>
        <v>36.66500000000002</v>
      </c>
      <c r="R379" s="4">
        <f t="shared" si="90"/>
        <v>-2.3417000000000021E-2</v>
      </c>
      <c r="S379" s="3">
        <f t="shared" si="91"/>
        <v>-2.9177483922935954E-2</v>
      </c>
      <c r="T379" s="3">
        <f t="shared" si="92"/>
        <v>9.8976914123745097E-3</v>
      </c>
      <c r="U379" s="3">
        <f t="shared" si="88"/>
        <v>-9.2797925105614441E-3</v>
      </c>
      <c r="V379" s="3">
        <f t="shared" si="93"/>
        <v>0.13670772699612144</v>
      </c>
      <c r="W379" s="3">
        <f t="shared" si="89"/>
        <v>0.12835591373661615</v>
      </c>
      <c r="X379" s="3">
        <f t="shared" si="94"/>
        <v>0.23347026604069043</v>
      </c>
      <c r="Z379" s="1">
        <v>1988.87</v>
      </c>
      <c r="AA379">
        <v>0.160833</v>
      </c>
    </row>
    <row r="380" spans="2:27" ht="15">
      <c r="B380" s="3">
        <v>1988.67</v>
      </c>
      <c r="C380" s="10">
        <v>0.125667</v>
      </c>
      <c r="D380" s="4">
        <f t="shared" si="95"/>
        <v>0.12764674000000001</v>
      </c>
      <c r="E380" s="10">
        <f t="shared" si="82"/>
        <v>0.71222692059852066</v>
      </c>
      <c r="F380" s="10">
        <f t="shared" si="83"/>
        <v>-0.92140211103581238</v>
      </c>
      <c r="G380" s="10">
        <f t="shared" si="84"/>
        <v>1.8296532561849557</v>
      </c>
      <c r="H380" s="3">
        <f t="shared" si="85"/>
        <v>0.90825114514914329</v>
      </c>
      <c r="I380" s="3">
        <v>2.8061032863849769</v>
      </c>
      <c r="J380" s="3">
        <f t="shared" si="86"/>
        <v>60.414417057902988</v>
      </c>
      <c r="K380" s="3">
        <f t="shared" si="87"/>
        <v>351.32653583946268</v>
      </c>
      <c r="L380" s="3">
        <f t="shared" si="80"/>
        <v>35.958535839462684</v>
      </c>
      <c r="N380" s="1">
        <v>1988.87</v>
      </c>
      <c r="O380">
        <v>352.19299999999998</v>
      </c>
      <c r="P380" s="2">
        <f t="shared" si="81"/>
        <v>36.824999999999989</v>
      </c>
      <c r="R380" s="4">
        <f t="shared" si="90"/>
        <v>-1.7832999999999988E-2</v>
      </c>
      <c r="S380" s="3">
        <f t="shared" si="91"/>
        <v>-3.3897972931897336E-2</v>
      </c>
      <c r="T380" s="3">
        <f t="shared" si="92"/>
        <v>3.8107816404748807E-3</v>
      </c>
      <c r="U380" s="3">
        <f t="shared" si="88"/>
        <v>-2.0087191291422453E-2</v>
      </c>
      <c r="V380" s="3">
        <f t="shared" si="93"/>
        <v>0.13686252827289991</v>
      </c>
      <c r="W380" s="3">
        <f t="shared" si="89"/>
        <v>0.11878405611061971</v>
      </c>
      <c r="X380" s="3">
        <f t="shared" si="94"/>
        <v>0.23384194053208063</v>
      </c>
      <c r="Z380" s="1">
        <v>1988.96</v>
      </c>
      <c r="AA380">
        <v>0.14249999999999999</v>
      </c>
    </row>
    <row r="381" spans="2:27" ht="15">
      <c r="B381" s="3">
        <v>1988.75</v>
      </c>
      <c r="C381" s="10">
        <v>0.107167</v>
      </c>
      <c r="D381" s="4">
        <f t="shared" si="95"/>
        <v>0.12357674</v>
      </c>
      <c r="E381" s="10">
        <f t="shared" si="82"/>
        <v>0.68955480111498868</v>
      </c>
      <c r="F381" s="10">
        <f t="shared" si="83"/>
        <v>-0.95970646501648949</v>
      </c>
      <c r="G381" s="10">
        <f t="shared" si="84"/>
        <v>1.827282593494628</v>
      </c>
      <c r="H381" s="3">
        <f t="shared" si="85"/>
        <v>0.86757612847813848</v>
      </c>
      <c r="I381" s="3">
        <v>2.8105633802816903</v>
      </c>
      <c r="J381" s="3">
        <f t="shared" si="86"/>
        <v>60.648630672926458</v>
      </c>
      <c r="K381" s="3">
        <f t="shared" si="87"/>
        <v>351.46354285779302</v>
      </c>
      <c r="L381" s="3">
        <f t="shared" si="80"/>
        <v>36.095542857793021</v>
      </c>
      <c r="N381" s="1">
        <v>1988.96</v>
      </c>
      <c r="O381">
        <v>352.33600000000001</v>
      </c>
      <c r="P381" s="2">
        <f t="shared" si="81"/>
        <v>36.968000000000018</v>
      </c>
      <c r="R381" s="4">
        <f t="shared" si="90"/>
        <v>-1.8500000000000003E-2</v>
      </c>
      <c r="S381" s="3">
        <f t="shared" si="91"/>
        <v>-3.8304353980677108E-2</v>
      </c>
      <c r="T381" s="3">
        <f t="shared" si="92"/>
        <v>-2.3706626903277073E-3</v>
      </c>
      <c r="U381" s="3">
        <f t="shared" si="88"/>
        <v>-3.0675016671004814E-2</v>
      </c>
      <c r="V381" s="3">
        <f t="shared" si="93"/>
        <v>0.1370070183303369</v>
      </c>
      <c r="W381" s="3">
        <f t="shared" si="89"/>
        <v>0.10939950332643257</v>
      </c>
      <c r="X381" s="3">
        <f t="shared" si="94"/>
        <v>0.23421361502347082</v>
      </c>
      <c r="Z381" s="1">
        <v>1989.04</v>
      </c>
      <c r="AA381">
        <v>0.13500000000000001</v>
      </c>
    </row>
    <row r="382" spans="2:27" ht="15">
      <c r="B382" s="3">
        <v>1988.83</v>
      </c>
      <c r="C382" s="10">
        <v>9.5500000000000002E-2</v>
      </c>
      <c r="D382" s="4">
        <f t="shared" si="95"/>
        <v>0.12101000000000001</v>
      </c>
      <c r="E382" s="10">
        <f t="shared" si="82"/>
        <v>0.66496407695827775</v>
      </c>
      <c r="F382" s="10">
        <f t="shared" si="83"/>
        <v>-0.99987953921047357</v>
      </c>
      <c r="G382" s="10">
        <f t="shared" si="84"/>
        <v>1.8211120392512394</v>
      </c>
      <c r="H382" s="3">
        <f t="shared" si="85"/>
        <v>0.82123250004076587</v>
      </c>
      <c r="I382" s="3">
        <v>2.8150234741784042</v>
      </c>
      <c r="J382" s="3">
        <f t="shared" si="86"/>
        <v>60.883215962441326</v>
      </c>
      <c r="K382" s="3">
        <f t="shared" si="87"/>
        <v>351.60068794733513</v>
      </c>
      <c r="L382" s="3">
        <f t="shared" si="80"/>
        <v>36.232687947335137</v>
      </c>
      <c r="N382" s="1">
        <v>1989.04</v>
      </c>
      <c r="O382">
        <v>352.471</v>
      </c>
      <c r="P382" s="2">
        <f t="shared" si="81"/>
        <v>37.103000000000009</v>
      </c>
      <c r="R382" s="4">
        <f t="shared" si="90"/>
        <v>-1.1666999999999997E-2</v>
      </c>
      <c r="S382" s="3">
        <f t="shared" si="91"/>
        <v>-4.0173074193984082E-2</v>
      </c>
      <c r="T382" s="3">
        <f t="shared" si="92"/>
        <v>-6.1705542433885263E-3</v>
      </c>
      <c r="U382" s="3">
        <f t="shared" si="88"/>
        <v>-3.6343628437372606E-2</v>
      </c>
      <c r="V382" s="3">
        <f t="shared" si="93"/>
        <v>0.13714508954211624</v>
      </c>
      <c r="W382" s="3">
        <f t="shared" si="89"/>
        <v>0.10443582394848089</v>
      </c>
      <c r="X382" s="3">
        <f t="shared" si="94"/>
        <v>0.23458528951486812</v>
      </c>
      <c r="Z382" s="1">
        <v>1989.12</v>
      </c>
      <c r="AA382">
        <v>0.11666700000000001</v>
      </c>
    </row>
    <row r="383" spans="2:27" ht="15">
      <c r="B383" s="3">
        <v>1988.92</v>
      </c>
      <c r="C383" s="10">
        <v>8.0083299999999996E-2</v>
      </c>
      <c r="D383" s="4">
        <f t="shared" si="95"/>
        <v>0.11761832600000001</v>
      </c>
      <c r="E383" s="10">
        <f t="shared" si="82"/>
        <v>0.63740891345426898</v>
      </c>
      <c r="F383" s="10">
        <f t="shared" si="83"/>
        <v>-1.0431211568330767</v>
      </c>
      <c r="G383" s="10">
        <f t="shared" si="84"/>
        <v>1.8099829687751963</v>
      </c>
      <c r="H383" s="3">
        <f t="shared" si="85"/>
        <v>0.76686181194211955</v>
      </c>
      <c r="I383" s="3">
        <v>2.8194835680751176</v>
      </c>
      <c r="J383" s="3">
        <f t="shared" si="86"/>
        <v>61.118172926447585</v>
      </c>
      <c r="K383" s="3">
        <f t="shared" si="87"/>
        <v>351.73796281421369</v>
      </c>
      <c r="L383" s="3">
        <f t="shared" si="80"/>
        <v>36.369962814213693</v>
      </c>
      <c r="N383" s="1">
        <v>1989.12</v>
      </c>
      <c r="O383">
        <v>352.58800000000002</v>
      </c>
      <c r="P383" s="2">
        <f t="shared" si="81"/>
        <v>37.220000000000027</v>
      </c>
      <c r="R383" s="4">
        <f t="shared" si="90"/>
        <v>-1.5416700000000005E-2</v>
      </c>
      <c r="S383" s="3">
        <f t="shared" si="91"/>
        <v>-4.3241617622603146E-2</v>
      </c>
      <c r="T383" s="3">
        <f t="shared" si="92"/>
        <v>-1.1129070476043168E-2</v>
      </c>
      <c r="U383" s="3">
        <f t="shared" si="88"/>
        <v>-4.4370688098646312E-2</v>
      </c>
      <c r="V383" s="3">
        <f t="shared" si="93"/>
        <v>0.13727486687855617</v>
      </c>
      <c r="W383" s="3">
        <f t="shared" si="89"/>
        <v>9.7341247589774485E-2</v>
      </c>
      <c r="X383" s="3">
        <f t="shared" si="94"/>
        <v>0.23495696400625832</v>
      </c>
      <c r="Z383" s="1">
        <v>1989.21</v>
      </c>
      <c r="AA383">
        <v>7.2499999999999995E-2</v>
      </c>
    </row>
    <row r="384" spans="2:27" ht="15">
      <c r="B384" s="3">
        <v>1989</v>
      </c>
      <c r="C384" s="10">
        <v>6.8083299999999999E-2</v>
      </c>
      <c r="D384" s="4">
        <f t="shared" si="95"/>
        <v>0.11497832600000001</v>
      </c>
      <c r="E384" s="10">
        <f t="shared" si="82"/>
        <v>0.60821907108041551</v>
      </c>
      <c r="F384" s="10">
        <f t="shared" si="83"/>
        <v>-1.0879432337040811</v>
      </c>
      <c r="G384" s="10">
        <f t="shared" si="84"/>
        <v>1.795124734271778</v>
      </c>
      <c r="H384" s="3">
        <f t="shared" si="85"/>
        <v>0.70718150056769691</v>
      </c>
      <c r="I384" s="3">
        <v>2.8239436619718314</v>
      </c>
      <c r="J384" s="3">
        <f t="shared" si="86"/>
        <v>61.35350156494524</v>
      </c>
      <c r="K384" s="3">
        <f t="shared" si="87"/>
        <v>351.87536117862322</v>
      </c>
      <c r="L384" s="3">
        <f t="shared" si="80"/>
        <v>36.507361178623228</v>
      </c>
      <c r="N384" s="1">
        <v>1989.21</v>
      </c>
      <c r="O384">
        <v>352.66</v>
      </c>
      <c r="P384" s="2">
        <f t="shared" si="81"/>
        <v>37.29200000000003</v>
      </c>
      <c r="R384" s="4">
        <f t="shared" si="90"/>
        <v>-1.1999999999999997E-2</v>
      </c>
      <c r="S384" s="3">
        <f t="shared" si="91"/>
        <v>-4.4822076871004368E-2</v>
      </c>
      <c r="T384" s="3">
        <f t="shared" si="92"/>
        <v>-1.4858234503418277E-2</v>
      </c>
      <c r="U384" s="3">
        <f t="shared" si="88"/>
        <v>-4.9680311374422644E-2</v>
      </c>
      <c r="V384" s="3">
        <f t="shared" si="93"/>
        <v>0.13739836440953468</v>
      </c>
      <c r="W384" s="3">
        <f t="shared" si="89"/>
        <v>9.2686084172554306E-2</v>
      </c>
      <c r="X384" s="3">
        <f t="shared" si="94"/>
        <v>0.23532863849765562</v>
      </c>
      <c r="Z384" s="1">
        <v>1989.29</v>
      </c>
      <c r="AA384">
        <v>8.2500000000000004E-2</v>
      </c>
    </row>
    <row r="385" spans="2:27" ht="15">
      <c r="B385" s="3">
        <v>1989.08</v>
      </c>
      <c r="C385" s="10">
        <v>6.9666699999999998E-2</v>
      </c>
      <c r="D385" s="4">
        <f t="shared" si="95"/>
        <v>0.115326674</v>
      </c>
      <c r="E385" s="10">
        <f t="shared" si="82"/>
        <v>0.58186952633594491</v>
      </c>
      <c r="F385" s="10">
        <f t="shared" si="83"/>
        <v>-1.1298751284858299</v>
      </c>
      <c r="G385" s="10">
        <f t="shared" si="84"/>
        <v>1.7810951842183711</v>
      </c>
      <c r="H385" s="3">
        <f t="shared" si="85"/>
        <v>0.65122005573254116</v>
      </c>
      <c r="I385" s="3">
        <v>2.8284037558685444</v>
      </c>
      <c r="J385" s="3">
        <f t="shared" si="86"/>
        <v>61.589201877934286</v>
      </c>
      <c r="K385" s="3">
        <f t="shared" si="87"/>
        <v>352.01288418814181</v>
      </c>
      <c r="L385" s="3">
        <f t="shared" si="80"/>
        <v>36.644884188141816</v>
      </c>
      <c r="N385" s="1">
        <v>1989.29</v>
      </c>
      <c r="O385">
        <v>352.74299999999999</v>
      </c>
      <c r="P385" s="2">
        <f t="shared" si="81"/>
        <v>37.375</v>
      </c>
      <c r="R385" s="4">
        <f t="shared" si="90"/>
        <v>1.5833999999999987E-3</v>
      </c>
      <c r="S385" s="3">
        <f t="shared" si="91"/>
        <v>-4.1931894781748857E-2</v>
      </c>
      <c r="T385" s="3">
        <f t="shared" si="92"/>
        <v>-1.4029550053406892E-2</v>
      </c>
      <c r="U385" s="3">
        <f t="shared" si="88"/>
        <v>-4.5961444835155747E-2</v>
      </c>
      <c r="V385" s="3">
        <f t="shared" si="93"/>
        <v>0.13752300951858842</v>
      </c>
      <c r="W385" s="3">
        <f t="shared" si="89"/>
        <v>9.6157709166948241E-2</v>
      </c>
      <c r="X385" s="3">
        <f t="shared" si="94"/>
        <v>0.23570031298904581</v>
      </c>
      <c r="Z385" s="1">
        <v>1989.37</v>
      </c>
      <c r="AA385">
        <v>0.10083300000000001</v>
      </c>
    </row>
    <row r="386" spans="2:27" ht="15">
      <c r="B386" s="3">
        <v>1989.17</v>
      </c>
      <c r="C386" s="10">
        <v>6.9250000000000006E-2</v>
      </c>
      <c r="D386" s="4">
        <f t="shared" si="95"/>
        <v>0.115235</v>
      </c>
      <c r="E386" s="10">
        <f t="shared" si="82"/>
        <v>0.55749350489607352</v>
      </c>
      <c r="F386" s="10">
        <f t="shared" si="83"/>
        <v>-1.1699376040443006</v>
      </c>
      <c r="G386" s="10">
        <f t="shared" si="84"/>
        <v>1.7672174297633412</v>
      </c>
      <c r="H386" s="3">
        <f t="shared" si="85"/>
        <v>0.59727982571904059</v>
      </c>
      <c r="I386" s="3">
        <v>2.8328638497652583</v>
      </c>
      <c r="J386" s="3">
        <f t="shared" si="86"/>
        <v>61.825273865414722</v>
      </c>
      <c r="K386" s="3">
        <f t="shared" si="87"/>
        <v>352.15053188695259</v>
      </c>
      <c r="L386" s="3">
        <f t="shared" si="80"/>
        <v>36.782531886952597</v>
      </c>
      <c r="N386" s="1">
        <v>1989.37</v>
      </c>
      <c r="O386">
        <v>352.84300000000002</v>
      </c>
      <c r="P386" s="2">
        <f t="shared" si="81"/>
        <v>37.475000000000023</v>
      </c>
      <c r="R386" s="4">
        <f t="shared" si="90"/>
        <v>-4.1669999999999208E-4</v>
      </c>
      <c r="S386" s="3">
        <f t="shared" si="91"/>
        <v>-4.0062475558470645E-2</v>
      </c>
      <c r="T386" s="3">
        <f t="shared" si="92"/>
        <v>-1.3877754455029923E-2</v>
      </c>
      <c r="U386" s="3">
        <f t="shared" si="88"/>
        <v>-4.3940230013500566E-2</v>
      </c>
      <c r="V386" s="3">
        <f t="shared" si="93"/>
        <v>0.13764769881078109</v>
      </c>
      <c r="W386" s="3">
        <f t="shared" si="89"/>
        <v>9.8101491798630591E-2</v>
      </c>
      <c r="X386" s="3">
        <f t="shared" si="94"/>
        <v>0.23607198748043601</v>
      </c>
      <c r="Z386" s="1">
        <v>1989.46</v>
      </c>
      <c r="AA386">
        <v>0.1075</v>
      </c>
    </row>
    <row r="387" spans="2:27" ht="15">
      <c r="B387" s="3">
        <v>1989.25</v>
      </c>
      <c r="C387" s="10">
        <v>6.3833299999999996E-2</v>
      </c>
      <c r="D387" s="4">
        <f t="shared" si="95"/>
        <v>0.114043326</v>
      </c>
      <c r="E387" s="10">
        <f t="shared" si="82"/>
        <v>0.5333341008423258</v>
      </c>
      <c r="F387" s="10">
        <f t="shared" si="83"/>
        <v>-1.2097292425952035</v>
      </c>
      <c r="G387" s="10">
        <f t="shared" si="84"/>
        <v>1.7518389157190655</v>
      </c>
      <c r="H387" s="3">
        <f t="shared" si="85"/>
        <v>0.54210967312386193</v>
      </c>
      <c r="I387" s="3">
        <v>2.8373239436619717</v>
      </c>
      <c r="J387" s="3">
        <f t="shared" si="86"/>
        <v>62.061717527386556</v>
      </c>
      <c r="K387" s="3">
        <f t="shared" si="87"/>
        <v>352.28830162989919</v>
      </c>
      <c r="L387" s="3">
        <f t="shared" si="80"/>
        <v>36.9203016298992</v>
      </c>
      <c r="N387" s="1">
        <v>1989.46</v>
      </c>
      <c r="O387">
        <v>352.95100000000002</v>
      </c>
      <c r="P387" s="2">
        <f t="shared" si="81"/>
        <v>37.583000000000027</v>
      </c>
      <c r="R387" s="4">
        <f t="shared" si="90"/>
        <v>-5.4167000000000104E-3</v>
      </c>
      <c r="S387" s="3">
        <f t="shared" si="91"/>
        <v>-3.9791638550902952E-2</v>
      </c>
      <c r="T387" s="3">
        <f t="shared" si="92"/>
        <v>-1.5378514044275704E-2</v>
      </c>
      <c r="U387" s="3">
        <f t="shared" si="88"/>
        <v>-4.5170152595178654E-2</v>
      </c>
      <c r="V387" s="3">
        <f t="shared" si="93"/>
        <v>0.13776974294660249</v>
      </c>
      <c r="W387" s="3">
        <f t="shared" si="89"/>
        <v>9.7116605610941709E-2</v>
      </c>
      <c r="X387" s="3">
        <f t="shared" si="94"/>
        <v>0.23644366197183331</v>
      </c>
      <c r="Z387" s="1">
        <v>1989.54</v>
      </c>
      <c r="AA387">
        <v>0.11666700000000001</v>
      </c>
    </row>
    <row r="388" spans="2:27" ht="15">
      <c r="B388" s="3">
        <v>1989.33</v>
      </c>
      <c r="C388" s="10">
        <v>6.0416699999999997E-2</v>
      </c>
      <c r="D388" s="4">
        <f t="shared" si="95"/>
        <v>0.11329167400000001</v>
      </c>
      <c r="E388" s="10">
        <f t="shared" si="82"/>
        <v>0.5100136710699924</v>
      </c>
      <c r="F388" s="10">
        <f t="shared" si="83"/>
        <v>-1.2486320224048193</v>
      </c>
      <c r="G388" s="10">
        <f t="shared" si="84"/>
        <v>1.7356503876605307</v>
      </c>
      <c r="H388" s="3">
        <f t="shared" si="85"/>
        <v>0.48701836525571141</v>
      </c>
      <c r="I388" s="3">
        <v>2.8417840375586856</v>
      </c>
      <c r="J388" s="3">
        <f t="shared" si="86"/>
        <v>62.298532863849779</v>
      </c>
      <c r="K388" s="3">
        <f t="shared" si="87"/>
        <v>352.42619190020719</v>
      </c>
      <c r="L388" s="3">
        <f t="shared" si="80"/>
        <v>37.058191900207191</v>
      </c>
      <c r="N388" s="1">
        <v>1989.54</v>
      </c>
      <c r="O388">
        <v>353.06799999999998</v>
      </c>
      <c r="P388" s="2">
        <f t="shared" si="81"/>
        <v>37.699999999999989</v>
      </c>
      <c r="R388" s="4">
        <f t="shared" si="90"/>
        <v>-3.4165999999999988E-3</v>
      </c>
      <c r="S388" s="3">
        <f t="shared" si="91"/>
        <v>-3.8902779809615762E-2</v>
      </c>
      <c r="T388" s="3">
        <f t="shared" si="92"/>
        <v>-1.6188528058534768E-2</v>
      </c>
      <c r="U388" s="3">
        <f t="shared" si="88"/>
        <v>-4.5091307868150528E-2</v>
      </c>
      <c r="V388" s="3">
        <f t="shared" si="93"/>
        <v>0.13789027030799161</v>
      </c>
      <c r="W388" s="3">
        <f t="shared" si="89"/>
        <v>9.7308093226656137E-2</v>
      </c>
      <c r="X388" s="3">
        <f t="shared" si="94"/>
        <v>0.2368153364632235</v>
      </c>
      <c r="Z388" s="1">
        <v>1989.62</v>
      </c>
      <c r="AA388">
        <v>7.4999999999999997E-2</v>
      </c>
    </row>
    <row r="389" spans="2:27" ht="15">
      <c r="B389" s="3">
        <v>1989.42</v>
      </c>
      <c r="C389" s="10">
        <v>6.4583299999999996E-2</v>
      </c>
      <c r="D389" s="4">
        <f t="shared" si="95"/>
        <v>0.114208326</v>
      </c>
      <c r="E389" s="10">
        <f t="shared" si="82"/>
        <v>0.48989041167922348</v>
      </c>
      <c r="F389" s="10">
        <f t="shared" si="83"/>
        <v>-1.2844417359141909</v>
      </c>
      <c r="G389" s="10">
        <f t="shared" si="84"/>
        <v>1.7211701309902649</v>
      </c>
      <c r="H389" s="3">
        <f t="shared" si="85"/>
        <v>0.43672839507607408</v>
      </c>
      <c r="I389" s="3">
        <v>2.846244131455399</v>
      </c>
      <c r="J389" s="3">
        <f t="shared" si="86"/>
        <v>62.535719874804393</v>
      </c>
      <c r="K389" s="3">
        <f t="shared" si="87"/>
        <v>352.56420528167422</v>
      </c>
      <c r="L389" s="3">
        <f t="shared" si="80"/>
        <v>37.196205281674224</v>
      </c>
      <c r="N389" s="1">
        <v>1989.62</v>
      </c>
      <c r="O389">
        <v>353.142</v>
      </c>
      <c r="P389" s="2">
        <f t="shared" si="81"/>
        <v>37.774000000000001</v>
      </c>
      <c r="R389" s="4">
        <f t="shared" si="90"/>
        <v>4.1665999999999995E-3</v>
      </c>
      <c r="S389" s="3">
        <f t="shared" si="91"/>
        <v>-3.5809713509371566E-2</v>
      </c>
      <c r="T389" s="3">
        <f t="shared" si="92"/>
        <v>-1.4480256670265756E-2</v>
      </c>
      <c r="U389" s="3">
        <f t="shared" si="88"/>
        <v>-4.028997017963732E-2</v>
      </c>
      <c r="V389" s="3">
        <f t="shared" si="93"/>
        <v>0.13801338146703301</v>
      </c>
      <c r="W389" s="3">
        <f t="shared" si="89"/>
        <v>0.10175240830535942</v>
      </c>
      <c r="X389" s="3">
        <f t="shared" si="94"/>
        <v>0.2371870109546137</v>
      </c>
      <c r="Z389" s="1">
        <v>1989.71</v>
      </c>
      <c r="AA389">
        <v>0.13666700000000001</v>
      </c>
    </row>
    <row r="390" spans="2:27" ht="15">
      <c r="B390" s="3">
        <v>1989.5</v>
      </c>
      <c r="C390" s="10">
        <v>7.7666700000000005E-2</v>
      </c>
      <c r="D390" s="4">
        <f t="shared" si="95"/>
        <v>0.117086674</v>
      </c>
      <c r="E390" s="10">
        <f t="shared" si="82"/>
        <v>0.47556048289516434</v>
      </c>
      <c r="F390" s="10">
        <f t="shared" si="83"/>
        <v>-1.3144038991954086</v>
      </c>
      <c r="G390" s="10">
        <f t="shared" si="84"/>
        <v>1.7113044443266376</v>
      </c>
      <c r="H390" s="3">
        <f t="shared" si="85"/>
        <v>0.39690054513122908</v>
      </c>
      <c r="I390" s="3">
        <v>2.8507042253521129</v>
      </c>
      <c r="J390" s="3">
        <f t="shared" si="86"/>
        <v>62.773278560250404</v>
      </c>
      <c r="K390" s="3">
        <f t="shared" si="87"/>
        <v>352.70234908342616</v>
      </c>
      <c r="L390" s="3">
        <f t="shared" si="80"/>
        <v>37.334349083426162</v>
      </c>
      <c r="N390" s="1">
        <v>1989.71</v>
      </c>
      <c r="O390">
        <v>353.279</v>
      </c>
      <c r="P390" s="2">
        <f t="shared" si="81"/>
        <v>37.911000000000001</v>
      </c>
      <c r="R390" s="4">
        <f t="shared" si="90"/>
        <v>1.3083400000000009E-2</v>
      </c>
      <c r="S390" s="3">
        <f t="shared" si="91"/>
        <v>-2.9962163281217702E-2</v>
      </c>
      <c r="T390" s="3">
        <f t="shared" si="92"/>
        <v>-9.8656866636273044E-3</v>
      </c>
      <c r="U390" s="3">
        <f t="shared" si="88"/>
        <v>-2.9827849944845004E-2</v>
      </c>
      <c r="V390" s="3">
        <f t="shared" si="93"/>
        <v>0.13814380175193719</v>
      </c>
      <c r="W390" s="3">
        <f t="shared" si="89"/>
        <v>0.11129873680157669</v>
      </c>
      <c r="X390" s="3">
        <f t="shared" si="94"/>
        <v>0.237558685446011</v>
      </c>
      <c r="Z390" s="1">
        <v>1989.79</v>
      </c>
      <c r="AA390">
        <v>0.154167</v>
      </c>
    </row>
    <row r="391" spans="2:27" ht="15">
      <c r="B391" s="3">
        <v>1989.58</v>
      </c>
      <c r="C391" s="10">
        <v>8.71667E-2</v>
      </c>
      <c r="D391" s="4">
        <f t="shared" si="95"/>
        <v>0.11917667400000001</v>
      </c>
      <c r="E391" s="10">
        <f t="shared" si="82"/>
        <v>0.46541462419944046</v>
      </c>
      <c r="F391" s="10">
        <f t="shared" si="83"/>
        <v>-1.3401321079284181</v>
      </c>
      <c r="G391" s="10">
        <f t="shared" si="84"/>
        <v>1.7047760750393353</v>
      </c>
      <c r="H391" s="3">
        <f t="shared" si="85"/>
        <v>0.36464396711091718</v>
      </c>
      <c r="I391" s="3">
        <v>2.8534820031298906</v>
      </c>
      <c r="J391" s="3">
        <f t="shared" si="86"/>
        <v>63.011068727177893</v>
      </c>
      <c r="K391" s="3">
        <f t="shared" si="87"/>
        <v>352.84048855930314</v>
      </c>
      <c r="L391" s="3">
        <f t="shared" si="80"/>
        <v>37.472488559303144</v>
      </c>
      <c r="N391" s="1">
        <v>1989.79</v>
      </c>
      <c r="O391">
        <v>353.43299999999999</v>
      </c>
      <c r="P391" s="2">
        <f t="shared" si="81"/>
        <v>38.064999999999998</v>
      </c>
      <c r="R391" s="4">
        <f t="shared" si="90"/>
        <v>9.4999999999999946E-3</v>
      </c>
      <c r="S391" s="3">
        <f t="shared" si="91"/>
        <v>-2.5728208733009517E-2</v>
      </c>
      <c r="T391" s="3">
        <f t="shared" si="92"/>
        <v>-6.5283692873023824E-3</v>
      </c>
      <c r="U391" s="3">
        <f t="shared" si="88"/>
        <v>-2.2256578020311897E-2</v>
      </c>
      <c r="V391" s="3">
        <f t="shared" si="93"/>
        <v>0.13813947587698294</v>
      </c>
      <c r="W391" s="3">
        <f t="shared" si="89"/>
        <v>0.11810855565870224</v>
      </c>
      <c r="X391" s="3">
        <f t="shared" si="94"/>
        <v>0.23779016692748911</v>
      </c>
      <c r="Z391" s="1">
        <v>1989.87</v>
      </c>
      <c r="AA391">
        <v>5.7500000000000002E-2</v>
      </c>
    </row>
    <row r="392" spans="2:27" ht="15">
      <c r="B392" s="3">
        <v>1989.67</v>
      </c>
      <c r="C392" s="10">
        <v>9.8333299999999998E-2</v>
      </c>
      <c r="D392" s="4">
        <f t="shared" si="95"/>
        <v>0.12163332600000001</v>
      </c>
      <c r="E392" s="10">
        <f t="shared" si="82"/>
        <v>0.45965131173322216</v>
      </c>
      <c r="F392" s="10">
        <f t="shared" si="83"/>
        <v>-1.3615818745132422</v>
      </c>
      <c r="G392" s="10">
        <f t="shared" si="84"/>
        <v>1.7020660014293463</v>
      </c>
      <c r="H392" s="3">
        <f t="shared" si="85"/>
        <v>0.34048412691610408</v>
      </c>
      <c r="I392" s="3">
        <v>2.8562597809076684</v>
      </c>
      <c r="J392" s="3">
        <f t="shared" si="86"/>
        <v>63.249090375586867</v>
      </c>
      <c r="K392" s="3">
        <f t="shared" si="87"/>
        <v>352.97862993000609</v>
      </c>
      <c r="L392" s="3">
        <f t="shared" si="80"/>
        <v>37.610629930006098</v>
      </c>
      <c r="N392" s="1">
        <v>1989.87</v>
      </c>
      <c r="O392">
        <v>353.49099999999999</v>
      </c>
      <c r="P392" s="2">
        <f t="shared" si="81"/>
        <v>38.12299999999999</v>
      </c>
      <c r="R392" s="4">
        <f t="shared" si="90"/>
        <v>1.1166599999999999E-2</v>
      </c>
      <c r="S392" s="3">
        <f t="shared" si="91"/>
        <v>-2.1449766584824115E-2</v>
      </c>
      <c r="T392" s="3">
        <f t="shared" si="92"/>
        <v>-2.7100736099889833E-3</v>
      </c>
      <c r="U392" s="3">
        <f t="shared" si="88"/>
        <v>-1.4159840194813098E-2</v>
      </c>
      <c r="V392" s="3">
        <f t="shared" si="93"/>
        <v>0.13814137070295374</v>
      </c>
      <c r="W392" s="3">
        <f t="shared" si="89"/>
        <v>0.12539751452762193</v>
      </c>
      <c r="X392" s="3">
        <f t="shared" si="94"/>
        <v>0.23802164840897433</v>
      </c>
      <c r="Z392" s="1">
        <v>1989.96</v>
      </c>
      <c r="AA392">
        <v>0.11666700000000001</v>
      </c>
    </row>
    <row r="393" spans="2:27" ht="15">
      <c r="B393" s="3">
        <v>1989.75</v>
      </c>
      <c r="C393" s="10">
        <v>0.110333</v>
      </c>
      <c r="D393" s="4">
        <f t="shared" si="95"/>
        <v>0.12427326000000001</v>
      </c>
      <c r="E393" s="10">
        <f t="shared" si="82"/>
        <v>0.45818658044000449</v>
      </c>
      <c r="F393" s="10">
        <f t="shared" si="83"/>
        <v>-1.3786788403036212</v>
      </c>
      <c r="G393" s="10">
        <f t="shared" si="84"/>
        <v>1.7033703258444994</v>
      </c>
      <c r="H393" s="3">
        <f t="shared" si="85"/>
        <v>0.32469148554087823</v>
      </c>
      <c r="I393" s="3">
        <v>2.8590375586854457</v>
      </c>
      <c r="J393" s="3">
        <f t="shared" si="86"/>
        <v>63.48734350547732</v>
      </c>
      <c r="K393" s="3">
        <f t="shared" si="87"/>
        <v>353.11677972523773</v>
      </c>
      <c r="L393" s="3">
        <f t="shared" si="80"/>
        <v>37.748779725237739</v>
      </c>
      <c r="N393" s="1">
        <v>1989.96</v>
      </c>
      <c r="O393">
        <v>353.608</v>
      </c>
      <c r="P393" s="2">
        <f t="shared" si="81"/>
        <v>38.240000000000009</v>
      </c>
      <c r="R393" s="4">
        <f t="shared" si="90"/>
        <v>1.1999700000000002E-2</v>
      </c>
      <c r="S393" s="3">
        <f t="shared" si="91"/>
        <v>-1.7096965790379004E-2</v>
      </c>
      <c r="T393" s="3">
        <f t="shared" si="92"/>
        <v>1.3043244151531574E-3</v>
      </c>
      <c r="U393" s="3">
        <f t="shared" si="88"/>
        <v>-5.7926413752258463E-3</v>
      </c>
      <c r="V393" s="3">
        <f t="shared" si="93"/>
        <v>0.13814979523164084</v>
      </c>
      <c r="W393" s="3">
        <f t="shared" si="89"/>
        <v>0.13293641799393757</v>
      </c>
      <c r="X393" s="3">
        <f t="shared" si="94"/>
        <v>0.23825312989045244</v>
      </c>
      <c r="Z393" s="1">
        <v>1990.04</v>
      </c>
      <c r="AA393">
        <v>8.5000000000000006E-2</v>
      </c>
    </row>
    <row r="394" spans="2:27" ht="15">
      <c r="B394" s="3">
        <v>1989.83</v>
      </c>
      <c r="C394" s="10">
        <v>0.127417</v>
      </c>
      <c r="D394" s="4">
        <f t="shared" si="95"/>
        <v>0.12803174</v>
      </c>
      <c r="E394" s="10">
        <f t="shared" si="82"/>
        <v>0.46230280747663732</v>
      </c>
      <c r="F394" s="10">
        <f t="shared" si="83"/>
        <v>-1.3901449633042762</v>
      </c>
      <c r="G394" s="10">
        <f t="shared" si="84"/>
        <v>1.7102835149615692</v>
      </c>
      <c r="H394" s="3">
        <f t="shared" si="85"/>
        <v>0.32013855165729299</v>
      </c>
      <c r="I394" s="3">
        <v>2.8618153364632239</v>
      </c>
      <c r="J394" s="3">
        <f t="shared" si="86"/>
        <v>63.725828116849257</v>
      </c>
      <c r="K394" s="3">
        <f t="shared" si="87"/>
        <v>353.25494705881243</v>
      </c>
      <c r="L394" s="3">
        <f t="shared" si="80"/>
        <v>37.886947058812439</v>
      </c>
      <c r="N394" s="1">
        <v>1990.04</v>
      </c>
      <c r="O394">
        <v>353.69200000000001</v>
      </c>
      <c r="P394" s="2">
        <f t="shared" si="81"/>
        <v>38.324000000000012</v>
      </c>
      <c r="R394" s="4">
        <f t="shared" si="90"/>
        <v>1.7084000000000002E-2</v>
      </c>
      <c r="S394" s="3">
        <f t="shared" si="91"/>
        <v>-1.1466123000654971E-2</v>
      </c>
      <c r="T394" s="3">
        <f t="shared" si="92"/>
        <v>6.9131891170697291E-3</v>
      </c>
      <c r="U394" s="3">
        <f t="shared" si="88"/>
        <v>5.4470661164147584E-3</v>
      </c>
      <c r="V394" s="3">
        <f t="shared" si="93"/>
        <v>0.13816733357469957</v>
      </c>
      <c r="W394" s="3">
        <f t="shared" si="89"/>
        <v>0.14306969307947284</v>
      </c>
      <c r="X394" s="3">
        <f t="shared" si="94"/>
        <v>0.23848461137193766</v>
      </c>
      <c r="Z394" s="1">
        <v>1990.12</v>
      </c>
      <c r="AA394">
        <v>7.5833300000000006E-2</v>
      </c>
    </row>
    <row r="395" spans="2:27" ht="15">
      <c r="B395" s="3">
        <v>1989.92</v>
      </c>
      <c r="C395" s="10">
        <v>0.14274999999999999</v>
      </c>
      <c r="D395" s="4">
        <f t="shared" si="95"/>
        <v>0.13140499999999999</v>
      </c>
      <c r="E395" s="10">
        <f t="shared" si="82"/>
        <v>0.47099375513299191</v>
      </c>
      <c r="F395" s="10">
        <f t="shared" si="83"/>
        <v>-1.3971404697665295</v>
      </c>
      <c r="G395" s="10">
        <f t="shared" si="84"/>
        <v>1.7221122974173699</v>
      </c>
      <c r="H395" s="3">
        <f t="shared" si="85"/>
        <v>0.32497182765084043</v>
      </c>
      <c r="I395" s="3">
        <v>2.8645931142410017</v>
      </c>
      <c r="J395" s="3">
        <f t="shared" si="86"/>
        <v>63.964544209702673</v>
      </c>
      <c r="K395" s="3">
        <f t="shared" si="87"/>
        <v>353.39313990152584</v>
      </c>
      <c r="L395" s="3">
        <f t="shared" si="80"/>
        <v>38.025139901525847</v>
      </c>
      <c r="N395" s="1">
        <v>1990.12</v>
      </c>
      <c r="O395">
        <v>353.76799999999997</v>
      </c>
      <c r="P395" s="2">
        <f t="shared" si="81"/>
        <v>38.399999999999977</v>
      </c>
      <c r="R395" s="4">
        <f t="shared" si="90"/>
        <v>1.5332999999999986E-2</v>
      </c>
      <c r="S395" s="3">
        <f t="shared" si="91"/>
        <v>-6.9955064622533314E-3</v>
      </c>
      <c r="T395" s="3">
        <f t="shared" si="92"/>
        <v>1.1828782455800768E-2</v>
      </c>
      <c r="U395" s="3">
        <f t="shared" si="88"/>
        <v>1.4833275993547437E-2</v>
      </c>
      <c r="V395" s="3">
        <f t="shared" si="93"/>
        <v>0.13819284271340848</v>
      </c>
      <c r="W395" s="3">
        <f t="shared" si="89"/>
        <v>0.15154279110760116</v>
      </c>
      <c r="X395" s="3">
        <f t="shared" si="94"/>
        <v>0.23871609285341577</v>
      </c>
      <c r="Z395" s="1">
        <v>1990.21</v>
      </c>
      <c r="AA395">
        <v>0.113333</v>
      </c>
    </row>
    <row r="396" spans="2:27" ht="15">
      <c r="B396" s="3">
        <v>1990</v>
      </c>
      <c r="C396" s="10">
        <v>0.156667</v>
      </c>
      <c r="D396" s="4">
        <f t="shared" si="95"/>
        <v>0.13446674</v>
      </c>
      <c r="E396" s="10">
        <f t="shared" si="82"/>
        <v>0.48344078050847161</v>
      </c>
      <c r="F396" s="10">
        <f t="shared" si="83"/>
        <v>-1.4003256788882132</v>
      </c>
      <c r="G396" s="10">
        <f t="shared" si="84"/>
        <v>1.7382882071000347</v>
      </c>
      <c r="H396" s="3">
        <f t="shared" si="85"/>
        <v>0.33796252821182149</v>
      </c>
      <c r="I396" s="3">
        <v>2.8673708920187795</v>
      </c>
      <c r="J396" s="3">
        <f t="shared" si="86"/>
        <v>64.203491784037567</v>
      </c>
      <c r="K396" s="3">
        <f t="shared" si="87"/>
        <v>353.53136528611532</v>
      </c>
      <c r="L396" s="3">
        <f t="shared" si="80"/>
        <v>38.163365286115322</v>
      </c>
      <c r="N396" s="1">
        <v>1990.21</v>
      </c>
      <c r="O396">
        <v>353.88200000000001</v>
      </c>
      <c r="P396" s="2">
        <f t="shared" si="81"/>
        <v>38.51400000000001</v>
      </c>
      <c r="R396" s="4">
        <f t="shared" si="90"/>
        <v>1.3917000000000013E-2</v>
      </c>
      <c r="S396" s="3">
        <f t="shared" si="91"/>
        <v>-3.1852091216837408E-3</v>
      </c>
      <c r="T396" s="3">
        <f t="shared" si="92"/>
        <v>1.6175909682664802E-2</v>
      </c>
      <c r="U396" s="3">
        <f t="shared" si="88"/>
        <v>2.2990700560981063E-2</v>
      </c>
      <c r="V396" s="3">
        <f t="shared" si="93"/>
        <v>0.1382253845894752</v>
      </c>
      <c r="W396" s="3">
        <f t="shared" si="89"/>
        <v>0.15891701509435815</v>
      </c>
      <c r="X396" s="3">
        <f t="shared" si="94"/>
        <v>0.23894757433489389</v>
      </c>
      <c r="Z396" s="1">
        <v>1990.29</v>
      </c>
      <c r="AA396">
        <v>0.105</v>
      </c>
    </row>
    <row r="397" spans="2:27" ht="15">
      <c r="B397" s="3">
        <v>1990.08</v>
      </c>
      <c r="C397" s="10">
        <v>0.16733300000000001</v>
      </c>
      <c r="D397" s="4">
        <f t="shared" si="95"/>
        <v>0.13681325999999999</v>
      </c>
      <c r="E397" s="10">
        <f t="shared" si="82"/>
        <v>0.49830382177818572</v>
      </c>
      <c r="F397" s="10">
        <f t="shared" si="83"/>
        <v>-1.4010449876557889</v>
      </c>
      <c r="G397" s="10">
        <f t="shared" si="84"/>
        <v>1.7576491592727961</v>
      </c>
      <c r="H397" s="3">
        <f t="shared" si="85"/>
        <v>0.35660417161700719</v>
      </c>
      <c r="I397" s="3">
        <v>2.8701486697965573</v>
      </c>
      <c r="J397" s="3">
        <f t="shared" si="86"/>
        <v>64.442670839853946</v>
      </c>
      <c r="K397" s="3">
        <f t="shared" si="87"/>
        <v>353.66962834276796</v>
      </c>
      <c r="L397" s="3">
        <f t="shared" si="80"/>
        <v>38.30162834276797</v>
      </c>
      <c r="N397" s="1">
        <v>1990.29</v>
      </c>
      <c r="O397">
        <v>353.98700000000002</v>
      </c>
      <c r="P397" s="2">
        <f t="shared" si="81"/>
        <v>38.619000000000028</v>
      </c>
      <c r="R397" s="4">
        <f t="shared" si="90"/>
        <v>1.0666000000000009E-2</v>
      </c>
      <c r="S397" s="3">
        <f t="shared" si="91"/>
        <v>-7.1930876757564377E-4</v>
      </c>
      <c r="T397" s="3">
        <f t="shared" si="92"/>
        <v>1.9360952172761348E-2</v>
      </c>
      <c r="U397" s="3">
        <f t="shared" si="88"/>
        <v>2.8641643405185706E-2</v>
      </c>
      <c r="V397" s="3">
        <f t="shared" si="93"/>
        <v>0.13826305665264726</v>
      </c>
      <c r="W397" s="3">
        <f t="shared" si="89"/>
        <v>0.16404053571731439</v>
      </c>
      <c r="X397" s="3">
        <f t="shared" si="94"/>
        <v>0.2391790558163791</v>
      </c>
      <c r="Z397" s="1">
        <v>1990.37</v>
      </c>
      <c r="AA397">
        <v>0.108333</v>
      </c>
    </row>
    <row r="398" spans="2:27" ht="15">
      <c r="B398" s="3">
        <v>1990.17</v>
      </c>
      <c r="C398" s="10">
        <v>0.16791700000000001</v>
      </c>
      <c r="D398" s="4">
        <f t="shared" si="95"/>
        <v>0.13694174000000001</v>
      </c>
      <c r="E398" s="10">
        <f t="shared" si="82"/>
        <v>0.51216525613021724</v>
      </c>
      <c r="F398" s="10">
        <f t="shared" si="83"/>
        <v>-1.4028700074223672</v>
      </c>
      <c r="G398" s="10">
        <f t="shared" si="84"/>
        <v>1.7768035837420457</v>
      </c>
      <c r="H398" s="3">
        <f t="shared" si="85"/>
        <v>0.3739335763196785</v>
      </c>
      <c r="I398" s="3">
        <v>2.872926447574335</v>
      </c>
      <c r="J398" s="3">
        <f t="shared" si="86"/>
        <v>64.682081377151803</v>
      </c>
      <c r="K398" s="3">
        <f t="shared" si="87"/>
        <v>353.80792867408792</v>
      </c>
      <c r="L398" s="3">
        <f t="shared" si="80"/>
        <v>38.439928674087923</v>
      </c>
      <c r="N398" s="1">
        <v>1990.37</v>
      </c>
      <c r="O398">
        <v>354.09500000000003</v>
      </c>
      <c r="P398" s="2">
        <f t="shared" si="81"/>
        <v>38.727000000000032</v>
      </c>
      <c r="R398" s="4">
        <f t="shared" si="90"/>
        <v>5.8400000000000118E-4</v>
      </c>
      <c r="S398" s="3">
        <f t="shared" si="91"/>
        <v>-1.8250197665783396E-3</v>
      </c>
      <c r="T398" s="3">
        <f t="shared" si="92"/>
        <v>1.9154424469249642E-2</v>
      </c>
      <c r="U398" s="3">
        <f t="shared" si="88"/>
        <v>2.7329404702671305E-2</v>
      </c>
      <c r="V398" s="3">
        <f t="shared" si="93"/>
        <v>0.13830033131995378</v>
      </c>
      <c r="W398" s="3">
        <f t="shared" si="89"/>
        <v>0.16289679555235795</v>
      </c>
      <c r="X398" s="3">
        <f t="shared" si="94"/>
        <v>0.23941053729785722</v>
      </c>
      <c r="Z398" s="1">
        <v>1990.46</v>
      </c>
      <c r="AA398">
        <v>0.13416700000000001</v>
      </c>
    </row>
    <row r="399" spans="2:27" ht="15">
      <c r="B399" s="3">
        <v>1990.25</v>
      </c>
      <c r="C399" s="10">
        <v>0.158333</v>
      </c>
      <c r="D399" s="4">
        <f t="shared" si="95"/>
        <v>0.13483326000000001</v>
      </c>
      <c r="E399" s="10">
        <f t="shared" si="82"/>
        <v>0.5218532140637846</v>
      </c>
      <c r="F399" s="10">
        <f t="shared" si="83"/>
        <v>-1.4088142839859648</v>
      </c>
      <c r="G399" s="10">
        <f t="shared" si="84"/>
        <v>1.7924014669749417</v>
      </c>
      <c r="H399" s="3">
        <f t="shared" si="85"/>
        <v>0.38358718298897698</v>
      </c>
      <c r="I399" s="3">
        <v>2.8757042253521123</v>
      </c>
      <c r="J399" s="3">
        <f t="shared" si="86"/>
        <v>64.921723395931153</v>
      </c>
      <c r="K399" s="3">
        <f t="shared" si="87"/>
        <v>353.9462604317186</v>
      </c>
      <c r="L399" s="3">
        <f t="shared" si="80"/>
        <v>38.578260431718604</v>
      </c>
      <c r="N399" s="1">
        <v>1990.46</v>
      </c>
      <c r="O399">
        <v>354.22899999999998</v>
      </c>
      <c r="P399" s="2">
        <f t="shared" si="81"/>
        <v>38.86099999999999</v>
      </c>
      <c r="R399" s="4">
        <f t="shared" si="90"/>
        <v>-9.5840000000000092E-3</v>
      </c>
      <c r="S399" s="3">
        <f t="shared" si="91"/>
        <v>-5.9442765635975281E-3</v>
      </c>
      <c r="T399" s="3">
        <f t="shared" si="92"/>
        <v>1.5597883232896015E-2</v>
      </c>
      <c r="U399" s="3">
        <f t="shared" si="88"/>
        <v>1.9653606669298489E-2</v>
      </c>
      <c r="V399" s="3">
        <f t="shared" si="93"/>
        <v>0.13833175763068084</v>
      </c>
      <c r="W399" s="3">
        <f t="shared" si="89"/>
        <v>0.15602000363304949</v>
      </c>
      <c r="X399" s="3">
        <f t="shared" si="94"/>
        <v>0.23964201877934954</v>
      </c>
      <c r="Z399" s="1">
        <v>1990.54</v>
      </c>
      <c r="AA399">
        <v>0.119167</v>
      </c>
    </row>
    <row r="400" spans="2:27" ht="15">
      <c r="B400" s="3">
        <v>1990.33</v>
      </c>
      <c r="C400" s="10">
        <v>0.16958300000000001</v>
      </c>
      <c r="D400" s="4">
        <f t="shared" si="95"/>
        <v>0.13730826000000002</v>
      </c>
      <c r="E400" s="10">
        <f t="shared" si="82"/>
        <v>0.53436456699140755</v>
      </c>
      <c r="F400" s="10">
        <f t="shared" si="83"/>
        <v>-1.4118852810956333</v>
      </c>
      <c r="G400" s="10">
        <f t="shared" si="84"/>
        <v>1.8113889632401021</v>
      </c>
      <c r="H400" s="3">
        <f t="shared" si="85"/>
        <v>0.39950368214446885</v>
      </c>
      <c r="I400" s="3">
        <v>2.8784820031298906</v>
      </c>
      <c r="J400" s="3">
        <f t="shared" si="86"/>
        <v>65.16159689619198</v>
      </c>
      <c r="K400" s="3">
        <f t="shared" si="87"/>
        <v>354.08462908056805</v>
      </c>
      <c r="L400" s="3">
        <f t="shared" si="80"/>
        <v>38.716629080568055</v>
      </c>
      <c r="N400" s="1">
        <v>1990.54</v>
      </c>
      <c r="O400">
        <v>354.34800000000001</v>
      </c>
      <c r="P400" s="2">
        <f t="shared" si="81"/>
        <v>38.980000000000018</v>
      </c>
      <c r="R400" s="4">
        <f t="shared" si="90"/>
        <v>1.125000000000001E-2</v>
      </c>
      <c r="S400" s="3">
        <f t="shared" si="91"/>
        <v>-3.0709971096685162E-3</v>
      </c>
      <c r="T400" s="3">
        <f t="shared" si="92"/>
        <v>1.8987496265160386E-2</v>
      </c>
      <c r="U400" s="3">
        <f t="shared" si="88"/>
        <v>2.5916499155491872E-2</v>
      </c>
      <c r="V400" s="3">
        <f t="shared" si="93"/>
        <v>0.13836864884945044</v>
      </c>
      <c r="W400" s="3">
        <f t="shared" si="89"/>
        <v>0.16169349808939312</v>
      </c>
      <c r="X400" s="3">
        <f t="shared" si="94"/>
        <v>0.23987350026082765</v>
      </c>
      <c r="Z400" s="1">
        <v>1990.62</v>
      </c>
      <c r="AA400">
        <v>0.09</v>
      </c>
    </row>
    <row r="401" spans="2:27" ht="15">
      <c r="B401" s="3">
        <v>1990.42</v>
      </c>
      <c r="C401" s="10">
        <v>0.17883299999999999</v>
      </c>
      <c r="D401" s="4">
        <f t="shared" si="95"/>
        <v>0.13934326</v>
      </c>
      <c r="E401" s="10">
        <f t="shared" si="82"/>
        <v>0.54883392403063824</v>
      </c>
      <c r="F401" s="10">
        <f t="shared" si="83"/>
        <v>-1.4131023781750136</v>
      </c>
      <c r="G401" s="10">
        <f t="shared" si="84"/>
        <v>1.8330364159132702</v>
      </c>
      <c r="H401" s="3">
        <f t="shared" si="85"/>
        <v>0.41993403773825655</v>
      </c>
      <c r="I401" s="3">
        <v>2.8812597809076683</v>
      </c>
      <c r="J401" s="3">
        <f t="shared" si="86"/>
        <v>65.401701877934286</v>
      </c>
      <c r="K401" s="3">
        <f t="shared" si="87"/>
        <v>354.22303888925239</v>
      </c>
      <c r="L401" s="3">
        <f t="shared" si="80"/>
        <v>38.855038889252398</v>
      </c>
      <c r="N401" s="1">
        <v>1990.62</v>
      </c>
      <c r="O401">
        <v>354.43799999999999</v>
      </c>
      <c r="P401" s="2">
        <f t="shared" si="81"/>
        <v>39.069999999999993</v>
      </c>
      <c r="R401" s="4">
        <f t="shared" si="90"/>
        <v>9.2499999999999805E-3</v>
      </c>
      <c r="S401" s="3">
        <f t="shared" si="91"/>
        <v>-1.217097079380336E-3</v>
      </c>
      <c r="T401" s="3">
        <f t="shared" si="92"/>
        <v>2.1647452673168033E-2</v>
      </c>
      <c r="U401" s="3">
        <f t="shared" si="88"/>
        <v>3.0430355593787699E-2</v>
      </c>
      <c r="V401" s="3">
        <f t="shared" si="93"/>
        <v>0.13840980868434372</v>
      </c>
      <c r="W401" s="3">
        <f t="shared" si="89"/>
        <v>0.16579712871875266</v>
      </c>
      <c r="X401" s="3">
        <f t="shared" si="94"/>
        <v>0.24010498174230577</v>
      </c>
      <c r="Z401" s="1">
        <v>1990.71</v>
      </c>
      <c r="AA401">
        <v>6.6666699999999995E-2</v>
      </c>
    </row>
    <row r="402" spans="2:27" ht="15">
      <c r="B402" s="3">
        <v>1990.5</v>
      </c>
      <c r="C402" s="10">
        <v>0.18066699999999999</v>
      </c>
      <c r="D402" s="4">
        <f t="shared" si="95"/>
        <v>0.13974674000000001</v>
      </c>
      <c r="E402" s="10">
        <f t="shared" si="82"/>
        <v>0.56273292933213925</v>
      </c>
      <c r="F402" s="10">
        <f t="shared" si="83"/>
        <v>-1.4148356073706787</v>
      </c>
      <c r="G402" s="10">
        <f t="shared" si="84"/>
        <v>1.8548425546035983</v>
      </c>
      <c r="H402" s="3">
        <f t="shared" si="85"/>
        <v>0.44000694723291955</v>
      </c>
      <c r="I402" s="3">
        <v>2.8840375586854461</v>
      </c>
      <c r="J402" s="3">
        <f t="shared" si="86"/>
        <v>65.64203834115807</v>
      </c>
      <c r="K402" s="3">
        <f t="shared" si="87"/>
        <v>354.3614900490266</v>
      </c>
      <c r="L402" s="3">
        <f t="shared" ref="L402:L465" si="96">K402-CO2_start2</f>
        <v>38.993490049026605</v>
      </c>
      <c r="N402" s="1">
        <v>1990.71</v>
      </c>
      <c r="O402">
        <v>354.505</v>
      </c>
      <c r="P402" s="2">
        <f t="shared" ref="P402:P465" si="97">O402-CO2_start2</f>
        <v>39.137</v>
      </c>
      <c r="R402" s="4">
        <f t="shared" si="90"/>
        <v>1.8340000000000023E-3</v>
      </c>
      <c r="S402" s="3">
        <f t="shared" si="91"/>
        <v>-1.733229195665098E-3</v>
      </c>
      <c r="T402" s="3">
        <f t="shared" si="92"/>
        <v>2.1806138690328103E-2</v>
      </c>
      <c r="U402" s="3">
        <f t="shared" si="88"/>
        <v>3.0072909494663007E-2</v>
      </c>
      <c r="V402" s="3">
        <f t="shared" si="93"/>
        <v>0.13845115977420619</v>
      </c>
      <c r="W402" s="3">
        <f t="shared" si="89"/>
        <v>0.1655167783194029</v>
      </c>
      <c r="X402" s="3">
        <f t="shared" si="94"/>
        <v>0.24033646322378388</v>
      </c>
      <c r="Z402" s="1">
        <v>1990.79</v>
      </c>
      <c r="AA402">
        <v>0.11749999999999999</v>
      </c>
    </row>
    <row r="403" spans="2:27" ht="15">
      <c r="B403" s="3">
        <v>1990.58</v>
      </c>
      <c r="C403" s="10">
        <v>0.17599999999999999</v>
      </c>
      <c r="D403" s="4">
        <f t="shared" si="95"/>
        <v>0.13872000000000001</v>
      </c>
      <c r="E403" s="10">
        <f t="shared" ref="E403:E466" si="98">Bio_alpha*(C403*Bio_factor-E402)+E402</f>
        <v>0.57402802066098879</v>
      </c>
      <c r="F403" s="10">
        <f t="shared" ref="F403:F466" si="99">Bio_alpha*(C403*Bio_factor-F402)+F402+Bio_slope*(B403-1979)</f>
        <v>-1.4191228660791215</v>
      </c>
      <c r="G403" s="10">
        <f t="shared" ref="G403:G466" si="100">Ocean_alpha*(C403*Ocean_factor-G402)+G402</f>
        <v>1.8746595245249098</v>
      </c>
      <c r="H403" s="3">
        <f t="shared" ref="H403:H466" si="101">G403+F403</f>
        <v>0.45553665844578828</v>
      </c>
      <c r="I403" s="3">
        <v>2.8883020344287949</v>
      </c>
      <c r="J403" s="3">
        <f t="shared" ref="J403:J466" si="102">J402+I403/12</f>
        <v>65.882730177360472</v>
      </c>
      <c r="K403" s="3">
        <f t="shared" ref="K403:K466" si="103">(K402+I403/12)-Emiss_alpha*((K402+I403/12)-(CO2_base+G403))</f>
        <v>354.50010294543023</v>
      </c>
      <c r="L403" s="3">
        <f t="shared" si="96"/>
        <v>39.132102945430233</v>
      </c>
      <c r="N403" s="1">
        <v>1990.79</v>
      </c>
      <c r="O403">
        <v>354.62299999999999</v>
      </c>
      <c r="P403" s="2">
        <f t="shared" si="97"/>
        <v>39.254999999999995</v>
      </c>
      <c r="R403" s="4">
        <f t="shared" si="90"/>
        <v>-4.6670000000000045E-3</v>
      </c>
      <c r="S403" s="3">
        <f t="shared" si="91"/>
        <v>-4.2872587084428204E-3</v>
      </c>
      <c r="T403" s="3">
        <f t="shared" si="92"/>
        <v>1.9816969921311545E-2</v>
      </c>
      <c r="U403" s="3">
        <f t="shared" ref="U403:U466" si="104">S403+T403+Nat_offset2</f>
        <v>2.5529711212868726E-2</v>
      </c>
      <c r="V403" s="3">
        <f t="shared" si="93"/>
        <v>0.13861289640362884</v>
      </c>
      <c r="W403" s="3">
        <f t="shared" ref="W403:W466" si="105">V403+U403*Nat_ampl2</f>
        <v>0.16158963649521069</v>
      </c>
      <c r="X403" s="3">
        <f t="shared" si="94"/>
        <v>0.24069183620240153</v>
      </c>
      <c r="Z403" s="1">
        <v>1990.87</v>
      </c>
      <c r="AA403">
        <v>0.185833</v>
      </c>
    </row>
    <row r="404" spans="2:27" ht="15">
      <c r="B404" s="3">
        <v>1990.67</v>
      </c>
      <c r="C404" s="10">
        <v>0.17058300000000001</v>
      </c>
      <c r="D404" s="4">
        <f t="shared" si="95"/>
        <v>0.13752826000000001</v>
      </c>
      <c r="E404" s="10">
        <f t="shared" si="98"/>
        <v>0.58268752872701313</v>
      </c>
      <c r="F404" s="10">
        <f t="shared" si="99"/>
        <v>-1.4261498121317093</v>
      </c>
      <c r="G404" s="10">
        <f t="shared" si="100"/>
        <v>1.8922809241741607</v>
      </c>
      <c r="H404" s="3">
        <f t="shared" si="101"/>
        <v>0.46613111204245139</v>
      </c>
      <c r="I404" s="3">
        <v>2.8925665101721441</v>
      </c>
      <c r="J404" s="3">
        <f t="shared" si="102"/>
        <v>66.123777386541477</v>
      </c>
      <c r="K404" s="3">
        <f t="shared" si="103"/>
        <v>354.63887374232604</v>
      </c>
      <c r="L404" s="3">
        <f t="shared" si="96"/>
        <v>39.270873742326046</v>
      </c>
      <c r="N404" s="1">
        <v>1990.87</v>
      </c>
      <c r="O404">
        <v>354.80799999999999</v>
      </c>
      <c r="P404" s="2">
        <f t="shared" si="97"/>
        <v>39.44</v>
      </c>
      <c r="R404" s="4">
        <f t="shared" ref="R404:R467" si="106">C404-C403</f>
        <v>-5.4169999999999774E-3</v>
      </c>
      <c r="S404" s="3">
        <f t="shared" ref="S404:S467" si="107">F404-F403</f>
        <v>-7.0269460525878014E-3</v>
      </c>
      <c r="T404" s="3">
        <f t="shared" ref="T404:T467" si="108">G404-G403</f>
        <v>1.7621399649250913E-2</v>
      </c>
      <c r="U404" s="3">
        <f t="shared" si="104"/>
        <v>2.0594453596663113E-2</v>
      </c>
      <c r="V404" s="3">
        <f>L404-L403</f>
        <v>0.13877079689581251</v>
      </c>
      <c r="W404" s="3">
        <f t="shared" si="105"/>
        <v>0.15730580513280931</v>
      </c>
      <c r="X404" s="3">
        <f>J404-J403</f>
        <v>0.24104720918100497</v>
      </c>
      <c r="Z404" s="1">
        <v>1990.96</v>
      </c>
      <c r="AA404">
        <v>0.15</v>
      </c>
    </row>
    <row r="405" spans="2:27" ht="15">
      <c r="B405" s="3">
        <v>1990.75</v>
      </c>
      <c r="C405" s="10">
        <v>0.17199999999999999</v>
      </c>
      <c r="D405" s="4">
        <f t="shared" si="95"/>
        <v>0.13784000000000002</v>
      </c>
      <c r="E405" s="10">
        <f t="shared" si="98"/>
        <v>0.59110784901447733</v>
      </c>
      <c r="F405" s="10">
        <f t="shared" si="99"/>
        <v>-1.4333617263414125</v>
      </c>
      <c r="G405" s="10">
        <f t="shared" si="100"/>
        <v>1.9100064561856116</v>
      </c>
      <c r="H405" s="3">
        <f t="shared" si="101"/>
        <v>0.47664472984419914</v>
      </c>
      <c r="I405" s="3">
        <v>2.8968309859154928</v>
      </c>
      <c r="J405" s="3">
        <f t="shared" si="102"/>
        <v>66.365179968701099</v>
      </c>
      <c r="K405" s="3">
        <f t="shared" si="103"/>
        <v>354.77780235221502</v>
      </c>
      <c r="L405" s="3">
        <f t="shared" si="96"/>
        <v>39.409802352215024</v>
      </c>
      <c r="N405" s="1">
        <v>1990.96</v>
      </c>
      <c r="O405">
        <v>354.95800000000003</v>
      </c>
      <c r="P405" s="2">
        <f t="shared" si="97"/>
        <v>39.590000000000032</v>
      </c>
      <c r="R405" s="4">
        <f t="shared" si="106"/>
        <v>1.4169999999999738E-3</v>
      </c>
      <c r="S405" s="3">
        <f t="shared" si="107"/>
        <v>-7.2119142097031297E-3</v>
      </c>
      <c r="T405" s="3">
        <f t="shared" si="108"/>
        <v>1.7725532011450884E-2</v>
      </c>
      <c r="U405" s="3">
        <f t="shared" si="104"/>
        <v>2.0513617801747756E-2</v>
      </c>
      <c r="V405" s="3">
        <f t="shared" ref="V405:V467" si="109">L405-L404</f>
        <v>0.13892860988897837</v>
      </c>
      <c r="W405" s="3">
        <f t="shared" si="105"/>
        <v>0.15739086591055135</v>
      </c>
      <c r="X405" s="3">
        <f t="shared" ref="X405:X467" si="110">J405-J404</f>
        <v>0.24140258215962263</v>
      </c>
      <c r="Z405" s="1">
        <v>1991.04</v>
      </c>
      <c r="AA405">
        <v>0.14833299999999999</v>
      </c>
    </row>
    <row r="406" spans="2:27" ht="15">
      <c r="B406" s="3">
        <v>1990.83</v>
      </c>
      <c r="C406" s="10">
        <v>0.17449999999999999</v>
      </c>
      <c r="D406" s="4">
        <f t="shared" si="95"/>
        <v>0.13839000000000001</v>
      </c>
      <c r="E406" s="10">
        <f t="shared" si="98"/>
        <v>0.59965447351805556</v>
      </c>
      <c r="F406" s="10">
        <f t="shared" si="99"/>
        <v>-1.4403974518751277</v>
      </c>
      <c r="G406" s="10">
        <f t="shared" si="100"/>
        <v>1.9281912391389935</v>
      </c>
      <c r="H406" s="3">
        <f t="shared" si="101"/>
        <v>0.4877937872638658</v>
      </c>
      <c r="I406" s="3">
        <v>2.901095461658842</v>
      </c>
      <c r="J406" s="3">
        <f t="shared" si="102"/>
        <v>66.60693792383934</v>
      </c>
      <c r="K406" s="3">
        <f t="shared" si="103"/>
        <v>354.91688926563887</v>
      </c>
      <c r="L406" s="3">
        <f t="shared" si="96"/>
        <v>39.548889265638877</v>
      </c>
      <c r="N406" s="1">
        <v>1991.04</v>
      </c>
      <c r="O406">
        <v>355.10700000000003</v>
      </c>
      <c r="P406" s="2">
        <f t="shared" si="97"/>
        <v>39.739000000000033</v>
      </c>
      <c r="R406" s="4">
        <f t="shared" si="106"/>
        <v>2.5000000000000022E-3</v>
      </c>
      <c r="S406" s="3">
        <f t="shared" si="107"/>
        <v>-7.0357255337152314E-3</v>
      </c>
      <c r="T406" s="3">
        <f t="shared" si="108"/>
        <v>1.8184782953381884E-2</v>
      </c>
      <c r="U406" s="3">
        <f t="shared" si="104"/>
        <v>2.1149057419666654E-2</v>
      </c>
      <c r="V406" s="3">
        <f t="shared" si="109"/>
        <v>0.13908691342385282</v>
      </c>
      <c r="W406" s="3">
        <f t="shared" si="105"/>
        <v>0.1581210651015528</v>
      </c>
      <c r="X406" s="3">
        <f t="shared" si="110"/>
        <v>0.24175795513824028</v>
      </c>
      <c r="Z406" s="1">
        <v>1991.12</v>
      </c>
      <c r="AA406">
        <v>0.10249999999999999</v>
      </c>
    </row>
    <row r="407" spans="2:27" ht="15">
      <c r="B407" s="3">
        <v>1990.92</v>
      </c>
      <c r="C407" s="10">
        <v>0.18575</v>
      </c>
      <c r="D407" s="4">
        <f t="shared" si="95"/>
        <v>0.14086500000000002</v>
      </c>
      <c r="E407" s="10">
        <f t="shared" si="98"/>
        <v>0.61111574899818732</v>
      </c>
      <c r="F407" s="10">
        <f t="shared" si="99"/>
        <v>-1.4446226305136092</v>
      </c>
      <c r="G407" s="10">
        <f t="shared" si="100"/>
        <v>1.9497122988952886</v>
      </c>
      <c r="H407" s="3">
        <f t="shared" si="101"/>
        <v>0.50508966838167946</v>
      </c>
      <c r="I407" s="3">
        <v>2.9053599374021908</v>
      </c>
      <c r="J407" s="3">
        <f t="shared" si="102"/>
        <v>66.849051251956183</v>
      </c>
      <c r="K407" s="3">
        <f t="shared" si="103"/>
        <v>355.05613965423726</v>
      </c>
      <c r="L407" s="3">
        <f t="shared" si="96"/>
        <v>39.688139654237261</v>
      </c>
      <c r="N407" s="1">
        <v>1991.12</v>
      </c>
      <c r="O407">
        <v>355.209</v>
      </c>
      <c r="P407" s="2">
        <f t="shared" si="97"/>
        <v>39.841000000000008</v>
      </c>
      <c r="R407" s="4">
        <f t="shared" si="106"/>
        <v>1.125000000000001E-2</v>
      </c>
      <c r="S407" s="3">
        <f t="shared" si="107"/>
        <v>-4.225178638481486E-3</v>
      </c>
      <c r="T407" s="3">
        <f t="shared" si="108"/>
        <v>2.1521059756295147E-2</v>
      </c>
      <c r="U407" s="3">
        <f t="shared" si="104"/>
        <v>2.7295881117813663E-2</v>
      </c>
      <c r="V407" s="3">
        <f t="shared" si="109"/>
        <v>0.13925038859838423</v>
      </c>
      <c r="W407" s="3">
        <f t="shared" si="105"/>
        <v>0.16381668160441654</v>
      </c>
      <c r="X407" s="3">
        <f t="shared" si="110"/>
        <v>0.24211332811684372</v>
      </c>
      <c r="Z407" s="1">
        <v>1991.21</v>
      </c>
      <c r="AA407">
        <v>8.3333299999999999E-2</v>
      </c>
    </row>
    <row r="408" spans="2:27" ht="15">
      <c r="B408" s="3">
        <v>1991</v>
      </c>
      <c r="C408" s="10">
        <v>0.188917</v>
      </c>
      <c r="D408" s="4">
        <f t="shared" ref="D408:D471" si="111">C408*Had_fact+Had_offset</f>
        <v>0.14156173999999999</v>
      </c>
      <c r="E408" s="10">
        <f t="shared" si="98"/>
        <v>0.62267350884368622</v>
      </c>
      <c r="F408" s="10">
        <f t="shared" si="99"/>
        <v>-1.4486971051652782</v>
      </c>
      <c r="G408" s="10">
        <f t="shared" si="100"/>
        <v>1.9718343874515525</v>
      </c>
      <c r="H408" s="3">
        <f t="shared" si="101"/>
        <v>0.52313728228627432</v>
      </c>
      <c r="I408" s="3">
        <v>2.90962441314554</v>
      </c>
      <c r="J408" s="3">
        <f t="shared" si="102"/>
        <v>67.091519953051645</v>
      </c>
      <c r="K408" s="3">
        <f t="shared" si="103"/>
        <v>355.19555423005824</v>
      </c>
      <c r="L408" s="3">
        <f t="shared" si="96"/>
        <v>39.82755423005824</v>
      </c>
      <c r="N408" s="1">
        <v>1991.21</v>
      </c>
      <c r="O408">
        <v>355.29199999999997</v>
      </c>
      <c r="P408" s="2">
        <f t="shared" si="97"/>
        <v>39.923999999999978</v>
      </c>
      <c r="R408" s="4">
        <f t="shared" si="106"/>
        <v>3.1670000000000031E-3</v>
      </c>
      <c r="S408" s="3">
        <f t="shared" si="107"/>
        <v>-4.0744746516689911E-3</v>
      </c>
      <c r="T408" s="3">
        <f t="shared" si="108"/>
        <v>2.2122088556263853E-2</v>
      </c>
      <c r="U408" s="3">
        <f t="shared" si="104"/>
        <v>2.8047613904594863E-2</v>
      </c>
      <c r="V408" s="3">
        <f t="shared" si="109"/>
        <v>0.13941457582097883</v>
      </c>
      <c r="W408" s="3">
        <f t="shared" si="105"/>
        <v>0.16465742833511421</v>
      </c>
      <c r="X408" s="3">
        <f t="shared" si="110"/>
        <v>0.24246870109546137</v>
      </c>
      <c r="Z408" s="1">
        <v>1991.29</v>
      </c>
      <c r="AA408">
        <v>8.5000000000000006E-2</v>
      </c>
    </row>
    <row r="409" spans="2:27" ht="15">
      <c r="B409" s="3">
        <v>1991.08</v>
      </c>
      <c r="C409" s="10">
        <v>0.190833</v>
      </c>
      <c r="D409" s="4">
        <f t="shared" si="111"/>
        <v>0.14198326</v>
      </c>
      <c r="E409" s="10">
        <f t="shared" si="98"/>
        <v>0.63391994084144543</v>
      </c>
      <c r="F409" s="10">
        <f t="shared" si="99"/>
        <v>-1.453033023204813</v>
      </c>
      <c r="G409" s="10">
        <f t="shared" si="100"/>
        <v>1.9941324266464984</v>
      </c>
      <c r="H409" s="3">
        <f t="shared" si="101"/>
        <v>0.54109940344168539</v>
      </c>
      <c r="I409" s="3">
        <v>2.9138888888888888</v>
      </c>
      <c r="J409" s="3">
        <f t="shared" si="102"/>
        <v>67.334344027125724</v>
      </c>
      <c r="K409" s="3">
        <f t="shared" si="103"/>
        <v>355.33513301224485</v>
      </c>
      <c r="L409" s="3">
        <f t="shared" si="96"/>
        <v>39.967133012244858</v>
      </c>
      <c r="N409" s="1">
        <v>1991.29</v>
      </c>
      <c r="O409">
        <v>355.37700000000001</v>
      </c>
      <c r="P409" s="2">
        <f t="shared" si="97"/>
        <v>40.009000000000015</v>
      </c>
      <c r="R409" s="4">
        <f t="shared" si="106"/>
        <v>1.916000000000001E-3</v>
      </c>
      <c r="S409" s="3">
        <f t="shared" si="107"/>
        <v>-4.335918039534814E-3</v>
      </c>
      <c r="T409" s="3">
        <f t="shared" si="108"/>
        <v>2.2298039194945884E-2</v>
      </c>
      <c r="U409" s="3">
        <f t="shared" si="104"/>
        <v>2.7962121155411072E-2</v>
      </c>
      <c r="V409" s="3">
        <f t="shared" si="109"/>
        <v>0.1395787821866179</v>
      </c>
      <c r="W409" s="3">
        <f t="shared" si="105"/>
        <v>0.16474469122648785</v>
      </c>
      <c r="X409" s="3">
        <f t="shared" si="110"/>
        <v>0.24282407407407902</v>
      </c>
      <c r="Z409" s="1">
        <v>1991.37</v>
      </c>
      <c r="AA409">
        <v>6.08333E-2</v>
      </c>
    </row>
    <row r="410" spans="2:27" ht="15">
      <c r="B410" s="3">
        <v>1991.17</v>
      </c>
      <c r="C410" s="10">
        <v>0.19566700000000001</v>
      </c>
      <c r="D410" s="4">
        <f t="shared" si="111"/>
        <v>0.14304674000000001</v>
      </c>
      <c r="E410" s="10">
        <f t="shared" si="98"/>
        <v>0.64581317898421975</v>
      </c>
      <c r="F410" s="10">
        <f t="shared" si="99"/>
        <v>-1.4568262391806523</v>
      </c>
      <c r="G410" s="10">
        <f t="shared" si="100"/>
        <v>2.0175653934797708</v>
      </c>
      <c r="H410" s="3">
        <f t="shared" si="101"/>
        <v>0.56073915429911847</v>
      </c>
      <c r="I410" s="3">
        <v>2.918153364632238</v>
      </c>
      <c r="J410" s="3">
        <f t="shared" si="102"/>
        <v>67.577523474178406</v>
      </c>
      <c r="K410" s="3">
        <f t="shared" si="103"/>
        <v>355.4748775804897</v>
      </c>
      <c r="L410" s="3">
        <f t="shared" si="96"/>
        <v>40.106877580489709</v>
      </c>
      <c r="N410" s="1">
        <v>1991.37</v>
      </c>
      <c r="O410">
        <v>355.43799999999999</v>
      </c>
      <c r="P410" s="2">
        <f t="shared" si="97"/>
        <v>40.069999999999993</v>
      </c>
      <c r="R410" s="4">
        <f t="shared" si="106"/>
        <v>4.834000000000005E-3</v>
      </c>
      <c r="S410" s="3">
        <f t="shared" si="107"/>
        <v>-3.7932159758393702E-3</v>
      </c>
      <c r="T410" s="3">
        <f t="shared" si="108"/>
        <v>2.3432966833272451E-2</v>
      </c>
      <c r="U410" s="3">
        <f t="shared" si="104"/>
        <v>2.9639750857433082E-2</v>
      </c>
      <c r="V410" s="3">
        <f t="shared" si="109"/>
        <v>0.1397445682448506</v>
      </c>
      <c r="W410" s="3">
        <f t="shared" si="105"/>
        <v>0.16642034401654038</v>
      </c>
      <c r="X410" s="3">
        <f t="shared" si="110"/>
        <v>0.24317944705268246</v>
      </c>
      <c r="Z410" s="1">
        <v>1991.46</v>
      </c>
      <c r="AA410">
        <v>6.1666699999999998E-2</v>
      </c>
    </row>
    <row r="411" spans="2:27" ht="15">
      <c r="B411" s="3">
        <v>1991.25</v>
      </c>
      <c r="C411" s="10">
        <v>0.214917</v>
      </c>
      <c r="D411" s="4">
        <f t="shared" si="111"/>
        <v>0.14728173999999999</v>
      </c>
      <c r="E411" s="10">
        <f t="shared" si="98"/>
        <v>0.66291206638287781</v>
      </c>
      <c r="F411" s="10">
        <f t="shared" si="99"/>
        <v>-1.4553595862791631</v>
      </c>
      <c r="G411" s="10">
        <f t="shared" si="100"/>
        <v>2.0468655118019816</v>
      </c>
      <c r="H411" s="3">
        <f t="shared" si="101"/>
        <v>0.59150592552281855</v>
      </c>
      <c r="I411" s="3">
        <v>2.9224178403755867</v>
      </c>
      <c r="J411" s="3">
        <f t="shared" si="102"/>
        <v>67.821058294209706</v>
      </c>
      <c r="K411" s="3">
        <f t="shared" si="103"/>
        <v>355.61479721284672</v>
      </c>
      <c r="L411" s="3">
        <f t="shared" si="96"/>
        <v>40.24679721284673</v>
      </c>
      <c r="N411" s="1">
        <v>1991.46</v>
      </c>
      <c r="O411">
        <v>355.5</v>
      </c>
      <c r="P411" s="2">
        <f t="shared" si="97"/>
        <v>40.132000000000005</v>
      </c>
      <c r="R411" s="4">
        <f t="shared" si="106"/>
        <v>1.9249999999999989E-2</v>
      </c>
      <c r="S411" s="3">
        <f t="shared" si="107"/>
        <v>1.4666529014892848E-3</v>
      </c>
      <c r="T411" s="3">
        <f t="shared" si="108"/>
        <v>2.93001183222108E-2</v>
      </c>
      <c r="U411" s="3">
        <f t="shared" si="104"/>
        <v>4.0766771223700086E-2</v>
      </c>
      <c r="V411" s="3">
        <f t="shared" si="109"/>
        <v>0.13991963235702087</v>
      </c>
      <c r="W411" s="3">
        <f t="shared" si="105"/>
        <v>0.17660972645835094</v>
      </c>
      <c r="X411" s="3">
        <f t="shared" si="110"/>
        <v>0.24353482003130011</v>
      </c>
      <c r="Z411" s="1">
        <v>1991.54</v>
      </c>
      <c r="AA411">
        <v>6.6666699999999995E-2</v>
      </c>
    </row>
    <row r="412" spans="2:27" ht="15">
      <c r="B412" s="3">
        <v>1991.33</v>
      </c>
      <c r="C412" s="10">
        <v>0.20599999999999999</v>
      </c>
      <c r="D412" s="4">
        <f t="shared" si="111"/>
        <v>0.14532</v>
      </c>
      <c r="E412" s="10">
        <f t="shared" si="98"/>
        <v>0.67579194641138751</v>
      </c>
      <c r="F412" s="10">
        <f t="shared" si="99"/>
        <v>-1.458062056287948</v>
      </c>
      <c r="G412" s="10">
        <f t="shared" si="100"/>
        <v>2.0726199401725425</v>
      </c>
      <c r="H412" s="3">
        <f t="shared" si="101"/>
        <v>0.61455788388459442</v>
      </c>
      <c r="I412" s="3">
        <v>2.9266823161189359</v>
      </c>
      <c r="J412" s="3">
        <f t="shared" si="102"/>
        <v>68.064948487219624</v>
      </c>
      <c r="K412" s="3">
        <f t="shared" si="103"/>
        <v>355.75488585438791</v>
      </c>
      <c r="L412" s="3">
        <f t="shared" si="96"/>
        <v>40.386885854387913</v>
      </c>
      <c r="N412" s="1">
        <v>1991.54</v>
      </c>
      <c r="O412">
        <v>355.56700000000001</v>
      </c>
      <c r="P412" s="2">
        <f t="shared" si="97"/>
        <v>40.199000000000012</v>
      </c>
      <c r="R412" s="4">
        <f t="shared" si="106"/>
        <v>-8.9170000000000083E-3</v>
      </c>
      <c r="S412" s="3">
        <f t="shared" si="107"/>
        <v>-2.7024700087849851E-3</v>
      </c>
      <c r="T412" s="3">
        <f t="shared" si="108"/>
        <v>2.5754428370560856E-2</v>
      </c>
      <c r="U412" s="3">
        <f t="shared" si="104"/>
        <v>3.3051958361775872E-2</v>
      </c>
      <c r="V412" s="3">
        <f t="shared" si="109"/>
        <v>0.14008864154118328</v>
      </c>
      <c r="W412" s="3">
        <f t="shared" si="105"/>
        <v>0.16983540406678158</v>
      </c>
      <c r="X412" s="3">
        <f t="shared" si="110"/>
        <v>0.24389019300991777</v>
      </c>
      <c r="Z412" s="1">
        <v>1991.62</v>
      </c>
      <c r="AA412">
        <v>0.108333</v>
      </c>
    </row>
    <row r="413" spans="2:27" ht="15">
      <c r="B413" s="3">
        <v>1991.42</v>
      </c>
      <c r="C413" s="10">
        <v>0.19700000000000001</v>
      </c>
      <c r="D413" s="4">
        <f t="shared" si="111"/>
        <v>0.14334000000000002</v>
      </c>
      <c r="E413" s="10">
        <f t="shared" si="98"/>
        <v>0.68476360701936934</v>
      </c>
      <c r="F413" s="10">
        <f t="shared" si="99"/>
        <v>-1.4647768497985805</v>
      </c>
      <c r="G413" s="10">
        <f t="shared" si="100"/>
        <v>2.0948744025207402</v>
      </c>
      <c r="H413" s="3">
        <f t="shared" si="101"/>
        <v>0.63009755272215973</v>
      </c>
      <c r="I413" s="3">
        <v>2.9309467918622847</v>
      </c>
      <c r="J413" s="3">
        <f t="shared" si="102"/>
        <v>68.309194053208145</v>
      </c>
      <c r="K413" s="3">
        <f t="shared" si="103"/>
        <v>355.89513753444709</v>
      </c>
      <c r="L413" s="3">
        <f t="shared" si="96"/>
        <v>40.527137534447093</v>
      </c>
      <c r="N413" s="1">
        <v>1991.62</v>
      </c>
      <c r="O413">
        <v>355.67500000000001</v>
      </c>
      <c r="P413" s="2">
        <f t="shared" si="97"/>
        <v>40.307000000000016</v>
      </c>
      <c r="R413" s="4">
        <f t="shared" si="106"/>
        <v>-8.9999999999999802E-3</v>
      </c>
      <c r="S413" s="3">
        <f t="shared" si="107"/>
        <v>-6.7147935106324219E-3</v>
      </c>
      <c r="T413" s="3">
        <f t="shared" si="108"/>
        <v>2.2254462348197723E-2</v>
      </c>
      <c r="U413" s="3">
        <f t="shared" si="104"/>
        <v>2.5539668837565303E-2</v>
      </c>
      <c r="V413" s="3">
        <f t="shared" si="109"/>
        <v>0.14025168005917976</v>
      </c>
      <c r="W413" s="3">
        <f t="shared" si="105"/>
        <v>0.16323738201298854</v>
      </c>
      <c r="X413" s="3">
        <f t="shared" si="110"/>
        <v>0.24424556598852121</v>
      </c>
      <c r="Z413" s="1">
        <v>1991.71</v>
      </c>
      <c r="AA413">
        <v>0.104167</v>
      </c>
    </row>
    <row r="414" spans="2:27" ht="15">
      <c r="B414" s="3">
        <v>1991.5</v>
      </c>
      <c r="C414" s="10">
        <v>0.192667</v>
      </c>
      <c r="D414" s="4">
        <f t="shared" si="111"/>
        <v>0.14238674000000001</v>
      </c>
      <c r="E414" s="10">
        <f t="shared" si="98"/>
        <v>0.69163214304604836</v>
      </c>
      <c r="F414" s="10">
        <f t="shared" si="99"/>
        <v>-1.4735405482690704</v>
      </c>
      <c r="G414" s="10">
        <f t="shared" si="100"/>
        <v>2.1152406342670043</v>
      </c>
      <c r="H414" s="3">
        <f t="shared" si="101"/>
        <v>0.64170008599793382</v>
      </c>
      <c r="I414" s="3">
        <v>2.9352112676056339</v>
      </c>
      <c r="J414" s="3">
        <f t="shared" si="102"/>
        <v>68.553794992175284</v>
      </c>
      <c r="K414" s="3">
        <f t="shared" si="103"/>
        <v>356.0355489149141</v>
      </c>
      <c r="L414" s="3">
        <f t="shared" si="96"/>
        <v>40.667548914914107</v>
      </c>
      <c r="N414" s="1">
        <v>1991.71</v>
      </c>
      <c r="O414">
        <v>355.779</v>
      </c>
      <c r="P414" s="2">
        <f t="shared" si="97"/>
        <v>40.411000000000001</v>
      </c>
      <c r="R414" s="4">
        <f t="shared" si="106"/>
        <v>-4.3330000000000035E-3</v>
      </c>
      <c r="S414" s="3">
        <f t="shared" si="107"/>
        <v>-8.7636984704899668E-3</v>
      </c>
      <c r="T414" s="3">
        <f t="shared" si="108"/>
        <v>2.0366231746264063E-2</v>
      </c>
      <c r="U414" s="3">
        <f t="shared" si="104"/>
        <v>2.1602533275774098E-2</v>
      </c>
      <c r="V414" s="3">
        <f t="shared" si="109"/>
        <v>0.14041138046701462</v>
      </c>
      <c r="W414" s="3">
        <f t="shared" si="105"/>
        <v>0.15985366041521132</v>
      </c>
      <c r="X414" s="3">
        <f t="shared" si="110"/>
        <v>0.24460093896713886</v>
      </c>
      <c r="Z414" s="1">
        <v>1991.79</v>
      </c>
      <c r="AA414">
        <v>6.3333299999999995E-2</v>
      </c>
    </row>
    <row r="415" spans="2:27" ht="15">
      <c r="B415" s="3">
        <v>1991.58</v>
      </c>
      <c r="C415" s="10">
        <v>0.19941700000000001</v>
      </c>
      <c r="D415" s="4">
        <f t="shared" si="111"/>
        <v>0.14387174</v>
      </c>
      <c r="E415" s="10">
        <f t="shared" si="98"/>
        <v>0.70011030205908287</v>
      </c>
      <c r="F415" s="10">
        <f t="shared" si="99"/>
        <v>-1.4806447392933311</v>
      </c>
      <c r="G415" s="10">
        <f t="shared" si="100"/>
        <v>2.1374136831563839</v>
      </c>
      <c r="H415" s="3">
        <f t="shared" si="101"/>
        <v>0.65676894386305285</v>
      </c>
      <c r="I415" s="3">
        <v>2.9300860719874806</v>
      </c>
      <c r="J415" s="3">
        <f t="shared" si="102"/>
        <v>68.797968831507575</v>
      </c>
      <c r="K415" s="3">
        <f t="shared" si="103"/>
        <v>356.17534147694084</v>
      </c>
      <c r="L415" s="3">
        <f t="shared" si="96"/>
        <v>40.807341476940849</v>
      </c>
      <c r="N415" s="1">
        <v>1991.79</v>
      </c>
      <c r="O415">
        <v>355.84199999999998</v>
      </c>
      <c r="P415" s="2">
        <f t="shared" si="97"/>
        <v>40.47399999999999</v>
      </c>
      <c r="R415" s="4">
        <f t="shared" si="106"/>
        <v>6.750000000000006E-3</v>
      </c>
      <c r="S415" s="3">
        <f t="shared" si="107"/>
        <v>-7.104191024260631E-3</v>
      </c>
      <c r="T415" s="3">
        <f t="shared" si="108"/>
        <v>2.2173048889379654E-2</v>
      </c>
      <c r="U415" s="3">
        <f t="shared" si="104"/>
        <v>2.5068857865119025E-2</v>
      </c>
      <c r="V415" s="3">
        <f t="shared" si="109"/>
        <v>0.13979256202674151</v>
      </c>
      <c r="W415" s="3">
        <f t="shared" si="105"/>
        <v>0.16235453410534864</v>
      </c>
      <c r="X415" s="3">
        <f t="shared" si="110"/>
        <v>0.24417383933229075</v>
      </c>
      <c r="Z415" s="1">
        <v>1991.87</v>
      </c>
      <c r="AA415">
        <v>4.0833300000000003E-2</v>
      </c>
    </row>
    <row r="416" spans="2:27" ht="15">
      <c r="B416" s="3">
        <v>1991.67</v>
      </c>
      <c r="C416" s="10">
        <v>0.20275000000000001</v>
      </c>
      <c r="D416" s="4">
        <f t="shared" si="111"/>
        <v>0.14460500000000001</v>
      </c>
      <c r="E416" s="10">
        <f t="shared" si="98"/>
        <v>0.70897655276952642</v>
      </c>
      <c r="F416" s="10">
        <f t="shared" si="99"/>
        <v>-1.4874649427015021</v>
      </c>
      <c r="G416" s="10">
        <f t="shared" si="100"/>
        <v>2.1602290791783965</v>
      </c>
      <c r="H416" s="3">
        <f t="shared" si="101"/>
        <v>0.67276413647689437</v>
      </c>
      <c r="I416" s="3">
        <v>2.9249608763693269</v>
      </c>
      <c r="J416" s="3">
        <f t="shared" si="102"/>
        <v>69.041715571205017</v>
      </c>
      <c r="K416" s="3">
        <f t="shared" si="103"/>
        <v>356.31451727287117</v>
      </c>
      <c r="L416" s="3">
        <f t="shared" si="96"/>
        <v>40.946517272871176</v>
      </c>
      <c r="N416" s="1">
        <v>1991.87</v>
      </c>
      <c r="O416">
        <v>355.88299999999998</v>
      </c>
      <c r="P416" s="2">
        <f t="shared" si="97"/>
        <v>40.514999999999986</v>
      </c>
      <c r="R416" s="4">
        <f t="shared" si="106"/>
        <v>3.3330000000000026E-3</v>
      </c>
      <c r="S416" s="3">
        <f t="shared" si="107"/>
        <v>-6.8202034081710217E-3</v>
      </c>
      <c r="T416" s="3">
        <f t="shared" si="108"/>
        <v>2.2815396022012546E-2</v>
      </c>
      <c r="U416" s="3">
        <f t="shared" si="104"/>
        <v>2.5995192613841527E-2</v>
      </c>
      <c r="V416" s="3">
        <f t="shared" si="109"/>
        <v>0.13917579593032769</v>
      </c>
      <c r="W416" s="3">
        <f t="shared" si="105"/>
        <v>0.16257146928278507</v>
      </c>
      <c r="X416" s="3">
        <f t="shared" si="110"/>
        <v>0.24374673969744265</v>
      </c>
      <c r="Z416" s="1">
        <v>1991.96</v>
      </c>
      <c r="AA416">
        <v>3.8333300000000001E-2</v>
      </c>
    </row>
    <row r="417" spans="2:27" ht="15">
      <c r="B417" s="3">
        <v>1991.75</v>
      </c>
      <c r="C417" s="10">
        <v>0.20333300000000001</v>
      </c>
      <c r="D417" s="4">
        <f t="shared" si="111"/>
        <v>0.14473326</v>
      </c>
      <c r="E417" s="10">
        <f t="shared" si="98"/>
        <v>0.71732035363945768</v>
      </c>
      <c r="F417" s="10">
        <f t="shared" si="99"/>
        <v>-1.4947533763287402</v>
      </c>
      <c r="G417" s="10">
        <f t="shared" si="100"/>
        <v>2.1827663945149136</v>
      </c>
      <c r="H417" s="3">
        <f t="shared" si="101"/>
        <v>0.68801301818617344</v>
      </c>
      <c r="I417" s="3">
        <v>2.9198356807511736</v>
      </c>
      <c r="J417" s="3">
        <f t="shared" si="102"/>
        <v>69.285035211267612</v>
      </c>
      <c r="K417" s="3">
        <f t="shared" si="103"/>
        <v>356.45307685386109</v>
      </c>
      <c r="L417" s="3">
        <f t="shared" si="96"/>
        <v>41.085076853861096</v>
      </c>
      <c r="N417" s="1">
        <v>1991.96</v>
      </c>
      <c r="O417">
        <v>355.92200000000003</v>
      </c>
      <c r="P417" s="2">
        <f t="shared" si="97"/>
        <v>40.55400000000003</v>
      </c>
      <c r="R417" s="4">
        <f t="shared" si="106"/>
        <v>5.8300000000000018E-4</v>
      </c>
      <c r="S417" s="3">
        <f t="shared" si="107"/>
        <v>-7.2884336272380779E-3</v>
      </c>
      <c r="T417" s="3">
        <f t="shared" si="108"/>
        <v>2.253731533651715E-2</v>
      </c>
      <c r="U417" s="3">
        <f t="shared" si="104"/>
        <v>2.5248881709279074E-2</v>
      </c>
      <c r="V417" s="3">
        <f t="shared" si="109"/>
        <v>0.13855958098992005</v>
      </c>
      <c r="W417" s="3">
        <f t="shared" si="105"/>
        <v>0.16128357452827122</v>
      </c>
      <c r="X417" s="3">
        <f t="shared" si="110"/>
        <v>0.24331964006259454</v>
      </c>
      <c r="Z417" s="1">
        <v>1992.04</v>
      </c>
      <c r="AA417">
        <v>0.10166699999999999</v>
      </c>
    </row>
    <row r="418" spans="2:27" ht="15">
      <c r="B418" s="3">
        <v>1991.83</v>
      </c>
      <c r="C418" s="10">
        <v>0.20058300000000001</v>
      </c>
      <c r="D418" s="4">
        <f t="shared" si="111"/>
        <v>0.14412826000000001</v>
      </c>
      <c r="E418" s="10">
        <f t="shared" si="98"/>
        <v>0.72411750958753984</v>
      </c>
      <c r="F418" s="10">
        <f t="shared" si="99"/>
        <v>-1.5035385704179534</v>
      </c>
      <c r="G418" s="10">
        <f t="shared" si="100"/>
        <v>2.2039318555491163</v>
      </c>
      <c r="H418" s="3">
        <f t="shared" si="101"/>
        <v>0.70039328513116295</v>
      </c>
      <c r="I418" s="3">
        <v>2.9147104851330203</v>
      </c>
      <c r="J418" s="3">
        <f t="shared" si="102"/>
        <v>69.527927751695358</v>
      </c>
      <c r="K418" s="3">
        <f t="shared" si="103"/>
        <v>356.5910189902292</v>
      </c>
      <c r="L418" s="3">
        <f t="shared" si="96"/>
        <v>41.223018990229207</v>
      </c>
      <c r="N418" s="1">
        <v>1992.04</v>
      </c>
      <c r="O418">
        <v>356.02300000000002</v>
      </c>
      <c r="P418" s="2">
        <f t="shared" si="97"/>
        <v>40.65500000000003</v>
      </c>
      <c r="R418" s="4">
        <f t="shared" si="106"/>
        <v>-2.7500000000000024E-3</v>
      </c>
      <c r="S418" s="3">
        <f t="shared" si="107"/>
        <v>-8.7851940892131886E-3</v>
      </c>
      <c r="T418" s="3">
        <f t="shared" si="108"/>
        <v>2.1165461034202693E-2</v>
      </c>
      <c r="U418" s="3">
        <f t="shared" si="104"/>
        <v>2.2380266944989506E-2</v>
      </c>
      <c r="V418" s="3">
        <f t="shared" si="109"/>
        <v>0.13794213636811037</v>
      </c>
      <c r="W418" s="3">
        <f t="shared" si="105"/>
        <v>0.15808437661860092</v>
      </c>
      <c r="X418" s="3">
        <f t="shared" si="110"/>
        <v>0.24289254042774644</v>
      </c>
      <c r="Z418" s="1">
        <v>1992.12</v>
      </c>
      <c r="AA418">
        <v>6.08333E-2</v>
      </c>
    </row>
    <row r="419" spans="2:27" ht="15">
      <c r="B419" s="3">
        <v>1991.92</v>
      </c>
      <c r="C419" s="10">
        <v>0.192583</v>
      </c>
      <c r="D419" s="4">
        <f t="shared" si="111"/>
        <v>0.14236826</v>
      </c>
      <c r="E419" s="10">
        <f t="shared" si="98"/>
        <v>0.72781261622107563</v>
      </c>
      <c r="F419" s="10">
        <f t="shared" si="99"/>
        <v>-1.5155299179030324</v>
      </c>
      <c r="G419" s="10">
        <f t="shared" si="100"/>
        <v>2.2220218501560738</v>
      </c>
      <c r="H419" s="3">
        <f t="shared" si="101"/>
        <v>0.70649193225304141</v>
      </c>
      <c r="I419" s="3">
        <v>2.9095852895148671</v>
      </c>
      <c r="J419" s="3">
        <f t="shared" si="102"/>
        <v>69.770393192488271</v>
      </c>
      <c r="K419" s="3">
        <f t="shared" si="103"/>
        <v>356.72833968194089</v>
      </c>
      <c r="L419" s="3">
        <f t="shared" si="96"/>
        <v>41.3603396819409</v>
      </c>
      <c r="N419" s="1">
        <v>1992.12</v>
      </c>
      <c r="O419">
        <v>356.084</v>
      </c>
      <c r="P419" s="2">
        <f t="shared" si="97"/>
        <v>40.716000000000008</v>
      </c>
      <c r="R419" s="4">
        <f t="shared" si="106"/>
        <v>-8.0000000000000071E-3</v>
      </c>
      <c r="S419" s="3">
        <f t="shared" si="107"/>
        <v>-1.1991347485079018E-2</v>
      </c>
      <c r="T419" s="3">
        <f t="shared" si="108"/>
        <v>1.8089994606957482E-2</v>
      </c>
      <c r="U419" s="3">
        <f t="shared" si="104"/>
        <v>1.6098647121878466E-2</v>
      </c>
      <c r="V419" s="3">
        <f t="shared" si="109"/>
        <v>0.13732069171169314</v>
      </c>
      <c r="W419" s="3">
        <f t="shared" si="105"/>
        <v>0.15180947412138376</v>
      </c>
      <c r="X419" s="3">
        <f t="shared" si="110"/>
        <v>0.24246544079291255</v>
      </c>
      <c r="Z419" s="1">
        <v>1992.21</v>
      </c>
      <c r="AA419">
        <v>8.5000000000000006E-2</v>
      </c>
    </row>
    <row r="420" spans="2:27" ht="15">
      <c r="B420" s="3">
        <v>1992</v>
      </c>
      <c r="C420" s="10">
        <v>0.19500000000000001</v>
      </c>
      <c r="D420" s="4">
        <f t="shared" si="111"/>
        <v>0.1429</v>
      </c>
      <c r="E420" s="10">
        <f t="shared" si="98"/>
        <v>0.73198528904008364</v>
      </c>
      <c r="F420" s="10">
        <f t="shared" si="99"/>
        <v>-1.526989479581194</v>
      </c>
      <c r="G420" s="10">
        <f t="shared" si="100"/>
        <v>2.2405362008180645</v>
      </c>
      <c r="H420" s="3">
        <f t="shared" si="101"/>
        <v>0.71354672123687046</v>
      </c>
      <c r="I420" s="3">
        <v>2.9044600938967142</v>
      </c>
      <c r="J420" s="3">
        <f t="shared" si="102"/>
        <v>70.012431533646335</v>
      </c>
      <c r="K420" s="3">
        <f t="shared" si="103"/>
        <v>356.86504063086835</v>
      </c>
      <c r="L420" s="3">
        <f t="shared" si="96"/>
        <v>41.497040630868355</v>
      </c>
      <c r="N420" s="1">
        <v>1992.21</v>
      </c>
      <c r="O420">
        <v>356.16899999999998</v>
      </c>
      <c r="P420" s="2">
        <f t="shared" si="97"/>
        <v>40.800999999999988</v>
      </c>
      <c r="R420" s="4">
        <f t="shared" si="106"/>
        <v>2.4170000000000025E-3</v>
      </c>
      <c r="S420" s="3">
        <f t="shared" si="107"/>
        <v>-1.1459561678161645E-2</v>
      </c>
      <c r="T420" s="3">
        <f t="shared" si="108"/>
        <v>1.8514350661990697E-2</v>
      </c>
      <c r="U420" s="3">
        <f t="shared" si="104"/>
        <v>1.7054788983829054E-2</v>
      </c>
      <c r="V420" s="3">
        <f t="shared" si="109"/>
        <v>0.1367009489274551</v>
      </c>
      <c r="W420" s="3">
        <f t="shared" si="105"/>
        <v>0.15205025901290126</v>
      </c>
      <c r="X420" s="3">
        <f t="shared" si="110"/>
        <v>0.24203834115806444</v>
      </c>
      <c r="Z420" s="1">
        <v>1992.29</v>
      </c>
      <c r="AA420">
        <v>5.2499999999999998E-2</v>
      </c>
    </row>
    <row r="421" spans="2:27" ht="15">
      <c r="B421" s="3">
        <v>1992.08</v>
      </c>
      <c r="C421" s="10">
        <v>0.182667</v>
      </c>
      <c r="D421" s="4">
        <f t="shared" si="111"/>
        <v>0.14018674</v>
      </c>
      <c r="E421" s="10">
        <f t="shared" si="98"/>
        <v>0.73187996442378134</v>
      </c>
      <c r="F421" s="10">
        <f t="shared" si="99"/>
        <v>-1.5426771542347919</v>
      </c>
      <c r="G421" s="10">
        <f t="shared" si="100"/>
        <v>2.2546003530330672</v>
      </c>
      <c r="H421" s="3">
        <f t="shared" si="101"/>
        <v>0.71192319879827526</v>
      </c>
      <c r="I421" s="3">
        <v>2.8993348982785605</v>
      </c>
      <c r="J421" s="3">
        <f t="shared" si="102"/>
        <v>70.254042775169552</v>
      </c>
      <c r="K421" s="3">
        <f t="shared" si="103"/>
        <v>357.00111560356203</v>
      </c>
      <c r="L421" s="3">
        <f t="shared" si="96"/>
        <v>41.633115603562032</v>
      </c>
      <c r="N421" s="1">
        <v>1992.29</v>
      </c>
      <c r="O421">
        <v>356.22199999999998</v>
      </c>
      <c r="P421" s="2">
        <f t="shared" si="97"/>
        <v>40.853999999999985</v>
      </c>
      <c r="R421" s="4">
        <f t="shared" si="106"/>
        <v>-1.2333000000000011E-2</v>
      </c>
      <c r="S421" s="3">
        <f t="shared" si="107"/>
        <v>-1.5687674653597883E-2</v>
      </c>
      <c r="T421" s="3">
        <f t="shared" si="108"/>
        <v>1.4064152215002679E-2</v>
      </c>
      <c r="U421" s="3">
        <f t="shared" si="104"/>
        <v>8.3764775614047961E-3</v>
      </c>
      <c r="V421" s="3">
        <f t="shared" si="109"/>
        <v>0.13607497269367741</v>
      </c>
      <c r="W421" s="3">
        <f t="shared" si="105"/>
        <v>0.14361380249894173</v>
      </c>
      <c r="X421" s="3">
        <f t="shared" si="110"/>
        <v>0.24161124152321634</v>
      </c>
      <c r="Z421" s="1">
        <v>1992.37</v>
      </c>
      <c r="AA421">
        <v>8.2500000000000004E-2</v>
      </c>
    </row>
    <row r="422" spans="2:27" ht="15">
      <c r="B422" s="3">
        <v>1992.17</v>
      </c>
      <c r="C422" s="10">
        <v>0.17466699999999999</v>
      </c>
      <c r="D422" s="4">
        <f t="shared" si="111"/>
        <v>0.13842673999999999</v>
      </c>
      <c r="E422" s="10">
        <f t="shared" si="98"/>
        <v>0.7292244823669678</v>
      </c>
      <c r="F422" s="10">
        <f t="shared" si="99"/>
        <v>-1.5610190904102204</v>
      </c>
      <c r="G422" s="10">
        <f t="shared" si="100"/>
        <v>2.2657354523183697</v>
      </c>
      <c r="H422" s="3">
        <f t="shared" si="101"/>
        <v>0.70471636190814935</v>
      </c>
      <c r="I422" s="3">
        <v>2.8942097026604072</v>
      </c>
      <c r="J422" s="3">
        <f t="shared" si="102"/>
        <v>70.49522691705792</v>
      </c>
      <c r="K422" s="3">
        <f t="shared" si="103"/>
        <v>357.13656085213546</v>
      </c>
      <c r="L422" s="3">
        <f t="shared" si="96"/>
        <v>41.768560852135465</v>
      </c>
      <c r="N422" s="1">
        <v>1992.37</v>
      </c>
      <c r="O422">
        <v>356.30399999999997</v>
      </c>
      <c r="P422" s="2">
        <f t="shared" si="97"/>
        <v>40.935999999999979</v>
      </c>
      <c r="R422" s="4">
        <f t="shared" si="106"/>
        <v>-8.0000000000000071E-3</v>
      </c>
      <c r="S422" s="3">
        <f t="shared" si="107"/>
        <v>-1.8341936175428453E-2</v>
      </c>
      <c r="T422" s="3">
        <f t="shared" si="108"/>
        <v>1.1135099285302541E-2</v>
      </c>
      <c r="U422" s="3">
        <f t="shared" si="104"/>
        <v>2.7931631098740885E-3</v>
      </c>
      <c r="V422" s="3">
        <f t="shared" si="109"/>
        <v>0.13544524857343276</v>
      </c>
      <c r="W422" s="3">
        <f t="shared" si="105"/>
        <v>0.13795909537231946</v>
      </c>
      <c r="X422" s="3">
        <f t="shared" si="110"/>
        <v>0.24118414188836823</v>
      </c>
      <c r="Z422" s="1">
        <v>1992.46</v>
      </c>
      <c r="AA422">
        <v>0.04</v>
      </c>
    </row>
    <row r="423" spans="2:27" ht="15">
      <c r="B423" s="3">
        <v>1992.25</v>
      </c>
      <c r="C423" s="10">
        <v>0.160667</v>
      </c>
      <c r="D423" s="4">
        <f t="shared" si="111"/>
        <v>0.13534674000000002</v>
      </c>
      <c r="E423" s="10">
        <f t="shared" si="98"/>
        <v>0.72230380815169026</v>
      </c>
      <c r="F423" s="10">
        <f t="shared" si="99"/>
        <v>-1.5835719991226678</v>
      </c>
      <c r="G423" s="10">
        <f t="shared" si="100"/>
        <v>2.2720225787639472</v>
      </c>
      <c r="H423" s="3">
        <f t="shared" si="101"/>
        <v>0.68845057964127943</v>
      </c>
      <c r="I423" s="3">
        <v>2.8890845070422539</v>
      </c>
      <c r="J423" s="3">
        <f t="shared" si="102"/>
        <v>70.73598395931144</v>
      </c>
      <c r="K423" s="3">
        <f t="shared" si="103"/>
        <v>357.27136951206825</v>
      </c>
      <c r="L423" s="3">
        <f t="shared" si="96"/>
        <v>41.903369512068252</v>
      </c>
      <c r="N423" s="1">
        <v>1992.46</v>
      </c>
      <c r="O423">
        <v>356.34399999999999</v>
      </c>
      <c r="P423" s="2">
        <f t="shared" si="97"/>
        <v>40.975999999999999</v>
      </c>
      <c r="R423" s="4">
        <f t="shared" si="106"/>
        <v>-1.3999999999999985E-2</v>
      </c>
      <c r="S423" s="3">
        <f t="shared" si="107"/>
        <v>-2.2552908712447417E-2</v>
      </c>
      <c r="T423" s="3">
        <f t="shared" si="108"/>
        <v>6.2871264455774956E-3</v>
      </c>
      <c r="U423" s="3">
        <f t="shared" si="104"/>
        <v>-6.2657822668699212E-3</v>
      </c>
      <c r="V423" s="3">
        <f t="shared" si="109"/>
        <v>0.13480865993278712</v>
      </c>
      <c r="W423" s="3">
        <f t="shared" si="105"/>
        <v>0.1291694558926042</v>
      </c>
      <c r="X423" s="3">
        <f t="shared" si="110"/>
        <v>0.24075704225352013</v>
      </c>
      <c r="Z423" s="1">
        <v>1992.54</v>
      </c>
      <c r="AA423">
        <v>3.8333300000000001E-2</v>
      </c>
    </row>
    <row r="424" spans="2:27" ht="15">
      <c r="B424" s="3">
        <v>1992.33</v>
      </c>
      <c r="C424" s="10">
        <v>0.150917</v>
      </c>
      <c r="D424" s="4">
        <f t="shared" si="111"/>
        <v>0.13320174000000001</v>
      </c>
      <c r="E424" s="10">
        <f t="shared" si="98"/>
        <v>0.71281821266499856</v>
      </c>
      <c r="F424" s="10">
        <f t="shared" si="99"/>
        <v>-1.6086399446466555</v>
      </c>
      <c r="G424" s="10">
        <f t="shared" si="100"/>
        <v>2.2749636986641959</v>
      </c>
      <c r="H424" s="3">
        <f t="shared" si="101"/>
        <v>0.6663237540175404</v>
      </c>
      <c r="I424" s="3">
        <v>2.8839593114241007</v>
      </c>
      <c r="J424" s="3">
        <f t="shared" si="102"/>
        <v>70.976313901930112</v>
      </c>
      <c r="K424" s="3">
        <f t="shared" si="103"/>
        <v>357.40553717421915</v>
      </c>
      <c r="L424" s="3">
        <f t="shared" si="96"/>
        <v>42.037537174219153</v>
      </c>
      <c r="N424" s="1">
        <v>1992.54</v>
      </c>
      <c r="O424">
        <v>356.38200000000001</v>
      </c>
      <c r="P424" s="2">
        <f t="shared" si="97"/>
        <v>41.01400000000001</v>
      </c>
      <c r="R424" s="4">
        <f t="shared" si="106"/>
        <v>-9.7500000000000087E-3</v>
      </c>
      <c r="S424" s="3">
        <f t="shared" si="107"/>
        <v>-2.5067945523987722E-2</v>
      </c>
      <c r="T424" s="3">
        <f t="shared" si="108"/>
        <v>2.941119900248701E-3</v>
      </c>
      <c r="U424" s="3">
        <f t="shared" si="104"/>
        <v>-1.2126825623739021E-2</v>
      </c>
      <c r="V424" s="3">
        <f t="shared" si="109"/>
        <v>0.13416766215090092</v>
      </c>
      <c r="W424" s="3">
        <f t="shared" si="105"/>
        <v>0.1232535190895358</v>
      </c>
      <c r="X424" s="3">
        <f t="shared" si="110"/>
        <v>0.24032994261867202</v>
      </c>
      <c r="Z424" s="1">
        <v>1992.62</v>
      </c>
      <c r="AA424">
        <v>5.7500000000000002E-2</v>
      </c>
    </row>
    <row r="425" spans="2:27" ht="15">
      <c r="B425" s="3">
        <v>1992.42</v>
      </c>
      <c r="C425" s="10">
        <v>0.13991700000000001</v>
      </c>
      <c r="D425" s="4">
        <f t="shared" si="111"/>
        <v>0.13078174000000001</v>
      </c>
      <c r="E425" s="10">
        <f t="shared" si="98"/>
        <v>0.70057299776172499</v>
      </c>
      <c r="F425" s="10">
        <f t="shared" si="99"/>
        <v>-1.6365716136685444</v>
      </c>
      <c r="G425" s="10">
        <f t="shared" si="100"/>
        <v>2.2742154430019563</v>
      </c>
      <c r="H425" s="3">
        <f t="shared" si="101"/>
        <v>0.6376438293334119</v>
      </c>
      <c r="I425" s="3">
        <v>2.8788341158059469</v>
      </c>
      <c r="J425" s="3">
        <f t="shared" si="102"/>
        <v>71.216216744913936</v>
      </c>
      <c r="K425" s="3">
        <f t="shared" si="103"/>
        <v>357.53905887784424</v>
      </c>
      <c r="L425" s="3">
        <f t="shared" si="96"/>
        <v>42.171058877844246</v>
      </c>
      <c r="N425" s="1">
        <v>1992.62</v>
      </c>
      <c r="O425">
        <v>356.44</v>
      </c>
      <c r="P425" s="2">
        <f t="shared" si="97"/>
        <v>41.072000000000003</v>
      </c>
      <c r="R425" s="4">
        <f t="shared" si="106"/>
        <v>-1.0999999999999982E-2</v>
      </c>
      <c r="S425" s="3">
        <f t="shared" si="107"/>
        <v>-2.7931669021888927E-2</v>
      </c>
      <c r="T425" s="3">
        <f t="shared" si="108"/>
        <v>-7.4825566223957196E-4</v>
      </c>
      <c r="U425" s="3">
        <f t="shared" si="104"/>
        <v>-1.8679924684128497E-2</v>
      </c>
      <c r="V425" s="3">
        <f t="shared" si="109"/>
        <v>0.13352170362509241</v>
      </c>
      <c r="W425" s="3">
        <f t="shared" si="105"/>
        <v>0.11670977140937677</v>
      </c>
      <c r="X425" s="3">
        <f t="shared" si="110"/>
        <v>0.23990284298382392</v>
      </c>
      <c r="Z425" s="1">
        <v>1992.71</v>
      </c>
      <c r="AA425">
        <v>2.8333299999999999E-2</v>
      </c>
    </row>
    <row r="426" spans="2:27" ht="15">
      <c r="B426" s="3">
        <v>1992.5</v>
      </c>
      <c r="C426" s="10">
        <v>0.13208300000000001</v>
      </c>
      <c r="D426" s="4">
        <f t="shared" si="111"/>
        <v>0.12905826000000001</v>
      </c>
      <c r="E426" s="10">
        <f t="shared" si="98"/>
        <v>0.68680136796085689</v>
      </c>
      <c r="F426" s="10">
        <f t="shared" si="99"/>
        <v>-1.6659754779665825</v>
      </c>
      <c r="G426" s="10">
        <f t="shared" si="100"/>
        <v>2.2708982948760617</v>
      </c>
      <c r="H426" s="3">
        <f t="shared" si="101"/>
        <v>0.60492281690947913</v>
      </c>
      <c r="I426" s="3">
        <v>2.8737089201877937</v>
      </c>
      <c r="J426" s="3">
        <f t="shared" si="102"/>
        <v>71.455692488262912</v>
      </c>
      <c r="K426" s="3">
        <f t="shared" si="103"/>
        <v>357.6719314936783</v>
      </c>
      <c r="L426" s="3">
        <f t="shared" si="96"/>
        <v>42.303931493678306</v>
      </c>
      <c r="N426" s="1">
        <v>1992.71</v>
      </c>
      <c r="O426">
        <v>356.46800000000002</v>
      </c>
      <c r="P426" s="2">
        <f t="shared" si="97"/>
        <v>41.100000000000023</v>
      </c>
      <c r="R426" s="4">
        <f t="shared" si="106"/>
        <v>-7.8340000000000076E-3</v>
      </c>
      <c r="S426" s="3">
        <f t="shared" si="107"/>
        <v>-2.9403864298038096E-2</v>
      </c>
      <c r="T426" s="3">
        <f t="shared" si="108"/>
        <v>-3.3171481258946756E-3</v>
      </c>
      <c r="U426" s="3">
        <f t="shared" si="104"/>
        <v>-2.272101242393277E-2</v>
      </c>
      <c r="V426" s="3">
        <f t="shared" si="109"/>
        <v>0.13287261583406007</v>
      </c>
      <c r="W426" s="3">
        <f t="shared" si="105"/>
        <v>0.11242370465252058</v>
      </c>
      <c r="X426" s="3">
        <f t="shared" si="110"/>
        <v>0.23947574334897581</v>
      </c>
      <c r="Z426" s="1">
        <v>1992.79</v>
      </c>
      <c r="AA426">
        <v>4.4999999999999998E-2</v>
      </c>
    </row>
    <row r="427" spans="2:27" ht="15">
      <c r="B427" s="3">
        <v>1992.58</v>
      </c>
      <c r="C427" s="10">
        <v>0.13575000000000001</v>
      </c>
      <c r="D427" s="4">
        <f t="shared" si="111"/>
        <v>0.12986500000000001</v>
      </c>
      <c r="E427" s="10">
        <f t="shared" si="98"/>
        <v>0.67530364540844245</v>
      </c>
      <c r="F427" s="10">
        <f t="shared" si="99"/>
        <v>-1.693055550556293</v>
      </c>
      <c r="G427" s="10">
        <f t="shared" si="100"/>
        <v>2.2688592277656574</v>
      </c>
      <c r="H427" s="3">
        <f t="shared" si="101"/>
        <v>0.57580367720936443</v>
      </c>
      <c r="I427" s="3">
        <v>2.8740219092331771</v>
      </c>
      <c r="J427" s="3">
        <f t="shared" si="102"/>
        <v>71.695194314032349</v>
      </c>
      <c r="K427" s="3">
        <f t="shared" si="103"/>
        <v>357.80461060245261</v>
      </c>
      <c r="L427" s="3">
        <f t="shared" si="96"/>
        <v>42.436610602452618</v>
      </c>
      <c r="N427" s="1">
        <v>1992.79</v>
      </c>
      <c r="O427">
        <v>356.51299999999998</v>
      </c>
      <c r="P427" s="2">
        <f t="shared" si="97"/>
        <v>41.144999999999982</v>
      </c>
      <c r="R427" s="4">
        <f t="shared" si="106"/>
        <v>3.6670000000000036E-3</v>
      </c>
      <c r="S427" s="3">
        <f t="shared" si="107"/>
        <v>-2.7080072589710458E-2</v>
      </c>
      <c r="T427" s="3">
        <f t="shared" si="108"/>
        <v>-2.0390671104042468E-3</v>
      </c>
      <c r="U427" s="3">
        <f t="shared" si="104"/>
        <v>-1.9119139700114703E-2</v>
      </c>
      <c r="V427" s="3">
        <f t="shared" si="109"/>
        <v>0.13267910877431177</v>
      </c>
      <c r="W427" s="3">
        <f t="shared" si="105"/>
        <v>0.11547188304420854</v>
      </c>
      <c r="X427" s="3">
        <f t="shared" si="110"/>
        <v>0.23950182576943746</v>
      </c>
      <c r="Z427" s="1">
        <v>1992.87</v>
      </c>
      <c r="AA427">
        <v>2.2499999999999999E-2</v>
      </c>
    </row>
    <row r="428" spans="2:27" ht="15">
      <c r="B428" s="3">
        <v>1992.67</v>
      </c>
      <c r="C428" s="10">
        <v>0.1265</v>
      </c>
      <c r="D428" s="4">
        <f t="shared" si="111"/>
        <v>0.12783</v>
      </c>
      <c r="E428" s="10">
        <f t="shared" si="98"/>
        <v>0.66176687333442097</v>
      </c>
      <c r="F428" s="10">
        <f t="shared" si="99"/>
        <v>-1.7222787767489298</v>
      </c>
      <c r="G428" s="10">
        <f t="shared" si="100"/>
        <v>2.2638107646082126</v>
      </c>
      <c r="H428" s="3">
        <f t="shared" si="101"/>
        <v>0.5415319878592828</v>
      </c>
      <c r="I428" s="3">
        <v>2.8743348982785606</v>
      </c>
      <c r="J428" s="3">
        <f t="shared" si="102"/>
        <v>71.934722222222234</v>
      </c>
      <c r="K428" s="3">
        <f t="shared" si="103"/>
        <v>357.9370916217614</v>
      </c>
      <c r="L428" s="3">
        <f t="shared" si="96"/>
        <v>42.569091621761402</v>
      </c>
      <c r="N428" s="1">
        <v>1992.87</v>
      </c>
      <c r="O428">
        <v>356.536</v>
      </c>
      <c r="P428" s="2">
        <f t="shared" si="97"/>
        <v>41.168000000000006</v>
      </c>
      <c r="R428" s="4">
        <f t="shared" si="106"/>
        <v>-9.2500000000000082E-3</v>
      </c>
      <c r="S428" s="3">
        <f t="shared" si="107"/>
        <v>-2.9223226192636842E-2</v>
      </c>
      <c r="T428" s="3">
        <f t="shared" si="108"/>
        <v>-5.0484631574447825E-3</v>
      </c>
      <c r="U428" s="3">
        <f t="shared" si="104"/>
        <v>-2.4271689350081622E-2</v>
      </c>
      <c r="V428" s="3">
        <f t="shared" si="109"/>
        <v>0.1324810193087842</v>
      </c>
      <c r="W428" s="3">
        <f t="shared" si="105"/>
        <v>0.11063649889371074</v>
      </c>
      <c r="X428" s="3">
        <f t="shared" si="110"/>
        <v>0.2395279081898849</v>
      </c>
      <c r="Z428" s="1">
        <v>1992.96</v>
      </c>
      <c r="AA428">
        <v>5.33333E-2</v>
      </c>
    </row>
    <row r="429" spans="2:27" ht="15">
      <c r="B429" s="3">
        <v>1992.75</v>
      </c>
      <c r="C429" s="10">
        <v>0.125333</v>
      </c>
      <c r="D429" s="4">
        <f t="shared" si="111"/>
        <v>0.12757325999999999</v>
      </c>
      <c r="E429" s="10">
        <f t="shared" si="98"/>
        <v>0.64893920912309699</v>
      </c>
      <c r="F429" s="10">
        <f t="shared" si="99"/>
        <v>-1.7507386754574241</v>
      </c>
      <c r="G429" s="10">
        <f t="shared" si="100"/>
        <v>2.258481413838521</v>
      </c>
      <c r="H429" s="3">
        <f t="shared" si="101"/>
        <v>0.50774273838109685</v>
      </c>
      <c r="I429" s="3">
        <v>2.8746478873239441</v>
      </c>
      <c r="J429" s="3">
        <f t="shared" si="102"/>
        <v>72.174276212832567</v>
      </c>
      <c r="K429" s="3">
        <f t="shared" si="103"/>
        <v>358.06937441686404</v>
      </c>
      <c r="L429" s="3">
        <f t="shared" si="96"/>
        <v>42.701374416864041</v>
      </c>
      <c r="N429" s="1">
        <v>1992.96</v>
      </c>
      <c r="O429">
        <v>356.589</v>
      </c>
      <c r="P429" s="2">
        <f t="shared" si="97"/>
        <v>41.221000000000004</v>
      </c>
      <c r="R429" s="4">
        <f t="shared" si="106"/>
        <v>-1.1670000000000014E-3</v>
      </c>
      <c r="S429" s="3">
        <f t="shared" si="107"/>
        <v>-2.8459898708494302E-2</v>
      </c>
      <c r="T429" s="3">
        <f t="shared" si="108"/>
        <v>-5.3293507696916542E-3</v>
      </c>
      <c r="U429" s="3">
        <f t="shared" si="104"/>
        <v>-2.3789249478185955E-2</v>
      </c>
      <c r="V429" s="3">
        <f t="shared" si="109"/>
        <v>0.13228279510263974</v>
      </c>
      <c r="W429" s="3">
        <f t="shared" si="105"/>
        <v>0.11087247057227238</v>
      </c>
      <c r="X429" s="3">
        <f t="shared" si="110"/>
        <v>0.23955399061033233</v>
      </c>
      <c r="Z429" s="1">
        <v>1993.04</v>
      </c>
      <c r="AA429">
        <v>1.66667E-2</v>
      </c>
    </row>
    <row r="430" spans="2:27" ht="15">
      <c r="B430" s="3">
        <v>1992.83</v>
      </c>
      <c r="C430" s="10">
        <v>0.11774999999999999</v>
      </c>
      <c r="D430" s="4">
        <f t="shared" si="111"/>
        <v>0.12590499999999999</v>
      </c>
      <c r="E430" s="10">
        <f t="shared" si="98"/>
        <v>0.63471197549726455</v>
      </c>
      <c r="F430" s="10">
        <f t="shared" si="99"/>
        <v>-1.7805482591205526</v>
      </c>
      <c r="G430" s="10">
        <f t="shared" si="100"/>
        <v>2.2507604239531775</v>
      </c>
      <c r="H430" s="3">
        <f t="shared" si="101"/>
        <v>0.47021216483262496</v>
      </c>
      <c r="I430" s="3">
        <v>2.8749608763693271</v>
      </c>
      <c r="J430" s="3">
        <f t="shared" si="102"/>
        <v>72.413856285863346</v>
      </c>
      <c r="K430" s="3">
        <f t="shared" si="103"/>
        <v>358.20145541833102</v>
      </c>
      <c r="L430" s="3">
        <f t="shared" si="96"/>
        <v>42.833455418331027</v>
      </c>
      <c r="N430" s="1">
        <v>1993.04</v>
      </c>
      <c r="O430">
        <v>356.60599999999999</v>
      </c>
      <c r="P430" s="2">
        <f t="shared" si="97"/>
        <v>41.238</v>
      </c>
      <c r="R430" s="4">
        <f t="shared" si="106"/>
        <v>-7.5830000000000064E-3</v>
      </c>
      <c r="S430" s="3">
        <f t="shared" si="107"/>
        <v>-2.9809583663128469E-2</v>
      </c>
      <c r="T430" s="3">
        <f t="shared" si="108"/>
        <v>-7.7209898853434211E-3</v>
      </c>
      <c r="U430" s="3">
        <f t="shared" si="104"/>
        <v>-2.7530573548471889E-2</v>
      </c>
      <c r="V430" s="3">
        <f t="shared" si="109"/>
        <v>0.13208100146698598</v>
      </c>
      <c r="W430" s="3">
        <f t="shared" si="105"/>
        <v>0.10730348527336128</v>
      </c>
      <c r="X430" s="3">
        <f t="shared" si="110"/>
        <v>0.23958007303077977</v>
      </c>
      <c r="Z430" s="1">
        <v>1993.12</v>
      </c>
      <c r="AA430">
        <v>4.7500000000000001E-2</v>
      </c>
    </row>
    <row r="431" spans="2:27" ht="15">
      <c r="B431" s="3">
        <v>1992.92</v>
      </c>
      <c r="C431" s="10">
        <v>0.112167</v>
      </c>
      <c r="D431" s="4">
        <f t="shared" si="111"/>
        <v>0.12467674000000001</v>
      </c>
      <c r="E431" s="10">
        <f t="shared" si="98"/>
        <v>0.61983672053169292</v>
      </c>
      <c r="F431" s="10">
        <f t="shared" si="99"/>
        <v>-1.8111099682047396</v>
      </c>
      <c r="G431" s="10">
        <f t="shared" si="100"/>
        <v>2.2413568755311903</v>
      </c>
      <c r="H431" s="3">
        <f t="shared" si="101"/>
        <v>0.43024690732645077</v>
      </c>
      <c r="I431" s="3">
        <v>2.8752738654147105</v>
      </c>
      <c r="J431" s="3">
        <f t="shared" si="102"/>
        <v>72.653462441314574</v>
      </c>
      <c r="K431" s="3">
        <f t="shared" si="103"/>
        <v>358.33333221645597</v>
      </c>
      <c r="L431" s="3">
        <f t="shared" si="96"/>
        <v>42.965332216455977</v>
      </c>
      <c r="N431" s="1">
        <v>1993.12</v>
      </c>
      <c r="O431">
        <v>356.65300000000002</v>
      </c>
      <c r="P431" s="2">
        <f t="shared" si="97"/>
        <v>41.285000000000025</v>
      </c>
      <c r="R431" s="4">
        <f t="shared" si="106"/>
        <v>-5.5829999999999907E-3</v>
      </c>
      <c r="S431" s="3">
        <f t="shared" si="107"/>
        <v>-3.0561709084186983E-2</v>
      </c>
      <c r="T431" s="3">
        <f t="shared" si="108"/>
        <v>-9.4035484219872068E-3</v>
      </c>
      <c r="U431" s="3">
        <f t="shared" si="104"/>
        <v>-2.9965257506174188E-2</v>
      </c>
      <c r="V431" s="3">
        <f t="shared" si="109"/>
        <v>0.13187679812494935</v>
      </c>
      <c r="W431" s="3">
        <f t="shared" si="105"/>
        <v>0.10490806636939258</v>
      </c>
      <c r="X431" s="3">
        <f t="shared" si="110"/>
        <v>0.23960615545122721</v>
      </c>
      <c r="Z431" s="1">
        <v>1993.21</v>
      </c>
      <c r="AA431">
        <v>4.58333E-2</v>
      </c>
    </row>
    <row r="432" spans="2:27" ht="15">
      <c r="B432" s="3">
        <v>1993</v>
      </c>
      <c r="C432" s="10">
        <v>0.107333</v>
      </c>
      <c r="D432" s="4">
        <f t="shared" si="111"/>
        <v>0.12361326</v>
      </c>
      <c r="E432" s="10">
        <f t="shared" si="98"/>
        <v>0.60460480408570427</v>
      </c>
      <c r="F432" s="10">
        <f t="shared" si="99"/>
        <v>-1.8419741191478984</v>
      </c>
      <c r="G432" s="10">
        <f t="shared" si="100"/>
        <v>2.2305525431982942</v>
      </c>
      <c r="H432" s="3">
        <f t="shared" si="101"/>
        <v>0.38857842405039578</v>
      </c>
      <c r="I432" s="3">
        <v>2.875586854460094</v>
      </c>
      <c r="J432" s="3">
        <f t="shared" si="102"/>
        <v>72.893094679186248</v>
      </c>
      <c r="K432" s="3">
        <f t="shared" si="103"/>
        <v>358.46500286399669</v>
      </c>
      <c r="L432" s="3">
        <f t="shared" si="96"/>
        <v>43.097002863996693</v>
      </c>
      <c r="N432" s="1">
        <v>1993.21</v>
      </c>
      <c r="O432">
        <v>356.69900000000001</v>
      </c>
      <c r="P432" s="2">
        <f t="shared" si="97"/>
        <v>41.331000000000017</v>
      </c>
      <c r="R432" s="4">
        <f t="shared" si="106"/>
        <v>-4.834000000000005E-3</v>
      </c>
      <c r="S432" s="3">
        <f t="shared" si="107"/>
        <v>-3.0864150943158863E-2</v>
      </c>
      <c r="T432" s="3">
        <f t="shared" si="108"/>
        <v>-1.0804332332896127E-2</v>
      </c>
      <c r="U432" s="3">
        <f t="shared" si="104"/>
        <v>-3.1668483276054989E-2</v>
      </c>
      <c r="V432" s="3">
        <f t="shared" si="109"/>
        <v>0.13167064754071589</v>
      </c>
      <c r="W432" s="3">
        <f t="shared" si="105"/>
        <v>0.10316901259226641</v>
      </c>
      <c r="X432" s="3">
        <f t="shared" si="110"/>
        <v>0.23963223787167465</v>
      </c>
      <c r="Z432" s="1">
        <v>1993.29</v>
      </c>
      <c r="AA432">
        <v>9.7500000000000003E-2</v>
      </c>
    </row>
    <row r="433" spans="2:27" ht="15">
      <c r="B433" s="3">
        <v>1993.08</v>
      </c>
      <c r="C433" s="10">
        <v>0.11466700000000001</v>
      </c>
      <c r="D433" s="4">
        <f t="shared" si="111"/>
        <v>0.12522674</v>
      </c>
      <c r="E433" s="10">
        <f t="shared" si="98"/>
        <v>0.59293634148790597</v>
      </c>
      <c r="F433" s="10">
        <f t="shared" si="99"/>
        <v>-1.869224931782993</v>
      </c>
      <c r="G433" s="10">
        <f t="shared" si="100"/>
        <v>2.2223903499441415</v>
      </c>
      <c r="H433" s="3">
        <f t="shared" si="101"/>
        <v>0.35316541816114855</v>
      </c>
      <c r="I433" s="3">
        <v>2.8758998435054774</v>
      </c>
      <c r="J433" s="3">
        <f t="shared" si="102"/>
        <v>73.13275299947837</v>
      </c>
      <c r="K433" s="3">
        <f t="shared" si="103"/>
        <v>358.59647199608588</v>
      </c>
      <c r="L433" s="3">
        <f t="shared" si="96"/>
        <v>43.228471996085887</v>
      </c>
      <c r="N433" s="1">
        <v>1993.29</v>
      </c>
      <c r="O433">
        <v>356.79700000000003</v>
      </c>
      <c r="P433" s="2">
        <f t="shared" si="97"/>
        <v>41.42900000000003</v>
      </c>
      <c r="R433" s="4">
        <f t="shared" si="106"/>
        <v>7.3340000000000072E-3</v>
      </c>
      <c r="S433" s="3">
        <f t="shared" si="107"/>
        <v>-2.7250812635094546E-2</v>
      </c>
      <c r="T433" s="3">
        <f t="shared" si="108"/>
        <v>-8.1621932541526832E-3</v>
      </c>
      <c r="U433" s="3">
        <f t="shared" si="104"/>
        <v>-2.5413005889247227E-2</v>
      </c>
      <c r="V433" s="3">
        <f t="shared" si="109"/>
        <v>0.13146913208919386</v>
      </c>
      <c r="W433" s="3">
        <f t="shared" si="105"/>
        <v>0.10859742678887135</v>
      </c>
      <c r="X433" s="3">
        <f t="shared" si="110"/>
        <v>0.23965832029212208</v>
      </c>
      <c r="Z433" s="1">
        <v>1993.37</v>
      </c>
      <c r="AA433">
        <v>6.7500000000000004E-2</v>
      </c>
    </row>
    <row r="434" spans="2:27" ht="15">
      <c r="B434" s="3">
        <v>1993.17</v>
      </c>
      <c r="C434" s="10">
        <v>0.11749999999999999</v>
      </c>
      <c r="D434" s="4">
        <f t="shared" si="111"/>
        <v>0.12585000000000002</v>
      </c>
      <c r="E434" s="10">
        <f t="shared" si="98"/>
        <v>0.58310689434091101</v>
      </c>
      <c r="F434" s="10">
        <f t="shared" si="99"/>
        <v>-1.8947408330486035</v>
      </c>
      <c r="G434" s="10">
        <f t="shared" si="100"/>
        <v>2.2153310077950601</v>
      </c>
      <c r="H434" s="3">
        <f t="shared" si="101"/>
        <v>0.32059017474645657</v>
      </c>
      <c r="I434" s="3">
        <v>2.8762128325508609</v>
      </c>
      <c r="J434" s="3">
        <f t="shared" si="102"/>
        <v>73.37243740219094</v>
      </c>
      <c r="K434" s="3">
        <f t="shared" si="103"/>
        <v>358.72774173537005</v>
      </c>
      <c r="L434" s="3">
        <f t="shared" si="96"/>
        <v>43.359741735370051</v>
      </c>
      <c r="N434" s="1">
        <v>1993.37</v>
      </c>
      <c r="O434">
        <v>356.86399999999998</v>
      </c>
      <c r="P434" s="2">
        <f t="shared" si="97"/>
        <v>41.495999999999981</v>
      </c>
      <c r="R434" s="4">
        <f t="shared" si="106"/>
        <v>2.8329999999999883E-3</v>
      </c>
      <c r="S434" s="3">
        <f t="shared" si="107"/>
        <v>-2.5515901265610541E-2</v>
      </c>
      <c r="T434" s="3">
        <f t="shared" si="108"/>
        <v>-7.0593421490814379E-3</v>
      </c>
      <c r="U434" s="3">
        <f t="shared" si="104"/>
        <v>-2.2575243414691977E-2</v>
      </c>
      <c r="V434" s="3">
        <f t="shared" si="109"/>
        <v>0.13126973928416419</v>
      </c>
      <c r="W434" s="3">
        <f t="shared" si="105"/>
        <v>0.11095202021094142</v>
      </c>
      <c r="X434" s="3">
        <f t="shared" si="110"/>
        <v>0.23968440271256952</v>
      </c>
      <c r="Z434" s="1">
        <v>1993.46</v>
      </c>
      <c r="AA434">
        <v>9.4166700000000006E-2</v>
      </c>
    </row>
    <row r="435" spans="2:27" ht="15">
      <c r="B435" s="3">
        <v>1993.25</v>
      </c>
      <c r="C435" s="10">
        <v>0.128583</v>
      </c>
      <c r="D435" s="4">
        <f t="shared" si="111"/>
        <v>0.12828826000000002</v>
      </c>
      <c r="E435" s="10">
        <f t="shared" si="98"/>
        <v>0.57760795740507698</v>
      </c>
      <c r="F435" s="10">
        <f t="shared" si="99"/>
        <v>-1.9158720044816078</v>
      </c>
      <c r="G435" s="10">
        <f t="shared" si="100"/>
        <v>2.212073330431223</v>
      </c>
      <c r="H435" s="3">
        <f t="shared" si="101"/>
        <v>0.29620132594961524</v>
      </c>
      <c r="I435" s="3">
        <v>2.8765258215962444</v>
      </c>
      <c r="J435" s="3">
        <f t="shared" si="102"/>
        <v>73.612147887323957</v>
      </c>
      <c r="K435" s="3">
        <f t="shared" si="103"/>
        <v>358.85881859292601</v>
      </c>
      <c r="L435" s="3">
        <f t="shared" si="96"/>
        <v>43.490818592926018</v>
      </c>
      <c r="N435" s="1">
        <v>1993.46</v>
      </c>
      <c r="O435">
        <v>356.95800000000003</v>
      </c>
      <c r="P435" s="2">
        <f t="shared" si="97"/>
        <v>41.590000000000032</v>
      </c>
      <c r="R435" s="4">
        <f t="shared" si="106"/>
        <v>1.108300000000001E-2</v>
      </c>
      <c r="S435" s="3">
        <f t="shared" si="107"/>
        <v>-2.1131171433004248E-2</v>
      </c>
      <c r="T435" s="3">
        <f t="shared" si="108"/>
        <v>-3.2576773638370859E-3</v>
      </c>
      <c r="U435" s="3">
        <f t="shared" si="104"/>
        <v>-1.4388848796841333E-2</v>
      </c>
      <c r="V435" s="3">
        <f t="shared" si="109"/>
        <v>0.13107685755596776</v>
      </c>
      <c r="W435" s="3">
        <f t="shared" si="105"/>
        <v>0.11812689363881056</v>
      </c>
      <c r="X435" s="3">
        <f t="shared" si="110"/>
        <v>0.23971048513301696</v>
      </c>
      <c r="Z435" s="1">
        <v>1993.54</v>
      </c>
      <c r="AA435">
        <v>0.109167</v>
      </c>
    </row>
    <row r="436" spans="2:27" ht="15">
      <c r="B436" s="3">
        <v>1993.33</v>
      </c>
      <c r="C436" s="10">
        <v>0.13891700000000001</v>
      </c>
      <c r="D436" s="4">
        <f t="shared" si="111"/>
        <v>0.13056174000000001</v>
      </c>
      <c r="E436" s="10">
        <f t="shared" si="98"/>
        <v>0.5758537352677463</v>
      </c>
      <c r="F436" s="10">
        <f t="shared" si="99"/>
        <v>-1.9332085766562348</v>
      </c>
      <c r="G436" s="10">
        <f t="shared" si="100"/>
        <v>2.212291851878522</v>
      </c>
      <c r="H436" s="3">
        <f t="shared" si="101"/>
        <v>0.27908327522228715</v>
      </c>
      <c r="I436" s="3">
        <v>2.8768388106416274</v>
      </c>
      <c r="J436" s="3">
        <f t="shared" si="102"/>
        <v>73.851884454877421</v>
      </c>
      <c r="K436" s="3">
        <f t="shared" si="103"/>
        <v>358.98970853959139</v>
      </c>
      <c r="L436" s="3">
        <f t="shared" si="96"/>
        <v>43.621708539591395</v>
      </c>
      <c r="N436" s="1">
        <v>1993.54</v>
      </c>
      <c r="O436">
        <v>357.06799999999998</v>
      </c>
      <c r="P436" s="2">
        <f t="shared" si="97"/>
        <v>41.699999999999989</v>
      </c>
      <c r="R436" s="4">
        <f t="shared" si="106"/>
        <v>1.033400000000001E-2</v>
      </c>
      <c r="S436" s="3">
        <f t="shared" si="107"/>
        <v>-1.733657217462703E-2</v>
      </c>
      <c r="T436" s="3">
        <f t="shared" si="108"/>
        <v>2.1852144729894718E-4</v>
      </c>
      <c r="U436" s="3">
        <f t="shared" si="104"/>
        <v>-7.1180507273280822E-3</v>
      </c>
      <c r="V436" s="3">
        <f t="shared" si="109"/>
        <v>0.13088994666537701</v>
      </c>
      <c r="W436" s="3">
        <f t="shared" si="105"/>
        <v>0.12448370101078174</v>
      </c>
      <c r="X436" s="3">
        <f t="shared" si="110"/>
        <v>0.2397365675534644</v>
      </c>
      <c r="Z436" s="1">
        <v>1993.62</v>
      </c>
      <c r="AA436">
        <v>0.113333</v>
      </c>
    </row>
    <row r="437" spans="2:27" ht="15">
      <c r="B437" s="3">
        <v>1993.42</v>
      </c>
      <c r="C437" s="10">
        <v>0.16025</v>
      </c>
      <c r="D437" s="4">
        <f t="shared" si="111"/>
        <v>0.13525500000000001</v>
      </c>
      <c r="E437" s="10">
        <f t="shared" si="98"/>
        <v>0.58106254299912674</v>
      </c>
      <c r="F437" s="10">
        <f t="shared" si="99"/>
        <v>-1.9436862230434702</v>
      </c>
      <c r="G437" s="10">
        <f t="shared" si="100"/>
        <v>2.2195433067008161</v>
      </c>
      <c r="H437" s="3">
        <f t="shared" si="101"/>
        <v>0.27585708365734596</v>
      </c>
      <c r="I437" s="3">
        <v>2.8771517996870108</v>
      </c>
      <c r="J437" s="3">
        <f t="shared" si="102"/>
        <v>74.091647104851333</v>
      </c>
      <c r="K437" s="3">
        <f t="shared" si="103"/>
        <v>359.12042332449994</v>
      </c>
      <c r="L437" s="3">
        <f t="shared" si="96"/>
        <v>43.752423324499944</v>
      </c>
      <c r="N437" s="1">
        <v>1993.62</v>
      </c>
      <c r="O437">
        <v>357.18099999999998</v>
      </c>
      <c r="P437" s="2">
        <f t="shared" si="97"/>
        <v>41.812999999999988</v>
      </c>
      <c r="R437" s="4">
        <f t="shared" si="106"/>
        <v>2.1332999999999991E-2</v>
      </c>
      <c r="S437" s="3">
        <f t="shared" si="107"/>
        <v>-1.0477646387235362E-2</v>
      </c>
      <c r="T437" s="3">
        <f t="shared" si="108"/>
        <v>7.2514548222941677E-3</v>
      </c>
      <c r="U437" s="3">
        <f t="shared" si="104"/>
        <v>6.7738084350588059E-3</v>
      </c>
      <c r="V437" s="3">
        <f t="shared" si="109"/>
        <v>0.13071478490854815</v>
      </c>
      <c r="W437" s="3">
        <f t="shared" si="105"/>
        <v>0.13681121250010109</v>
      </c>
      <c r="X437" s="3">
        <f t="shared" si="110"/>
        <v>0.23976264997391183</v>
      </c>
      <c r="Z437" s="1">
        <v>1993.71</v>
      </c>
      <c r="AA437">
        <v>0.14249999999999999</v>
      </c>
    </row>
    <row r="438" spans="2:27" ht="15">
      <c r="B438" s="3">
        <v>1993.5</v>
      </c>
      <c r="C438" s="10">
        <v>0.16216700000000001</v>
      </c>
      <c r="D438" s="4">
        <f t="shared" si="111"/>
        <v>0.13567674000000002</v>
      </c>
      <c r="E438" s="10">
        <f t="shared" si="98"/>
        <v>0.58646797688788366</v>
      </c>
      <c r="F438" s="10">
        <f t="shared" si="99"/>
        <v>-1.9539130236518838</v>
      </c>
      <c r="G438" s="10">
        <f t="shared" si="100"/>
        <v>2.2272776420767078</v>
      </c>
      <c r="H438" s="3">
        <f t="shared" si="101"/>
        <v>0.27336461842482396</v>
      </c>
      <c r="I438" s="3">
        <v>2.8774647887323943</v>
      </c>
      <c r="J438" s="3">
        <f t="shared" si="102"/>
        <v>74.331435837245692</v>
      </c>
      <c r="K438" s="3">
        <f t="shared" si="103"/>
        <v>359.25096401850948</v>
      </c>
      <c r="L438" s="3">
        <f t="shared" si="96"/>
        <v>43.882964018509483</v>
      </c>
      <c r="N438" s="1">
        <v>1993.71</v>
      </c>
      <c r="O438">
        <v>357.32299999999998</v>
      </c>
      <c r="P438" s="2">
        <f t="shared" si="97"/>
        <v>41.954999999999984</v>
      </c>
      <c r="R438" s="4">
        <f t="shared" si="106"/>
        <v>1.917000000000002E-3</v>
      </c>
      <c r="S438" s="3">
        <f t="shared" si="107"/>
        <v>-1.0226800608413633E-2</v>
      </c>
      <c r="T438" s="3">
        <f t="shared" si="108"/>
        <v>7.7343353758916322E-3</v>
      </c>
      <c r="U438" s="3">
        <f t="shared" si="104"/>
        <v>7.5075347674779993E-3</v>
      </c>
      <c r="V438" s="3">
        <f t="shared" si="109"/>
        <v>0.13054069400953949</v>
      </c>
      <c r="W438" s="3">
        <f t="shared" si="105"/>
        <v>0.1372974753002697</v>
      </c>
      <c r="X438" s="3">
        <f t="shared" si="110"/>
        <v>0.23978873239435927</v>
      </c>
      <c r="Z438" s="1">
        <v>1993.79</v>
      </c>
      <c r="AA438">
        <v>0.129167</v>
      </c>
    </row>
    <row r="439" spans="2:27" ht="15">
      <c r="B439" s="3">
        <v>1993.58</v>
      </c>
      <c r="C439" s="10">
        <v>0.152833</v>
      </c>
      <c r="D439" s="4">
        <f t="shared" si="111"/>
        <v>0.13362326000000002</v>
      </c>
      <c r="E439" s="10">
        <f t="shared" si="98"/>
        <v>0.58845599441048291</v>
      </c>
      <c r="F439" s="10">
        <f t="shared" si="99"/>
        <v>-1.967507356166581</v>
      </c>
      <c r="G439" s="10">
        <f t="shared" si="100"/>
        <v>2.2317733648170286</v>
      </c>
      <c r="H439" s="3">
        <f t="shared" si="101"/>
        <v>0.26426600865044758</v>
      </c>
      <c r="I439" s="3">
        <v>2.8826682316118935</v>
      </c>
      <c r="J439" s="3">
        <f t="shared" si="102"/>
        <v>74.571658189880011</v>
      </c>
      <c r="K439" s="3">
        <f t="shared" si="103"/>
        <v>359.38173250922188</v>
      </c>
      <c r="L439" s="3">
        <f t="shared" si="96"/>
        <v>44.013732509221882</v>
      </c>
      <c r="N439" s="1">
        <v>1993.79</v>
      </c>
      <c r="O439">
        <v>357.45299999999997</v>
      </c>
      <c r="P439" s="2">
        <f t="shared" si="97"/>
        <v>42.08499999999998</v>
      </c>
      <c r="R439" s="4">
        <f t="shared" si="106"/>
        <v>-9.334000000000009E-3</v>
      </c>
      <c r="S439" s="3">
        <f t="shared" si="107"/>
        <v>-1.3594332514697216E-2</v>
      </c>
      <c r="T439" s="3">
        <f t="shared" si="108"/>
        <v>4.49572274032084E-3</v>
      </c>
      <c r="U439" s="3">
        <f t="shared" si="104"/>
        <v>9.0139022562362413E-4</v>
      </c>
      <c r="V439" s="3">
        <f t="shared" si="109"/>
        <v>0.13076849071239849</v>
      </c>
      <c r="W439" s="3">
        <f t="shared" si="105"/>
        <v>0.13157974191545976</v>
      </c>
      <c r="X439" s="3">
        <f t="shared" si="110"/>
        <v>0.24022235263431924</v>
      </c>
      <c r="Z439" s="1">
        <v>1993.87</v>
      </c>
      <c r="AA439">
        <v>0.17083300000000001</v>
      </c>
    </row>
    <row r="440" spans="2:27" ht="15">
      <c r="B440" s="3">
        <v>1993.67</v>
      </c>
      <c r="C440" s="10">
        <v>0.14766699999999999</v>
      </c>
      <c r="D440" s="4">
        <f t="shared" si="111"/>
        <v>0.13248673999999999</v>
      </c>
      <c r="E440" s="10">
        <f t="shared" si="98"/>
        <v>0.58863285661223597</v>
      </c>
      <c r="F440" s="10">
        <f t="shared" si="99"/>
        <v>-1.9830169480834439</v>
      </c>
      <c r="G440" s="10">
        <f t="shared" si="100"/>
        <v>2.2344722091412192</v>
      </c>
      <c r="H440" s="3">
        <f t="shared" si="101"/>
        <v>0.25145526105777538</v>
      </c>
      <c r="I440" s="3">
        <v>2.8878716744913926</v>
      </c>
      <c r="J440" s="3">
        <f t="shared" si="102"/>
        <v>74.812314162754291</v>
      </c>
      <c r="K440" s="3">
        <f t="shared" si="103"/>
        <v>359.51272550180443</v>
      </c>
      <c r="L440" s="3">
        <f t="shared" si="96"/>
        <v>44.14472550180443</v>
      </c>
      <c r="N440" s="1">
        <v>1993.87</v>
      </c>
      <c r="O440">
        <v>357.62299999999999</v>
      </c>
      <c r="P440" s="2">
        <f t="shared" si="97"/>
        <v>42.254999999999995</v>
      </c>
      <c r="R440" s="4">
        <f t="shared" si="106"/>
        <v>-5.1660000000000039E-3</v>
      </c>
      <c r="S440" s="3">
        <f t="shared" si="107"/>
        <v>-1.5509591916862853E-2</v>
      </c>
      <c r="T440" s="3">
        <f t="shared" si="108"/>
        <v>2.6988443241906523E-3</v>
      </c>
      <c r="U440" s="3">
        <f t="shared" si="104"/>
        <v>-2.8107475926722001E-3</v>
      </c>
      <c r="V440" s="3">
        <f t="shared" si="109"/>
        <v>0.1309929925825486</v>
      </c>
      <c r="W440" s="3">
        <f t="shared" si="105"/>
        <v>0.12846331974914363</v>
      </c>
      <c r="X440" s="3">
        <f t="shared" si="110"/>
        <v>0.2406559728742792</v>
      </c>
      <c r="Z440" s="1">
        <v>1993.96</v>
      </c>
      <c r="AA440">
        <v>0.124167</v>
      </c>
    </row>
    <row r="441" spans="2:27" ht="15">
      <c r="B441" s="3">
        <v>1993.75</v>
      </c>
      <c r="C441" s="10">
        <v>0.14091699999999999</v>
      </c>
      <c r="D441" s="4">
        <f t="shared" si="111"/>
        <v>0.13100174000000001</v>
      </c>
      <c r="E441" s="10">
        <f t="shared" si="98"/>
        <v>0.58663677688810967</v>
      </c>
      <c r="F441" s="10">
        <f t="shared" si="99"/>
        <v>-2.0006452623047406</v>
      </c>
      <c r="G441" s="10">
        <f t="shared" si="100"/>
        <v>2.2348886847662923</v>
      </c>
      <c r="H441" s="3">
        <f t="shared" si="101"/>
        <v>0.23424342246155172</v>
      </c>
      <c r="I441" s="3">
        <v>2.8930751173708917</v>
      </c>
      <c r="J441" s="3">
        <f t="shared" si="102"/>
        <v>75.05340375586853</v>
      </c>
      <c r="K441" s="3">
        <f t="shared" si="103"/>
        <v>359.64393891672898</v>
      </c>
      <c r="L441" s="3">
        <f t="shared" si="96"/>
        <v>44.27593891672899</v>
      </c>
      <c r="N441" s="1">
        <v>1993.96</v>
      </c>
      <c r="O441">
        <v>357.74799999999999</v>
      </c>
      <c r="P441" s="2">
        <f t="shared" si="97"/>
        <v>42.379999999999995</v>
      </c>
      <c r="R441" s="4">
        <f t="shared" si="106"/>
        <v>-6.750000000000006E-3</v>
      </c>
      <c r="S441" s="3">
        <f t="shared" si="107"/>
        <v>-1.7628314221296737E-2</v>
      </c>
      <c r="T441" s="3">
        <f t="shared" si="108"/>
        <v>4.1647562507307612E-4</v>
      </c>
      <c r="U441" s="3">
        <f t="shared" si="104"/>
        <v>-7.2118385962236606E-3</v>
      </c>
      <c r="V441" s="3">
        <f t="shared" si="109"/>
        <v>0.1312134149245594</v>
      </c>
      <c r="W441" s="3">
        <f t="shared" si="105"/>
        <v>0.12472276018795811</v>
      </c>
      <c r="X441" s="3">
        <f t="shared" si="110"/>
        <v>0.24108959311423916</v>
      </c>
      <c r="Z441" s="1">
        <v>1994.04</v>
      </c>
      <c r="AA441">
        <v>0.106667</v>
      </c>
    </row>
    <row r="442" spans="2:27" ht="15">
      <c r="B442" s="3">
        <v>1993.83</v>
      </c>
      <c r="C442" s="10">
        <v>0.13383300000000001</v>
      </c>
      <c r="D442" s="4">
        <f t="shared" si="111"/>
        <v>0.12944326</v>
      </c>
      <c r="E442" s="10">
        <f t="shared" si="98"/>
        <v>0.58253467341970888</v>
      </c>
      <c r="F442" s="10">
        <f t="shared" si="99"/>
        <v>-2.0203297158104379</v>
      </c>
      <c r="G442" s="10">
        <f t="shared" si="100"/>
        <v>2.2329596675332559</v>
      </c>
      <c r="H442" s="3">
        <f t="shared" si="101"/>
        <v>0.21262995172281807</v>
      </c>
      <c r="I442" s="3">
        <v>2.8982785602503913</v>
      </c>
      <c r="J442" s="3">
        <f t="shared" si="102"/>
        <v>75.294926969222729</v>
      </c>
      <c r="K442" s="3">
        <f t="shared" si="103"/>
        <v>359.77536857838192</v>
      </c>
      <c r="L442" s="3">
        <f t="shared" si="96"/>
        <v>44.40736857838192</v>
      </c>
      <c r="N442" s="1">
        <v>1994.04</v>
      </c>
      <c r="O442">
        <v>357.85399999999998</v>
      </c>
      <c r="P442" s="2">
        <f t="shared" si="97"/>
        <v>42.48599999999999</v>
      </c>
      <c r="R442" s="4">
        <f t="shared" si="106"/>
        <v>-7.0839999999999792E-3</v>
      </c>
      <c r="S442" s="3">
        <f t="shared" si="107"/>
        <v>-1.9684453505697252E-2</v>
      </c>
      <c r="T442" s="3">
        <f t="shared" si="108"/>
        <v>-1.9290172330364008E-3</v>
      </c>
      <c r="U442" s="3">
        <f t="shared" si="104"/>
        <v>-1.1613470738733653E-2</v>
      </c>
      <c r="V442" s="3">
        <f t="shared" si="109"/>
        <v>0.13142966165293046</v>
      </c>
      <c r="W442" s="3">
        <f t="shared" si="105"/>
        <v>0.12097753798807018</v>
      </c>
      <c r="X442" s="3">
        <f t="shared" si="110"/>
        <v>0.24152321335419913</v>
      </c>
      <c r="Z442" s="1">
        <v>1994.12</v>
      </c>
      <c r="AA442">
        <v>0.16416700000000001</v>
      </c>
    </row>
    <row r="443" spans="2:27" ht="15">
      <c r="B443" s="3">
        <v>1993.92</v>
      </c>
      <c r="C443" s="10">
        <v>0.14183299999999999</v>
      </c>
      <c r="D443" s="4">
        <f t="shared" si="111"/>
        <v>0.13120325999999999</v>
      </c>
      <c r="E443" s="10">
        <f t="shared" si="98"/>
        <v>0.58131913476723684</v>
      </c>
      <c r="F443" s="10">
        <f t="shared" si="99"/>
        <v>-2.0372317085815257</v>
      </c>
      <c r="G443" s="10">
        <f t="shared" si="100"/>
        <v>2.2337095032173404</v>
      </c>
      <c r="H443" s="3">
        <f t="shared" si="101"/>
        <v>0.19647779463581472</v>
      </c>
      <c r="I443" s="3">
        <v>2.9034820031298905</v>
      </c>
      <c r="J443" s="3">
        <f t="shared" si="102"/>
        <v>75.536883802816888</v>
      </c>
      <c r="K443" s="3">
        <f t="shared" si="103"/>
        <v>359.90701849425812</v>
      </c>
      <c r="L443" s="3">
        <f t="shared" si="96"/>
        <v>44.53901849425813</v>
      </c>
      <c r="N443" s="1">
        <v>1994.12</v>
      </c>
      <c r="O443">
        <v>358.01799999999997</v>
      </c>
      <c r="P443" s="2">
        <f t="shared" si="97"/>
        <v>42.649999999999977</v>
      </c>
      <c r="R443" s="4">
        <f t="shared" si="106"/>
        <v>7.9999999999999793E-3</v>
      </c>
      <c r="S443" s="3">
        <f t="shared" si="107"/>
        <v>-1.6901992771087837E-2</v>
      </c>
      <c r="T443" s="3">
        <f t="shared" si="108"/>
        <v>7.4983568408448775E-4</v>
      </c>
      <c r="U443" s="3">
        <f t="shared" si="104"/>
        <v>-6.1521570870033491E-3</v>
      </c>
      <c r="V443" s="3">
        <f t="shared" si="109"/>
        <v>0.13164991587620989</v>
      </c>
      <c r="W443" s="3">
        <f t="shared" si="105"/>
        <v>0.12611297449790687</v>
      </c>
      <c r="X443" s="3">
        <f t="shared" si="110"/>
        <v>0.24195683359415909</v>
      </c>
      <c r="Z443" s="1">
        <v>1994.21</v>
      </c>
      <c r="AA443">
        <v>0.16333300000000001</v>
      </c>
    </row>
    <row r="444" spans="2:27" ht="15">
      <c r="B444" s="3">
        <v>1994</v>
      </c>
      <c r="C444" s="10">
        <v>0.14324999999999999</v>
      </c>
      <c r="D444" s="4">
        <f t="shared" si="111"/>
        <v>0.13151499999999999</v>
      </c>
      <c r="E444" s="10">
        <f t="shared" si="98"/>
        <v>0.58065397347714487</v>
      </c>
      <c r="F444" s="10">
        <f t="shared" si="99"/>
        <v>-2.053529104368788</v>
      </c>
      <c r="G444" s="10">
        <f t="shared" si="100"/>
        <v>2.234911326110117</v>
      </c>
      <c r="H444" s="3">
        <f t="shared" si="101"/>
        <v>0.18138222174132901</v>
      </c>
      <c r="I444" s="3">
        <v>2.9086854460093896</v>
      </c>
      <c r="J444" s="3">
        <f t="shared" si="102"/>
        <v>75.779274256651007</v>
      </c>
      <c r="K444" s="3">
        <f t="shared" si="103"/>
        <v>360.03888904146572</v>
      </c>
      <c r="L444" s="3">
        <f t="shared" si="96"/>
        <v>44.670889041465728</v>
      </c>
      <c r="N444" s="1">
        <v>1994.21</v>
      </c>
      <c r="O444">
        <v>358.18200000000002</v>
      </c>
      <c r="P444" s="2">
        <f t="shared" si="97"/>
        <v>42.814000000000021</v>
      </c>
      <c r="R444" s="4">
        <f t="shared" si="106"/>
        <v>1.4170000000000016E-3</v>
      </c>
      <c r="S444" s="3">
        <f t="shared" si="107"/>
        <v>-1.6297395787262303E-2</v>
      </c>
      <c r="T444" s="3">
        <f t="shared" si="108"/>
        <v>1.2018228927765939E-3</v>
      </c>
      <c r="U444" s="3">
        <f t="shared" si="104"/>
        <v>-5.0955728944857091E-3</v>
      </c>
      <c r="V444" s="3">
        <f t="shared" si="109"/>
        <v>0.13187054720759761</v>
      </c>
      <c r="W444" s="3">
        <f t="shared" si="105"/>
        <v>0.12728453160256048</v>
      </c>
      <c r="X444" s="3">
        <f t="shared" si="110"/>
        <v>0.24239045383411906</v>
      </c>
      <c r="Z444" s="1">
        <v>1994.29</v>
      </c>
      <c r="AA444">
        <v>0.1275</v>
      </c>
    </row>
    <row r="445" spans="2:27" ht="15">
      <c r="B445" s="3">
        <v>1994.08</v>
      </c>
      <c r="C445" s="10">
        <v>0.13858300000000001</v>
      </c>
      <c r="D445" s="4">
        <f t="shared" si="111"/>
        <v>0.13048826000000002</v>
      </c>
      <c r="E445" s="10">
        <f t="shared" si="98"/>
        <v>0.57854938467966832</v>
      </c>
      <c r="F445" s="10">
        <f t="shared" si="99"/>
        <v>-2.0712160432035609</v>
      </c>
      <c r="G445" s="10">
        <f t="shared" si="100"/>
        <v>2.2345487962807851</v>
      </c>
      <c r="H445" s="3">
        <f t="shared" si="101"/>
        <v>0.16333275307722417</v>
      </c>
      <c r="I445" s="3">
        <v>2.9138888888888888</v>
      </c>
      <c r="J445" s="3">
        <f t="shared" si="102"/>
        <v>76.022098330725086</v>
      </c>
      <c r="K445" s="3">
        <f t="shared" si="103"/>
        <v>360.17097731523063</v>
      </c>
      <c r="L445" s="3">
        <f t="shared" si="96"/>
        <v>44.802977315230635</v>
      </c>
      <c r="N445" s="1">
        <v>1994.29</v>
      </c>
      <c r="O445">
        <v>358.30900000000003</v>
      </c>
      <c r="P445" s="2">
        <f t="shared" si="97"/>
        <v>42.941000000000031</v>
      </c>
      <c r="R445" s="4">
        <f t="shared" si="106"/>
        <v>-4.6669999999999767E-3</v>
      </c>
      <c r="S445" s="3">
        <f t="shared" si="107"/>
        <v>-1.7686938834772903E-2</v>
      </c>
      <c r="T445" s="3">
        <f t="shared" si="108"/>
        <v>-3.6252982933193678E-4</v>
      </c>
      <c r="U445" s="3">
        <f t="shared" si="104"/>
        <v>-8.0494686641048394E-3</v>
      </c>
      <c r="V445" s="3">
        <f t="shared" si="109"/>
        <v>0.13208827376490717</v>
      </c>
      <c r="W445" s="3">
        <f t="shared" si="105"/>
        <v>0.12484375196721281</v>
      </c>
      <c r="X445" s="3">
        <f t="shared" si="110"/>
        <v>0.24282407407407902</v>
      </c>
      <c r="Z445" s="1">
        <v>1994.37</v>
      </c>
      <c r="AA445">
        <v>0.16416700000000001</v>
      </c>
    </row>
    <row r="446" spans="2:27" ht="15">
      <c r="B446" s="3">
        <v>1994.17</v>
      </c>
      <c r="C446" s="10">
        <v>0.13325000000000001</v>
      </c>
      <c r="D446" s="4">
        <f t="shared" si="111"/>
        <v>0.12931500000000001</v>
      </c>
      <c r="E446" s="10">
        <f t="shared" si="98"/>
        <v>0.57490745696433132</v>
      </c>
      <c r="F446" s="10">
        <f t="shared" si="99"/>
        <v>-2.090544425037514</v>
      </c>
      <c r="G446" s="10">
        <f t="shared" si="100"/>
        <v>2.2324344637943683</v>
      </c>
      <c r="H446" s="3">
        <f t="shared" si="101"/>
        <v>0.14189003875685424</v>
      </c>
      <c r="I446" s="3">
        <v>2.9190923317683879</v>
      </c>
      <c r="J446" s="3">
        <f t="shared" si="102"/>
        <v>76.265356025039125</v>
      </c>
      <c r="K446" s="3">
        <f t="shared" si="103"/>
        <v>360.30328011046129</v>
      </c>
      <c r="L446" s="3">
        <f t="shared" si="96"/>
        <v>44.935280110461292</v>
      </c>
      <c r="N446" s="1">
        <v>1994.37</v>
      </c>
      <c r="O446">
        <v>358.47300000000001</v>
      </c>
      <c r="P446" s="2">
        <f t="shared" si="97"/>
        <v>43.105000000000018</v>
      </c>
      <c r="R446" s="4">
        <f t="shared" si="106"/>
        <v>-5.3330000000000044E-3</v>
      </c>
      <c r="S446" s="3">
        <f t="shared" si="107"/>
        <v>-1.9328381833953134E-2</v>
      </c>
      <c r="T446" s="3">
        <f t="shared" si="108"/>
        <v>-2.1143324864167923E-3</v>
      </c>
      <c r="U446" s="3">
        <f t="shared" si="104"/>
        <v>-1.1442714320369926E-2</v>
      </c>
      <c r="V446" s="3">
        <f t="shared" si="109"/>
        <v>0.13230279523065747</v>
      </c>
      <c r="W446" s="3">
        <f t="shared" si="105"/>
        <v>0.12200435234232453</v>
      </c>
      <c r="X446" s="3">
        <f t="shared" si="110"/>
        <v>0.24325769431403899</v>
      </c>
      <c r="Z446" s="1">
        <v>1994.46</v>
      </c>
      <c r="AA446">
        <v>0.18</v>
      </c>
    </row>
    <row r="447" spans="2:27" ht="15">
      <c r="B447" s="3">
        <v>1994.25</v>
      </c>
      <c r="C447" s="10">
        <v>0.12375</v>
      </c>
      <c r="D447" s="4">
        <f t="shared" si="111"/>
        <v>0.127225</v>
      </c>
      <c r="E447" s="10">
        <f t="shared" si="98"/>
        <v>0.56851840946726606</v>
      </c>
      <c r="F447" s="10">
        <f t="shared" si="99"/>
        <v>-2.1125657070317496</v>
      </c>
      <c r="G447" s="10">
        <f t="shared" si="100"/>
        <v>2.2272298157941104</v>
      </c>
      <c r="H447" s="3">
        <f t="shared" si="101"/>
        <v>0.11466410876236077</v>
      </c>
      <c r="I447" s="3">
        <v>2.924295774647887</v>
      </c>
      <c r="J447" s="3">
        <f t="shared" si="102"/>
        <v>76.50904733959311</v>
      </c>
      <c r="K447" s="3">
        <f t="shared" si="103"/>
        <v>360.4357920490678</v>
      </c>
      <c r="L447" s="3">
        <f t="shared" si="96"/>
        <v>45.067792049067805</v>
      </c>
      <c r="N447" s="1">
        <v>1994.46</v>
      </c>
      <c r="O447">
        <v>358.65300000000002</v>
      </c>
      <c r="P447" s="2">
        <f t="shared" si="97"/>
        <v>43.285000000000025</v>
      </c>
      <c r="R447" s="4">
        <f t="shared" si="106"/>
        <v>-9.5000000000000084E-3</v>
      </c>
      <c r="S447" s="3">
        <f t="shared" si="107"/>
        <v>-2.2021281994235586E-2</v>
      </c>
      <c r="T447" s="3">
        <f t="shared" si="108"/>
        <v>-5.2046480002578832E-3</v>
      </c>
      <c r="U447" s="3">
        <f t="shared" si="104"/>
        <v>-1.7225929994493468E-2</v>
      </c>
      <c r="V447" s="3">
        <f t="shared" si="109"/>
        <v>0.13251193860651256</v>
      </c>
      <c r="W447" s="3">
        <f t="shared" si="105"/>
        <v>0.11700860161146844</v>
      </c>
      <c r="X447" s="3">
        <f t="shared" si="110"/>
        <v>0.24369131455398474</v>
      </c>
      <c r="Z447" s="1">
        <v>1994.54</v>
      </c>
      <c r="AA447">
        <v>0.16916700000000001</v>
      </c>
    </row>
    <row r="448" spans="2:27" ht="15">
      <c r="B448" s="3">
        <v>1994.33</v>
      </c>
      <c r="C448" s="10">
        <v>0.123</v>
      </c>
      <c r="D448" s="4">
        <f t="shared" si="111"/>
        <v>0.12706000000000001</v>
      </c>
      <c r="E448" s="10">
        <f t="shared" si="98"/>
        <v>0.56240033524667765</v>
      </c>
      <c r="F448" s="10">
        <f t="shared" si="99"/>
        <v>-2.1342661312896345</v>
      </c>
      <c r="G448" s="10">
        <f t="shared" si="100"/>
        <v>2.2218850624585316</v>
      </c>
      <c r="H448" s="3">
        <f t="shared" si="101"/>
        <v>8.7618931168897074E-2</v>
      </c>
      <c r="I448" s="3">
        <v>2.9294992175273862</v>
      </c>
      <c r="J448" s="3">
        <f t="shared" si="102"/>
        <v>76.753172274387055</v>
      </c>
      <c r="K448" s="3">
        <f t="shared" si="103"/>
        <v>360.56851256270409</v>
      </c>
      <c r="L448" s="3">
        <f t="shared" si="96"/>
        <v>45.200512562704091</v>
      </c>
      <c r="N448" s="1">
        <v>1994.54</v>
      </c>
      <c r="O448">
        <v>358.82299999999998</v>
      </c>
      <c r="P448" s="2">
        <f t="shared" si="97"/>
        <v>43.454999999999984</v>
      </c>
      <c r="R448" s="4">
        <f t="shared" si="106"/>
        <v>-7.5000000000000067E-4</v>
      </c>
      <c r="S448" s="3">
        <f t="shared" si="107"/>
        <v>-2.1700424257884876E-2</v>
      </c>
      <c r="T448" s="3">
        <f t="shared" si="108"/>
        <v>-5.3447533355788224E-3</v>
      </c>
      <c r="U448" s="3">
        <f t="shared" si="104"/>
        <v>-1.7045177593463696E-2</v>
      </c>
      <c r="V448" s="3">
        <f t="shared" si="109"/>
        <v>0.13272051363628634</v>
      </c>
      <c r="W448" s="3">
        <f t="shared" si="105"/>
        <v>0.11737985380216902</v>
      </c>
      <c r="X448" s="3">
        <f t="shared" si="110"/>
        <v>0.2441249347939447</v>
      </c>
      <c r="Z448" s="1">
        <v>1994.62</v>
      </c>
      <c r="AA448">
        <v>0.13750000000000001</v>
      </c>
    </row>
    <row r="449" spans="2:27" ht="15">
      <c r="B449" s="3">
        <v>1994.42</v>
      </c>
      <c r="C449" s="10">
        <v>0.1225</v>
      </c>
      <c r="D449" s="4">
        <f t="shared" si="111"/>
        <v>0.12695000000000001</v>
      </c>
      <c r="E449" s="10">
        <f t="shared" si="98"/>
        <v>0.55661152406099634</v>
      </c>
      <c r="F449" s="10">
        <f t="shared" si="99"/>
        <v>-2.1557413965939318</v>
      </c>
      <c r="G449" s="10">
        <f t="shared" si="100"/>
        <v>2.2164855637287046</v>
      </c>
      <c r="H449" s="3">
        <f t="shared" si="101"/>
        <v>6.074416713477282E-2</v>
      </c>
      <c r="I449" s="3">
        <v>2.9347026604068858</v>
      </c>
      <c r="J449" s="3">
        <f t="shared" si="102"/>
        <v>76.997730829420959</v>
      </c>
      <c r="K449" s="3">
        <f t="shared" si="103"/>
        <v>360.70144122285865</v>
      </c>
      <c r="L449" s="3">
        <f t="shared" si="96"/>
        <v>45.333441222858653</v>
      </c>
      <c r="N449" s="1">
        <v>1994.62</v>
      </c>
      <c r="O449">
        <v>358.96</v>
      </c>
      <c r="P449" s="2">
        <f t="shared" si="97"/>
        <v>43.591999999999985</v>
      </c>
      <c r="R449" s="4">
        <f t="shared" si="106"/>
        <v>-5.0000000000000044E-4</v>
      </c>
      <c r="S449" s="3">
        <f t="shared" si="107"/>
        <v>-2.1475265304297331E-2</v>
      </c>
      <c r="T449" s="3">
        <f t="shared" si="108"/>
        <v>-5.3994987298269237E-3</v>
      </c>
      <c r="U449" s="3">
        <f t="shared" si="104"/>
        <v>-1.6874764034124252E-2</v>
      </c>
      <c r="V449" s="3">
        <f t="shared" si="109"/>
        <v>0.13292866015456184</v>
      </c>
      <c r="W449" s="3">
        <f t="shared" si="105"/>
        <v>0.11774137252385002</v>
      </c>
      <c r="X449" s="3">
        <f t="shared" si="110"/>
        <v>0.24455855503390467</v>
      </c>
      <c r="Z449" s="1">
        <v>1994.71</v>
      </c>
      <c r="AA449">
        <v>0.15083299999999999</v>
      </c>
    </row>
    <row r="450" spans="2:27" ht="15">
      <c r="B450" s="3">
        <v>1994.5</v>
      </c>
      <c r="C450" s="10">
        <v>0.13775000000000001</v>
      </c>
      <c r="D450" s="4">
        <f t="shared" si="111"/>
        <v>0.130305</v>
      </c>
      <c r="E450" s="10">
        <f t="shared" si="98"/>
        <v>0.55616285136987775</v>
      </c>
      <c r="F450" s="10">
        <f t="shared" si="99"/>
        <v>-2.1718223037822209</v>
      </c>
      <c r="G450" s="10">
        <f t="shared" si="100"/>
        <v>2.2162281386397691</v>
      </c>
      <c r="H450" s="3">
        <f t="shared" si="101"/>
        <v>4.4405834857548232E-2</v>
      </c>
      <c r="I450" s="3">
        <v>2.9399061032863849</v>
      </c>
      <c r="J450" s="3">
        <f t="shared" si="102"/>
        <v>77.242723004694824</v>
      </c>
      <c r="K450" s="3">
        <f t="shared" si="103"/>
        <v>360.83458605870317</v>
      </c>
      <c r="L450" s="3">
        <f t="shared" si="96"/>
        <v>45.466586058703172</v>
      </c>
      <c r="N450" s="1">
        <v>1994.71</v>
      </c>
      <c r="O450">
        <v>359.11099999999999</v>
      </c>
      <c r="P450" s="2">
        <f t="shared" si="97"/>
        <v>43.742999999999995</v>
      </c>
      <c r="R450" s="4">
        <f t="shared" si="106"/>
        <v>1.5250000000000014E-2</v>
      </c>
      <c r="S450" s="3">
        <f t="shared" si="107"/>
        <v>-1.6080907188289029E-2</v>
      </c>
      <c r="T450" s="3">
        <f t="shared" si="108"/>
        <v>-2.5742508893555893E-4</v>
      </c>
      <c r="U450" s="3">
        <f t="shared" si="104"/>
        <v>-6.3383322772245874E-3</v>
      </c>
      <c r="V450" s="3">
        <f t="shared" si="109"/>
        <v>0.13314483584451864</v>
      </c>
      <c r="W450" s="3">
        <f t="shared" si="105"/>
        <v>0.12744033679501651</v>
      </c>
      <c r="X450" s="3">
        <f t="shared" si="110"/>
        <v>0.24499217527386463</v>
      </c>
      <c r="Z450" s="1">
        <v>1994.79</v>
      </c>
      <c r="AA450">
        <v>0.155</v>
      </c>
    </row>
    <row r="451" spans="2:27" ht="15">
      <c r="B451" s="3">
        <v>1994.58</v>
      </c>
      <c r="C451" s="10">
        <v>0.14308299999999999</v>
      </c>
      <c r="D451" s="4">
        <f t="shared" si="111"/>
        <v>0.13147826000000001</v>
      </c>
      <c r="E451" s="10">
        <f t="shared" si="98"/>
        <v>0.55745566511354461</v>
      </c>
      <c r="F451" s="10">
        <f t="shared" si="99"/>
        <v>-2.1861118400758506</v>
      </c>
      <c r="G451" s="10">
        <f t="shared" si="100"/>
        <v>2.2177352983260059</v>
      </c>
      <c r="H451" s="3">
        <f t="shared" si="101"/>
        <v>3.1623458250155334E-2</v>
      </c>
      <c r="I451" s="3">
        <v>2.9453834115805946</v>
      </c>
      <c r="J451" s="3">
        <f t="shared" si="102"/>
        <v>77.488171622326547</v>
      </c>
      <c r="K451" s="3">
        <f t="shared" si="103"/>
        <v>360.9679723750026</v>
      </c>
      <c r="L451" s="3">
        <f t="shared" si="96"/>
        <v>45.599972375002608</v>
      </c>
      <c r="N451" s="1">
        <v>1994.79</v>
      </c>
      <c r="O451">
        <v>359.26600000000002</v>
      </c>
      <c r="P451" s="2">
        <f t="shared" si="97"/>
        <v>43.898000000000025</v>
      </c>
      <c r="R451" s="4">
        <f t="shared" si="106"/>
        <v>5.3329999999999766E-3</v>
      </c>
      <c r="S451" s="3">
        <f t="shared" si="107"/>
        <v>-1.4289536293629723E-2</v>
      </c>
      <c r="T451" s="3">
        <f t="shared" si="108"/>
        <v>1.5071596862368253E-3</v>
      </c>
      <c r="U451" s="3">
        <f t="shared" si="104"/>
        <v>-2.7823766073928977E-3</v>
      </c>
      <c r="V451" s="3">
        <f t="shared" si="109"/>
        <v>0.1333863162994362</v>
      </c>
      <c r="W451" s="3">
        <f t="shared" si="105"/>
        <v>0.1308821773527826</v>
      </c>
      <c r="X451" s="3">
        <f t="shared" si="110"/>
        <v>0.24544861763172321</v>
      </c>
      <c r="Z451" s="1">
        <v>1994.87</v>
      </c>
      <c r="AA451">
        <v>0.159167</v>
      </c>
    </row>
    <row r="452" spans="2:27" ht="15">
      <c r="B452" s="3">
        <v>1994.67</v>
      </c>
      <c r="C452" s="10">
        <v>0.159</v>
      </c>
      <c r="D452" s="4">
        <f t="shared" si="111"/>
        <v>0.13498000000000002</v>
      </c>
      <c r="E452" s="10">
        <f t="shared" si="98"/>
        <v>0.56373572338694167</v>
      </c>
      <c r="F452" s="10">
        <f t="shared" si="99"/>
        <v>-2.1955182359210692</v>
      </c>
      <c r="G452" s="10">
        <f t="shared" si="100"/>
        <v>2.2244621647831373</v>
      </c>
      <c r="H452" s="3">
        <f t="shared" si="101"/>
        <v>2.8943928862068091E-2</v>
      </c>
      <c r="I452" s="3">
        <v>2.9508607198748042</v>
      </c>
      <c r="J452" s="3">
        <f t="shared" si="102"/>
        <v>77.734076682316115</v>
      </c>
      <c r="K452" s="3">
        <f t="shared" si="103"/>
        <v>361.10160827301854</v>
      </c>
      <c r="L452" s="3">
        <f t="shared" si="96"/>
        <v>45.733608273018547</v>
      </c>
      <c r="N452" s="1">
        <v>1994.87</v>
      </c>
      <c r="O452">
        <v>359.42500000000001</v>
      </c>
      <c r="P452" s="2">
        <f t="shared" si="97"/>
        <v>44.057000000000016</v>
      </c>
      <c r="R452" s="4">
        <f t="shared" si="106"/>
        <v>1.5917000000000014E-2</v>
      </c>
      <c r="S452" s="3">
        <f t="shared" si="107"/>
        <v>-9.4063958452186291E-3</v>
      </c>
      <c r="T452" s="3">
        <f t="shared" si="108"/>
        <v>6.7268664571313863E-3</v>
      </c>
      <c r="U452" s="3">
        <f t="shared" si="104"/>
        <v>7.3204706119127574E-3</v>
      </c>
      <c r="V452" s="3">
        <f t="shared" si="109"/>
        <v>0.13363589801593889</v>
      </c>
      <c r="W452" s="3">
        <f t="shared" si="105"/>
        <v>0.14022432156666037</v>
      </c>
      <c r="X452" s="3">
        <f t="shared" si="110"/>
        <v>0.24590505998956758</v>
      </c>
      <c r="Z452" s="1">
        <v>1994.96</v>
      </c>
      <c r="AA452">
        <v>0.17416699999999999</v>
      </c>
    </row>
    <row r="453" spans="2:27" ht="15">
      <c r="B453" s="3">
        <v>1994.75</v>
      </c>
      <c r="C453" s="10">
        <v>0.16525000000000001</v>
      </c>
      <c r="D453" s="4">
        <f t="shared" si="111"/>
        <v>0.136355</v>
      </c>
      <c r="E453" s="10">
        <f t="shared" si="98"/>
        <v>0.57151254555919417</v>
      </c>
      <c r="F453" s="10">
        <f t="shared" si="99"/>
        <v>-2.2033736482459871</v>
      </c>
      <c r="G453" s="10">
        <f t="shared" si="100"/>
        <v>2.2331121197943227</v>
      </c>
      <c r="H453" s="3">
        <f t="shared" si="101"/>
        <v>2.9738471548335532E-2</v>
      </c>
      <c r="I453" s="3">
        <v>2.9563380281690139</v>
      </c>
      <c r="J453" s="3">
        <f t="shared" si="102"/>
        <v>77.980438184663527</v>
      </c>
      <c r="K453" s="3">
        <f t="shared" si="103"/>
        <v>361.23549647611378</v>
      </c>
      <c r="L453" s="3">
        <f t="shared" si="96"/>
        <v>45.867496476113786</v>
      </c>
      <c r="N453" s="1">
        <v>1994.96</v>
      </c>
      <c r="O453">
        <v>359.59899999999999</v>
      </c>
      <c r="P453" s="2">
        <f t="shared" si="97"/>
        <v>44.230999999999995</v>
      </c>
      <c r="R453" s="4">
        <f t="shared" si="106"/>
        <v>6.2500000000000056E-3</v>
      </c>
      <c r="S453" s="3">
        <f t="shared" si="107"/>
        <v>-7.855412324917932E-3</v>
      </c>
      <c r="T453" s="3">
        <f t="shared" si="108"/>
        <v>8.6499550111853729E-3</v>
      </c>
      <c r="U453" s="3">
        <f t="shared" si="104"/>
        <v>1.0794542686267441E-2</v>
      </c>
      <c r="V453" s="3">
        <f t="shared" si="109"/>
        <v>0.13388820309523908</v>
      </c>
      <c r="W453" s="3">
        <f t="shared" si="105"/>
        <v>0.14360329151287976</v>
      </c>
      <c r="X453" s="3">
        <f t="shared" si="110"/>
        <v>0.24636150234741194</v>
      </c>
      <c r="Z453" s="1">
        <v>1995.04</v>
      </c>
      <c r="AA453">
        <v>0.20166700000000001</v>
      </c>
    </row>
    <row r="454" spans="2:27" ht="15">
      <c r="B454" s="3">
        <v>1994.83</v>
      </c>
      <c r="C454" s="10">
        <v>0.16916700000000001</v>
      </c>
      <c r="D454" s="4">
        <f t="shared" si="111"/>
        <v>0.13721674</v>
      </c>
      <c r="E454" s="10">
        <f t="shared" si="98"/>
        <v>0.57992031147392831</v>
      </c>
      <c r="F454" s="10">
        <f t="shared" si="99"/>
        <v>-2.2105482323685495</v>
      </c>
      <c r="G454" s="10">
        <f t="shared" si="100"/>
        <v>2.242875891533203</v>
      </c>
      <c r="H454" s="3">
        <f t="shared" si="101"/>
        <v>3.2327659164653522E-2</v>
      </c>
      <c r="I454" s="3">
        <v>2.961815336463224</v>
      </c>
      <c r="J454" s="3">
        <f t="shared" si="102"/>
        <v>78.227256129368797</v>
      </c>
      <c r="K454" s="3">
        <f t="shared" si="103"/>
        <v>361.36963838625974</v>
      </c>
      <c r="L454" s="3">
        <f t="shared" si="96"/>
        <v>46.001638386259742</v>
      </c>
      <c r="N454" s="1">
        <v>1995.04</v>
      </c>
      <c r="O454">
        <v>359.80099999999999</v>
      </c>
      <c r="P454" s="2">
        <f t="shared" si="97"/>
        <v>44.432999999999993</v>
      </c>
      <c r="R454" s="4">
        <f t="shared" si="106"/>
        <v>3.9170000000000038E-3</v>
      </c>
      <c r="S454" s="3">
        <f t="shared" si="107"/>
        <v>-7.174584122562333E-3</v>
      </c>
      <c r="T454" s="3">
        <f t="shared" si="108"/>
        <v>9.7637717388803225E-3</v>
      </c>
      <c r="U454" s="3">
        <f t="shared" si="104"/>
        <v>1.258918761631799E-2</v>
      </c>
      <c r="V454" s="3">
        <f t="shared" si="109"/>
        <v>0.13414191014595644</v>
      </c>
      <c r="W454" s="3">
        <f t="shared" si="105"/>
        <v>0.14547217900064263</v>
      </c>
      <c r="X454" s="3">
        <f t="shared" si="110"/>
        <v>0.24681794470527052</v>
      </c>
      <c r="Z454" s="1">
        <v>1995.12</v>
      </c>
      <c r="AA454">
        <v>0.1925</v>
      </c>
    </row>
    <row r="455" spans="2:27" ht="15">
      <c r="B455" s="3">
        <v>1994.92</v>
      </c>
      <c r="C455" s="10">
        <v>0.15925</v>
      </c>
      <c r="D455" s="4">
        <f t="shared" si="111"/>
        <v>0.13503500000000002</v>
      </c>
      <c r="E455" s="10">
        <f t="shared" si="98"/>
        <v>0.58448415138280629</v>
      </c>
      <c r="F455" s="10">
        <f t="shared" si="99"/>
        <v>-2.2216708465782875</v>
      </c>
      <c r="G455" s="10">
        <f t="shared" si="100"/>
        <v>2.2491668850730386</v>
      </c>
      <c r="H455" s="3">
        <f t="shared" si="101"/>
        <v>2.7496038494751129E-2</v>
      </c>
      <c r="I455" s="3">
        <v>2.9672926447574337</v>
      </c>
      <c r="J455" s="3">
        <f t="shared" si="102"/>
        <v>78.474530516431912</v>
      </c>
      <c r="K455" s="3">
        <f t="shared" si="103"/>
        <v>361.50402793920193</v>
      </c>
      <c r="L455" s="3">
        <f t="shared" si="96"/>
        <v>46.136027939201938</v>
      </c>
      <c r="N455" s="1">
        <v>1995.12</v>
      </c>
      <c r="O455">
        <v>359.99299999999999</v>
      </c>
      <c r="P455" s="2">
        <f t="shared" si="97"/>
        <v>44.625</v>
      </c>
      <c r="R455" s="4">
        <f t="shared" si="106"/>
        <v>-9.9170000000000091E-3</v>
      </c>
      <c r="S455" s="3">
        <f t="shared" si="107"/>
        <v>-1.1122614209738035E-2</v>
      </c>
      <c r="T455" s="3">
        <f t="shared" si="108"/>
        <v>6.2909935398356431E-3</v>
      </c>
      <c r="U455" s="3">
        <f t="shared" si="104"/>
        <v>5.168379330097608E-3</v>
      </c>
      <c r="V455" s="3">
        <f t="shared" si="109"/>
        <v>0.13438955294219568</v>
      </c>
      <c r="W455" s="3">
        <f t="shared" si="105"/>
        <v>0.13904109433928352</v>
      </c>
      <c r="X455" s="3">
        <f t="shared" si="110"/>
        <v>0.24727438706311489</v>
      </c>
      <c r="Z455" s="1">
        <v>1995.21</v>
      </c>
      <c r="AA455">
        <v>0.14083300000000001</v>
      </c>
    </row>
    <row r="456" spans="2:27" ht="15">
      <c r="B456" s="3">
        <v>1995</v>
      </c>
      <c r="C456" s="10">
        <v>0.156583</v>
      </c>
      <c r="D456" s="4">
        <f t="shared" si="111"/>
        <v>0.13444826000000001</v>
      </c>
      <c r="E456" s="10">
        <f t="shared" si="98"/>
        <v>0.58783012061549744</v>
      </c>
      <c r="F456" s="10">
        <f t="shared" si="99"/>
        <v>-2.2339571118427672</v>
      </c>
      <c r="G456" s="10">
        <f t="shared" si="100"/>
        <v>2.25444836849059</v>
      </c>
      <c r="H456" s="3">
        <f t="shared" si="101"/>
        <v>2.0491256647822809E-2</v>
      </c>
      <c r="I456" s="3">
        <v>2.9727699530516434</v>
      </c>
      <c r="J456" s="3">
        <f t="shared" si="102"/>
        <v>78.722261345852885</v>
      </c>
      <c r="K456" s="3">
        <f t="shared" si="103"/>
        <v>361.63866308912645</v>
      </c>
      <c r="L456" s="3">
        <f t="shared" si="96"/>
        <v>46.270663089126458</v>
      </c>
      <c r="N456" s="1">
        <v>1995.21</v>
      </c>
      <c r="O456">
        <v>360.13400000000001</v>
      </c>
      <c r="P456" s="2">
        <f t="shared" si="97"/>
        <v>44.76600000000002</v>
      </c>
      <c r="R456" s="4">
        <f t="shared" si="106"/>
        <v>-2.6670000000000027E-3</v>
      </c>
      <c r="S456" s="3">
        <f t="shared" si="107"/>
        <v>-1.2286265264479734E-2</v>
      </c>
      <c r="T456" s="3">
        <f t="shared" si="108"/>
        <v>5.2814834175514136E-3</v>
      </c>
      <c r="U456" s="3">
        <f t="shared" si="104"/>
        <v>2.9952181530716795E-3</v>
      </c>
      <c r="V456" s="3">
        <f t="shared" si="109"/>
        <v>0.13463514992452019</v>
      </c>
      <c r="W456" s="3">
        <f t="shared" si="105"/>
        <v>0.1373308462622847</v>
      </c>
      <c r="X456" s="3">
        <f t="shared" si="110"/>
        <v>0.24773082942097346</v>
      </c>
      <c r="Z456" s="1">
        <v>1995.29</v>
      </c>
      <c r="AA456">
        <v>0.20666699999999999</v>
      </c>
    </row>
    <row r="457" spans="2:27" ht="15">
      <c r="B457" s="3">
        <v>1995.08</v>
      </c>
      <c r="C457" s="10">
        <v>0.17283299999999999</v>
      </c>
      <c r="D457" s="4">
        <f t="shared" si="111"/>
        <v>0.13802326000000001</v>
      </c>
      <c r="E457" s="10">
        <f t="shared" si="98"/>
        <v>0.59610567396865055</v>
      </c>
      <c r="F457" s="10">
        <f t="shared" si="99"/>
        <v>-2.2412639085269106</v>
      </c>
      <c r="G457" s="10">
        <f t="shared" si="100"/>
        <v>2.2649815920946139</v>
      </c>
      <c r="H457" s="3">
        <f t="shared" si="101"/>
        <v>2.3717683567703318E-2</v>
      </c>
      <c r="I457" s="3">
        <v>2.978247261345853</v>
      </c>
      <c r="J457" s="3">
        <f t="shared" si="102"/>
        <v>78.970448617631703</v>
      </c>
      <c r="K457" s="3">
        <f t="shared" si="103"/>
        <v>361.77355198272511</v>
      </c>
      <c r="L457" s="3">
        <f t="shared" si="96"/>
        <v>46.405551982725115</v>
      </c>
      <c r="N457" s="1">
        <v>1995.29</v>
      </c>
      <c r="O457">
        <v>360.34100000000001</v>
      </c>
      <c r="P457" s="2">
        <f t="shared" si="97"/>
        <v>44.973000000000013</v>
      </c>
      <c r="R457" s="4">
        <f t="shared" si="106"/>
        <v>1.6249999999999987E-2</v>
      </c>
      <c r="S457" s="3">
        <f t="shared" si="107"/>
        <v>-7.3067966841433574E-3</v>
      </c>
      <c r="T457" s="3">
        <f t="shared" si="108"/>
        <v>1.0533223604023867E-2</v>
      </c>
      <c r="U457" s="3">
        <f t="shared" si="104"/>
        <v>1.322642691988051E-2</v>
      </c>
      <c r="V457" s="3">
        <f t="shared" si="109"/>
        <v>0.13488889359865652</v>
      </c>
      <c r="W457" s="3">
        <f t="shared" si="105"/>
        <v>0.14679267782654898</v>
      </c>
      <c r="X457" s="3">
        <f t="shared" si="110"/>
        <v>0.24818727177881783</v>
      </c>
      <c r="Z457" s="1">
        <v>1995.37</v>
      </c>
      <c r="AA457">
        <v>0.156667</v>
      </c>
    </row>
    <row r="458" spans="2:27" ht="15">
      <c r="B458" s="3">
        <v>1995.17</v>
      </c>
      <c r="C458" s="10">
        <v>0.1825</v>
      </c>
      <c r="D458" s="4">
        <f t="shared" si="111"/>
        <v>0.14015</v>
      </c>
      <c r="E458" s="10">
        <f t="shared" si="98"/>
        <v>0.60681127318429928</v>
      </c>
      <c r="F458" s="10">
        <f t="shared" si="99"/>
        <v>-2.2462447634298774</v>
      </c>
      <c r="G458" s="10">
        <f t="shared" si="100"/>
        <v>2.2784866428535069</v>
      </c>
      <c r="H458" s="3">
        <f t="shared" si="101"/>
        <v>3.2241879423629438E-2</v>
      </c>
      <c r="I458" s="3">
        <v>2.9837245696400627</v>
      </c>
      <c r="J458" s="3">
        <f t="shared" si="102"/>
        <v>79.21909233176838</v>
      </c>
      <c r="K458" s="3">
        <f t="shared" si="103"/>
        <v>361.90869904324092</v>
      </c>
      <c r="L458" s="3">
        <f t="shared" si="96"/>
        <v>46.54069904324092</v>
      </c>
      <c r="N458" s="1">
        <v>1995.37</v>
      </c>
      <c r="O458">
        <v>360.49799999999999</v>
      </c>
      <c r="P458" s="2">
        <f t="shared" si="97"/>
        <v>45.129999999999995</v>
      </c>
      <c r="R458" s="4">
        <f t="shared" si="106"/>
        <v>9.6670000000000089E-3</v>
      </c>
      <c r="S458" s="3">
        <f t="shared" si="107"/>
        <v>-4.980854902966847E-3</v>
      </c>
      <c r="T458" s="3">
        <f t="shared" si="108"/>
        <v>1.3505050758892967E-2</v>
      </c>
      <c r="U458" s="3">
        <f t="shared" si="104"/>
        <v>1.8524195855926122E-2</v>
      </c>
      <c r="V458" s="3">
        <f t="shared" si="109"/>
        <v>0.13514706051580561</v>
      </c>
      <c r="W458" s="3">
        <f t="shared" si="105"/>
        <v>0.15181883678613911</v>
      </c>
      <c r="X458" s="3">
        <f t="shared" si="110"/>
        <v>0.24864371413667641</v>
      </c>
      <c r="Z458" s="1">
        <v>1995.46</v>
      </c>
      <c r="AA458">
        <v>0.153333</v>
      </c>
    </row>
    <row r="459" spans="2:27" ht="15">
      <c r="B459" s="3">
        <v>1995.25</v>
      </c>
      <c r="C459" s="10">
        <v>0.189167</v>
      </c>
      <c r="D459" s="4">
        <f t="shared" si="111"/>
        <v>0.14161674000000002</v>
      </c>
      <c r="E459" s="10">
        <f t="shared" si="98"/>
        <v>0.61879315549858227</v>
      </c>
      <c r="F459" s="10">
        <f t="shared" si="99"/>
        <v>-2.2498951156127651</v>
      </c>
      <c r="G459" s="10">
        <f t="shared" si="100"/>
        <v>2.2939125928777746</v>
      </c>
      <c r="H459" s="3">
        <f t="shared" si="101"/>
        <v>4.4017477265009486E-2</v>
      </c>
      <c r="I459" s="3">
        <v>2.9892018779342724</v>
      </c>
      <c r="J459" s="3">
        <f t="shared" si="102"/>
        <v>79.4681924882629</v>
      </c>
      <c r="K459" s="3">
        <f t="shared" si="103"/>
        <v>362.04410697650303</v>
      </c>
      <c r="L459" s="3">
        <f t="shared" si="96"/>
        <v>46.676106976503036</v>
      </c>
      <c r="N459" s="1">
        <v>1995.46</v>
      </c>
      <c r="O459">
        <v>360.65100000000001</v>
      </c>
      <c r="P459" s="2">
        <f t="shared" si="97"/>
        <v>45.283000000000015</v>
      </c>
      <c r="R459" s="4">
        <f t="shared" si="106"/>
        <v>6.6670000000000063E-3</v>
      </c>
      <c r="S459" s="3">
        <f t="shared" si="107"/>
        <v>-3.6503521828876728E-3</v>
      </c>
      <c r="T459" s="3">
        <f t="shared" si="108"/>
        <v>1.5425950024267721E-2</v>
      </c>
      <c r="U459" s="3">
        <f t="shared" si="104"/>
        <v>2.177559784138005E-2</v>
      </c>
      <c r="V459" s="3">
        <f t="shared" si="109"/>
        <v>0.13540793326211542</v>
      </c>
      <c r="W459" s="3">
        <f t="shared" si="105"/>
        <v>0.15500597131935748</v>
      </c>
      <c r="X459" s="3">
        <f t="shared" si="110"/>
        <v>0.24910015649452077</v>
      </c>
      <c r="Z459" s="1">
        <v>1995.54</v>
      </c>
      <c r="AA459">
        <v>0.14499999999999999</v>
      </c>
    </row>
    <row r="460" spans="2:27" ht="15">
      <c r="B460" s="3">
        <v>1995.33</v>
      </c>
      <c r="C460" s="10">
        <v>0.192167</v>
      </c>
      <c r="D460" s="4">
        <f t="shared" si="111"/>
        <v>0.14227674000000001</v>
      </c>
      <c r="E460" s="10">
        <f t="shared" si="98"/>
        <v>0.6307764864230323</v>
      </c>
      <c r="F460" s="10">
        <f t="shared" si="99"/>
        <v>-2.2534941347256119</v>
      </c>
      <c r="G460" s="10">
        <f t="shared" si="100"/>
        <v>2.3100101487577493</v>
      </c>
      <c r="H460" s="3">
        <f t="shared" si="101"/>
        <v>5.6516014032137463E-2</v>
      </c>
      <c r="I460" s="3">
        <v>2.9946791862284821</v>
      </c>
      <c r="J460" s="3">
        <f t="shared" si="102"/>
        <v>79.71774908711528</v>
      </c>
      <c r="K460" s="3">
        <f t="shared" si="103"/>
        <v>362.17977645091344</v>
      </c>
      <c r="L460" s="3">
        <f t="shared" si="96"/>
        <v>46.811776450913442</v>
      </c>
      <c r="N460" s="1">
        <v>1995.54</v>
      </c>
      <c r="O460">
        <v>360.79599999999999</v>
      </c>
      <c r="P460" s="2">
        <f t="shared" si="97"/>
        <v>45.427999999999997</v>
      </c>
      <c r="R460" s="4">
        <f t="shared" si="106"/>
        <v>3.0000000000000027E-3</v>
      </c>
      <c r="S460" s="3">
        <f t="shared" si="107"/>
        <v>-3.5990191128467686E-3</v>
      </c>
      <c r="T460" s="3">
        <f t="shared" si="108"/>
        <v>1.6097555879974745E-2</v>
      </c>
      <c r="U460" s="3">
        <f t="shared" si="104"/>
        <v>2.2498536767127979E-2</v>
      </c>
      <c r="V460" s="3">
        <f t="shared" si="109"/>
        <v>0.13566947441040611</v>
      </c>
      <c r="W460" s="3">
        <f t="shared" si="105"/>
        <v>0.1559181575008213</v>
      </c>
      <c r="X460" s="3">
        <f t="shared" si="110"/>
        <v>0.24955659885237935</v>
      </c>
      <c r="Z460" s="1">
        <v>1995.62</v>
      </c>
      <c r="AA460">
        <v>0.18083299999999999</v>
      </c>
    </row>
    <row r="461" spans="2:27" ht="15">
      <c r="B461" s="3">
        <v>1995.42</v>
      </c>
      <c r="C461" s="10">
        <v>0.19075</v>
      </c>
      <c r="D461" s="4">
        <f t="shared" si="111"/>
        <v>0.14196500000000001</v>
      </c>
      <c r="E461" s="10">
        <f t="shared" si="98"/>
        <v>0.64134849485084633</v>
      </c>
      <c r="F461" s="10">
        <f t="shared" si="99"/>
        <v>-2.2586085804164138</v>
      </c>
      <c r="G461" s="10">
        <f t="shared" si="100"/>
        <v>2.3253083609647223</v>
      </c>
      <c r="H461" s="3">
        <f t="shared" si="101"/>
        <v>6.6699780548308496E-2</v>
      </c>
      <c r="I461" s="3">
        <v>3.0001564945226917</v>
      </c>
      <c r="J461" s="3">
        <f t="shared" si="102"/>
        <v>79.967762128325504</v>
      </c>
      <c r="K461" s="3">
        <f t="shared" si="103"/>
        <v>362.31570574005292</v>
      </c>
      <c r="L461" s="3">
        <f t="shared" si="96"/>
        <v>46.947705740052925</v>
      </c>
      <c r="N461" s="1">
        <v>1995.62</v>
      </c>
      <c r="O461">
        <v>360.97699999999998</v>
      </c>
      <c r="P461" s="2">
        <f t="shared" si="97"/>
        <v>45.60899999999998</v>
      </c>
      <c r="R461" s="4">
        <f t="shared" si="106"/>
        <v>-1.4170000000000016E-3</v>
      </c>
      <c r="S461" s="3">
        <f t="shared" si="107"/>
        <v>-5.1144456908018832E-3</v>
      </c>
      <c r="T461" s="3">
        <f t="shared" si="108"/>
        <v>1.5298212206972917E-2</v>
      </c>
      <c r="U461" s="3">
        <f t="shared" si="104"/>
        <v>2.0183766516171035E-2</v>
      </c>
      <c r="V461" s="3">
        <f t="shared" si="109"/>
        <v>0.13592928913948299</v>
      </c>
      <c r="W461" s="3">
        <f t="shared" si="105"/>
        <v>0.15409467900403692</v>
      </c>
      <c r="X461" s="3">
        <f t="shared" si="110"/>
        <v>0.25001304121022372</v>
      </c>
      <c r="Z461" s="1">
        <v>1995.71</v>
      </c>
      <c r="AA461">
        <v>0.19833300000000001</v>
      </c>
    </row>
    <row r="462" spans="2:27" ht="15">
      <c r="B462" s="3">
        <v>1995.5</v>
      </c>
      <c r="C462" s="10">
        <v>0.17433299999999999</v>
      </c>
      <c r="D462" s="4">
        <f t="shared" si="111"/>
        <v>0.13835326000000001</v>
      </c>
      <c r="E462" s="10">
        <f t="shared" si="98"/>
        <v>0.64582468877614918</v>
      </c>
      <c r="F462" s="10">
        <f t="shared" si="99"/>
        <v>-2.2697646209882816</v>
      </c>
      <c r="G462" s="10">
        <f t="shared" si="100"/>
        <v>2.3348754337410949</v>
      </c>
      <c r="H462" s="3">
        <f t="shared" si="101"/>
        <v>6.5110812752813274E-2</v>
      </c>
      <c r="I462" s="3">
        <v>3.0056338028169014</v>
      </c>
      <c r="J462" s="3">
        <f t="shared" si="102"/>
        <v>80.218231611893572</v>
      </c>
      <c r="K462" s="3">
        <f t="shared" si="103"/>
        <v>362.45188509460849</v>
      </c>
      <c r="L462" s="3">
        <f t="shared" si="96"/>
        <v>47.08388509460849</v>
      </c>
      <c r="N462" s="1">
        <v>1995.71</v>
      </c>
      <c r="O462">
        <v>361.17500000000001</v>
      </c>
      <c r="P462" s="2">
        <f t="shared" si="97"/>
        <v>45.807000000000016</v>
      </c>
      <c r="R462" s="4">
        <f t="shared" si="106"/>
        <v>-1.6417000000000015E-2</v>
      </c>
      <c r="S462" s="3">
        <f t="shared" si="107"/>
        <v>-1.1156040571867809E-2</v>
      </c>
      <c r="T462" s="3">
        <f t="shared" si="108"/>
        <v>9.5670727763725871E-3</v>
      </c>
      <c r="U462" s="3">
        <f t="shared" si="104"/>
        <v>8.4110322045047783E-3</v>
      </c>
      <c r="V462" s="3">
        <f t="shared" si="109"/>
        <v>0.13617935455556562</v>
      </c>
      <c r="W462" s="3">
        <f t="shared" si="105"/>
        <v>0.14374928353961994</v>
      </c>
      <c r="X462" s="3">
        <f t="shared" si="110"/>
        <v>0.25046948356806809</v>
      </c>
      <c r="Z462" s="1">
        <v>1995.79</v>
      </c>
      <c r="AA462">
        <v>0.2</v>
      </c>
    </row>
    <row r="463" spans="2:27" ht="15">
      <c r="B463" s="3">
        <v>1995.58</v>
      </c>
      <c r="C463" s="10">
        <v>0.16691700000000001</v>
      </c>
      <c r="D463" s="4">
        <f t="shared" si="111"/>
        <v>0.13672174000000001</v>
      </c>
      <c r="E463" s="10">
        <f t="shared" si="98"/>
        <v>0.64757118351148601</v>
      </c>
      <c r="F463" s="10">
        <f t="shared" si="99"/>
        <v>-2.2836004762902413</v>
      </c>
      <c r="G463" s="10">
        <f t="shared" si="100"/>
        <v>2.3417988264538132</v>
      </c>
      <c r="H463" s="3">
        <f t="shared" si="101"/>
        <v>5.8198350163571888E-2</v>
      </c>
      <c r="I463" s="3">
        <v>3.0118153364632239</v>
      </c>
      <c r="J463" s="3">
        <f t="shared" si="102"/>
        <v>80.469216223265505</v>
      </c>
      <c r="K463" s="3">
        <f t="shared" si="103"/>
        <v>362.58836839542033</v>
      </c>
      <c r="L463" s="3">
        <f t="shared" si="96"/>
        <v>47.220368395420337</v>
      </c>
      <c r="N463" s="1">
        <v>1995.79</v>
      </c>
      <c r="O463">
        <v>361.375</v>
      </c>
      <c r="P463" s="2">
        <f t="shared" si="97"/>
        <v>46.007000000000005</v>
      </c>
      <c r="R463" s="4">
        <f t="shared" si="106"/>
        <v>-7.4159999999999782E-3</v>
      </c>
      <c r="S463" s="3">
        <f t="shared" si="107"/>
        <v>-1.3835855301959743E-2</v>
      </c>
      <c r="T463" s="3">
        <f t="shared" si="108"/>
        <v>6.923392712718357E-3</v>
      </c>
      <c r="U463" s="3">
        <f t="shared" si="104"/>
        <v>3.0875374107586142E-3</v>
      </c>
      <c r="V463" s="3">
        <f t="shared" si="109"/>
        <v>0.13648330081184668</v>
      </c>
      <c r="W463" s="3">
        <f t="shared" si="105"/>
        <v>0.13926208448152944</v>
      </c>
      <c r="X463" s="3">
        <f t="shared" si="110"/>
        <v>0.2509846113719334</v>
      </c>
      <c r="Z463" s="1">
        <v>1995.87</v>
      </c>
      <c r="AA463">
        <v>0.106667</v>
      </c>
    </row>
    <row r="464" spans="2:27" ht="15">
      <c r="B464" s="3">
        <v>1995.67</v>
      </c>
      <c r="C464" s="10">
        <v>0.17158300000000001</v>
      </c>
      <c r="D464" s="4">
        <f t="shared" si="111"/>
        <v>0.13774826000000001</v>
      </c>
      <c r="E464" s="10">
        <f t="shared" si="98"/>
        <v>0.65067032728327057</v>
      </c>
      <c r="F464" s="10">
        <f t="shared" si="99"/>
        <v>-2.296187786637073</v>
      </c>
      <c r="G464" s="10">
        <f t="shared" si="100"/>
        <v>2.3501187177815432</v>
      </c>
      <c r="H464" s="3">
        <f t="shared" si="101"/>
        <v>5.3930931144470229E-2</v>
      </c>
      <c r="I464" s="3">
        <v>3.0179968701095463</v>
      </c>
      <c r="J464" s="3">
        <f t="shared" si="102"/>
        <v>80.720715962441304</v>
      </c>
      <c r="K464" s="3">
        <f t="shared" si="103"/>
        <v>362.72515742044146</v>
      </c>
      <c r="L464" s="3">
        <f t="shared" si="96"/>
        <v>47.357157420441467</v>
      </c>
      <c r="N464" s="1">
        <v>1995.87</v>
      </c>
      <c r="O464">
        <v>361.48200000000003</v>
      </c>
      <c r="P464" s="2">
        <f t="shared" si="97"/>
        <v>46.114000000000033</v>
      </c>
      <c r="R464" s="4">
        <f t="shared" si="106"/>
        <v>4.6660000000000035E-3</v>
      </c>
      <c r="S464" s="3">
        <f t="shared" si="107"/>
        <v>-1.2587310346831693E-2</v>
      </c>
      <c r="T464" s="3">
        <f t="shared" si="108"/>
        <v>8.3198913277300335E-3</v>
      </c>
      <c r="U464" s="3">
        <f t="shared" si="104"/>
        <v>5.732580980898341E-3</v>
      </c>
      <c r="V464" s="3">
        <f t="shared" si="109"/>
        <v>0.13678902502113033</v>
      </c>
      <c r="W464" s="3">
        <f t="shared" si="105"/>
        <v>0.14194834790393884</v>
      </c>
      <c r="X464" s="3">
        <f t="shared" si="110"/>
        <v>0.25149973917579871</v>
      </c>
      <c r="Z464" s="1">
        <v>1995.96</v>
      </c>
      <c r="AA464">
        <v>0.11583300000000001</v>
      </c>
    </row>
    <row r="465" spans="2:27" ht="15">
      <c r="B465" s="3">
        <v>1995.75</v>
      </c>
      <c r="C465" s="10">
        <v>0.17816699999999999</v>
      </c>
      <c r="D465" s="4">
        <f t="shared" si="111"/>
        <v>0.13919674000000001</v>
      </c>
      <c r="E465" s="10">
        <f t="shared" si="98"/>
        <v>0.65562738749695626</v>
      </c>
      <c r="F465" s="10">
        <f t="shared" si="99"/>
        <v>-2.306862960920558</v>
      </c>
      <c r="G465" s="10">
        <f t="shared" si="100"/>
        <v>2.3604390345883761</v>
      </c>
      <c r="H465" s="3">
        <f t="shared" si="101"/>
        <v>5.3576073667818136E-2</v>
      </c>
      <c r="I465" s="3">
        <v>3.0241784037558683</v>
      </c>
      <c r="J465" s="3">
        <f t="shared" si="102"/>
        <v>80.972730829420954</v>
      </c>
      <c r="K465" s="3">
        <f t="shared" si="103"/>
        <v>362.86225492752527</v>
      </c>
      <c r="L465" s="3">
        <f t="shared" si="96"/>
        <v>47.494254927525276</v>
      </c>
      <c r="N465" s="1">
        <v>1995.96</v>
      </c>
      <c r="O465">
        <v>361.59800000000001</v>
      </c>
      <c r="P465" s="2">
        <f t="shared" si="97"/>
        <v>46.230000000000018</v>
      </c>
      <c r="R465" s="4">
        <f t="shared" si="106"/>
        <v>6.5839999999999788E-3</v>
      </c>
      <c r="S465" s="3">
        <f t="shared" si="107"/>
        <v>-1.0675174283484967E-2</v>
      </c>
      <c r="T465" s="3">
        <f t="shared" si="108"/>
        <v>1.0320316806832874E-2</v>
      </c>
      <c r="U465" s="3">
        <f t="shared" si="104"/>
        <v>9.6451425233479073E-3</v>
      </c>
      <c r="V465" s="3">
        <f t="shared" si="109"/>
        <v>0.13709750708380852</v>
      </c>
      <c r="W465" s="3">
        <f t="shared" si="105"/>
        <v>0.14577813535482165</v>
      </c>
      <c r="X465" s="3">
        <f t="shared" si="110"/>
        <v>0.25201486697964981</v>
      </c>
      <c r="Z465" s="1">
        <v>1996.04</v>
      </c>
      <c r="AA465">
        <v>0.14249999999999999</v>
      </c>
    </row>
    <row r="466" spans="2:27" ht="15">
      <c r="B466" s="3">
        <v>1995.83</v>
      </c>
      <c r="C466" s="10">
        <v>0.187833</v>
      </c>
      <c r="D466" s="4">
        <f t="shared" si="111"/>
        <v>0.14132326000000001</v>
      </c>
      <c r="E466" s="10">
        <f t="shared" si="98"/>
        <v>0.66327950581231088</v>
      </c>
      <c r="F466" s="10">
        <f t="shared" si="99"/>
        <v>-2.3147931926424996</v>
      </c>
      <c r="G466" s="10">
        <f t="shared" si="100"/>
        <v>2.3737352383387171</v>
      </c>
      <c r="H466" s="3">
        <f t="shared" si="101"/>
        <v>5.8942045696217527E-2</v>
      </c>
      <c r="I466" s="3">
        <v>3.0303599374021908</v>
      </c>
      <c r="J466" s="3">
        <f t="shared" si="102"/>
        <v>81.225260824204469</v>
      </c>
      <c r="K466" s="3">
        <f t="shared" si="103"/>
        <v>362.99966525744355</v>
      </c>
      <c r="L466" s="3">
        <f t="shared" ref="L466:L529" si="112">K466-CO2_start2</f>
        <v>47.631665257443558</v>
      </c>
      <c r="N466" s="1">
        <v>1996.04</v>
      </c>
      <c r="O466">
        <v>361.74</v>
      </c>
      <c r="P466" s="2">
        <f t="shared" ref="P466:P529" si="113">O466-CO2_start2</f>
        <v>46.372000000000014</v>
      </c>
      <c r="R466" s="4">
        <f t="shared" si="106"/>
        <v>9.6660000000000079E-3</v>
      </c>
      <c r="S466" s="3">
        <f t="shared" si="107"/>
        <v>-7.9302317219416274E-3</v>
      </c>
      <c r="T466" s="3">
        <f t="shared" si="108"/>
        <v>1.3296203750341018E-2</v>
      </c>
      <c r="U466" s="3">
        <f t="shared" si="104"/>
        <v>1.5365972028399391E-2</v>
      </c>
      <c r="V466" s="3">
        <f t="shared" si="109"/>
        <v>0.13741032991828206</v>
      </c>
      <c r="W466" s="3">
        <f t="shared" si="105"/>
        <v>0.15123970474384152</v>
      </c>
      <c r="X466" s="3">
        <f t="shared" si="110"/>
        <v>0.25252999478351512</v>
      </c>
      <c r="Z466" s="1">
        <v>1996.12</v>
      </c>
      <c r="AA466">
        <v>0.1525</v>
      </c>
    </row>
    <row r="467" spans="2:27" ht="15">
      <c r="B467" s="3">
        <v>1995.92</v>
      </c>
      <c r="C467" s="10">
        <v>0.190917</v>
      </c>
      <c r="D467" s="4">
        <f t="shared" si="111"/>
        <v>0.14200174000000002</v>
      </c>
      <c r="E467" s="10">
        <f t="shared" ref="E467:E530" si="114">Bio_alpha*(C467*Bio_factor-E466)+E466</f>
        <v>0.67130612662956834</v>
      </c>
      <c r="F467" s="10">
        <f t="shared" ref="F467:F530" si="115">Bio_alpha*(C467*Bio_factor-F466)+F466+Bio_slope*(B467-1979)</f>
        <v>-2.3224530259438581</v>
      </c>
      <c r="G467" s="10">
        <f t="shared" ref="G467:G530" si="116">Ocean_alpha*(C467*Ocean_factor-G466)+G466</f>
        <v>2.3877746690155419</v>
      </c>
      <c r="H467" s="3">
        <f t="shared" ref="H467:H530" si="117">G467+F467</f>
        <v>6.5321643071683866E-2</v>
      </c>
      <c r="I467" s="3">
        <v>3.0365414710485132</v>
      </c>
      <c r="J467" s="3">
        <f t="shared" ref="J467:J530" si="118">J466+I467/12</f>
        <v>81.478305946791849</v>
      </c>
      <c r="K467" s="3">
        <f t="shared" ref="K467:K530" si="119">(K466+I467/12)-Emiss_alpha*((K466+I467/12)-(CO2_base+G467))</f>
        <v>363.13738911060966</v>
      </c>
      <c r="L467" s="3">
        <f t="shared" si="112"/>
        <v>47.769389110609666</v>
      </c>
      <c r="N467" s="1">
        <v>1996.12</v>
      </c>
      <c r="O467">
        <v>361.892</v>
      </c>
      <c r="P467" s="2">
        <f t="shared" si="113"/>
        <v>46.524000000000001</v>
      </c>
      <c r="R467" s="4">
        <f t="shared" si="106"/>
        <v>3.0840000000000034E-3</v>
      </c>
      <c r="S467" s="3">
        <f t="shared" si="107"/>
        <v>-7.659833301358443E-3</v>
      </c>
      <c r="T467" s="3">
        <f t="shared" si="108"/>
        <v>1.4039430676824782E-2</v>
      </c>
      <c r="U467" s="3">
        <f t="shared" ref="U467:U530" si="120">S467+T467+Nat_offset2</f>
        <v>1.6379597375466341E-2</v>
      </c>
      <c r="V467" s="3">
        <f t="shared" si="109"/>
        <v>0.1377238531661078</v>
      </c>
      <c r="W467" s="3">
        <f t="shared" ref="W467:W530" si="121">V467+U467*Nat_ampl2</f>
        <v>0.15246549080402752</v>
      </c>
      <c r="X467" s="3">
        <f t="shared" si="110"/>
        <v>0.25304512258738043</v>
      </c>
      <c r="Z467" s="1">
        <v>1996.21</v>
      </c>
      <c r="AA467">
        <v>0.189167</v>
      </c>
    </row>
    <row r="468" spans="2:27" ht="15">
      <c r="B468" s="3">
        <v>1996</v>
      </c>
      <c r="C468" s="10">
        <v>0.185417</v>
      </c>
      <c r="D468" s="4">
        <f t="shared" si="111"/>
        <v>0.14079174</v>
      </c>
      <c r="E468" s="10">
        <f t="shared" si="114"/>
        <v>0.67693195140267859</v>
      </c>
      <c r="F468" s="10">
        <f t="shared" si="115"/>
        <v>-2.3324594356679182</v>
      </c>
      <c r="G468" s="10">
        <f t="shared" si="116"/>
        <v>2.3997102692136085</v>
      </c>
      <c r="H468" s="3">
        <f t="shared" si="117"/>
        <v>6.7250833545690281E-2</v>
      </c>
      <c r="I468" s="3">
        <v>3.0427230046948357</v>
      </c>
      <c r="J468" s="3">
        <f t="shared" si="118"/>
        <v>81.731866197183081</v>
      </c>
      <c r="K468" s="3">
        <f t="shared" si="119"/>
        <v>363.27542255316973</v>
      </c>
      <c r="L468" s="3">
        <f t="shared" si="112"/>
        <v>47.907422553169738</v>
      </c>
      <c r="N468" s="1">
        <v>1996.21</v>
      </c>
      <c r="O468">
        <v>362.08199999999999</v>
      </c>
      <c r="P468" s="2">
        <f t="shared" si="113"/>
        <v>46.713999999999999</v>
      </c>
      <c r="R468" s="4">
        <f t="shared" ref="R468:R531" si="122">C468-C467</f>
        <v>-5.5000000000000049E-3</v>
      </c>
      <c r="S468" s="3">
        <f t="shared" ref="S468:S531" si="123">F468-F467</f>
        <v>-1.0006409724060195E-2</v>
      </c>
      <c r="T468" s="3">
        <f t="shared" ref="T468:T531" si="124">G468-G467</f>
        <v>1.1935600198066609E-2</v>
      </c>
      <c r="U468" s="3">
        <f t="shared" si="120"/>
        <v>1.1929190474006415E-2</v>
      </c>
      <c r="V468" s="3">
        <f t="shared" ref="V468:V531" si="125">L468-L467</f>
        <v>0.13803344256007222</v>
      </c>
      <c r="W468" s="3">
        <f t="shared" si="121"/>
        <v>0.14876971398667799</v>
      </c>
      <c r="X468" s="3">
        <f t="shared" ref="X468:X531" si="126">J468-J467</f>
        <v>0.25356025039123153</v>
      </c>
      <c r="Z468" s="1">
        <v>1996.29</v>
      </c>
      <c r="AA468">
        <v>0.124167</v>
      </c>
    </row>
    <row r="469" spans="2:27" ht="15">
      <c r="B469" s="3">
        <v>1996.08</v>
      </c>
      <c r="C469" s="10">
        <v>0.17499999999999999</v>
      </c>
      <c r="D469" s="4">
        <f t="shared" si="111"/>
        <v>0.13850000000000001</v>
      </c>
      <c r="E469" s="10">
        <f t="shared" si="114"/>
        <v>0.67877637073163666</v>
      </c>
      <c r="F469" s="10">
        <f t="shared" si="115"/>
        <v>-2.346197366376257</v>
      </c>
      <c r="G469" s="10">
        <f t="shared" si="116"/>
        <v>2.4079633702979288</v>
      </c>
      <c r="H469" s="3">
        <f t="shared" si="117"/>
        <v>6.1766003921671864E-2</v>
      </c>
      <c r="I469" s="3">
        <v>3.0489045383411582</v>
      </c>
      <c r="J469" s="3">
        <f t="shared" si="118"/>
        <v>81.985941575378178</v>
      </c>
      <c r="K469" s="3">
        <f t="shared" si="119"/>
        <v>363.41375908864268</v>
      </c>
      <c r="L469" s="3">
        <f t="shared" si="112"/>
        <v>48.045759088642683</v>
      </c>
      <c r="N469" s="1">
        <v>1996.29</v>
      </c>
      <c r="O469">
        <v>362.20600000000002</v>
      </c>
      <c r="P469" s="2">
        <f t="shared" si="113"/>
        <v>46.838000000000022</v>
      </c>
      <c r="R469" s="4">
        <f t="shared" si="122"/>
        <v>-1.041700000000001E-2</v>
      </c>
      <c r="S469" s="3">
        <f t="shared" si="123"/>
        <v>-1.373793070833873E-2</v>
      </c>
      <c r="T469" s="3">
        <f t="shared" si="124"/>
        <v>8.2531010843203134E-3</v>
      </c>
      <c r="U469" s="3">
        <f t="shared" si="120"/>
        <v>4.5151703759815833E-3</v>
      </c>
      <c r="V469" s="3">
        <f t="shared" si="125"/>
        <v>0.13833653547294489</v>
      </c>
      <c r="W469" s="3">
        <f t="shared" si="121"/>
        <v>0.14240018881132832</v>
      </c>
      <c r="X469" s="3">
        <f t="shared" si="126"/>
        <v>0.25407537819509685</v>
      </c>
      <c r="Z469" s="1">
        <v>1996.37</v>
      </c>
      <c r="AA469">
        <v>0.130833</v>
      </c>
    </row>
    <row r="470" spans="2:27" ht="15">
      <c r="B470" s="3">
        <v>1996.17</v>
      </c>
      <c r="C470" s="10">
        <v>0.17741699999999999</v>
      </c>
      <c r="D470" s="4">
        <f t="shared" si="111"/>
        <v>0.13903174000000001</v>
      </c>
      <c r="E470" s="10">
        <f t="shared" si="114"/>
        <v>0.68124632903284255</v>
      </c>
      <c r="F470" s="10">
        <f t="shared" si="115"/>
        <v>-2.3594138621936671</v>
      </c>
      <c r="G470" s="10">
        <f t="shared" si="116"/>
        <v>2.4168436427241962</v>
      </c>
      <c r="H470" s="3">
        <f t="shared" si="117"/>
        <v>5.7429780530529051E-2</v>
      </c>
      <c r="I470" s="3">
        <v>3.0550860719874802</v>
      </c>
      <c r="J470" s="3">
        <f t="shared" si="118"/>
        <v>82.24053208137714</v>
      </c>
      <c r="K470" s="3">
        <f t="shared" si="119"/>
        <v>363.552399244414</v>
      </c>
      <c r="L470" s="3">
        <f t="shared" si="112"/>
        <v>48.18439924441401</v>
      </c>
      <c r="N470" s="1">
        <v>1996.37</v>
      </c>
      <c r="O470">
        <v>362.33699999999999</v>
      </c>
      <c r="P470" s="2">
        <f t="shared" si="113"/>
        <v>46.968999999999994</v>
      </c>
      <c r="R470" s="4">
        <f t="shared" si="122"/>
        <v>2.4170000000000025E-3</v>
      </c>
      <c r="S470" s="3">
        <f t="shared" si="123"/>
        <v>-1.3216495817410134E-2</v>
      </c>
      <c r="T470" s="3">
        <f t="shared" si="124"/>
        <v>8.8802724262673216E-3</v>
      </c>
      <c r="U470" s="3">
        <f t="shared" si="120"/>
        <v>5.6637766088571875E-3</v>
      </c>
      <c r="V470" s="3">
        <f t="shared" si="125"/>
        <v>0.13864015577132704</v>
      </c>
      <c r="W470" s="3">
        <f t="shared" si="121"/>
        <v>0.14373755471929853</v>
      </c>
      <c r="X470" s="3">
        <f t="shared" si="126"/>
        <v>0.25459050599896216</v>
      </c>
      <c r="Z470" s="1">
        <v>1996.46</v>
      </c>
      <c r="AA470">
        <v>0.12</v>
      </c>
    </row>
    <row r="471" spans="2:27" ht="15">
      <c r="B471" s="3">
        <v>1996.25</v>
      </c>
      <c r="C471" s="10">
        <v>0.17358299999999999</v>
      </c>
      <c r="D471" s="4">
        <f t="shared" si="111"/>
        <v>0.13818826000000001</v>
      </c>
      <c r="E471" s="10">
        <f t="shared" si="114"/>
        <v>0.68229260151498972</v>
      </c>
      <c r="F471" s="10">
        <f t="shared" si="115"/>
        <v>-2.3739998242086906</v>
      </c>
      <c r="G471" s="10">
        <f t="shared" si="116"/>
        <v>2.4242760438354329</v>
      </c>
      <c r="H471" s="3">
        <f t="shared" si="117"/>
        <v>5.0276219626742336E-2</v>
      </c>
      <c r="I471" s="3">
        <v>3.0612676056338026</v>
      </c>
      <c r="J471" s="3">
        <f t="shared" si="118"/>
        <v>82.495637715179953</v>
      </c>
      <c r="K471" s="3">
        <f t="shared" si="119"/>
        <v>363.69134017021315</v>
      </c>
      <c r="L471" s="3">
        <f t="shared" si="112"/>
        <v>48.323340170213157</v>
      </c>
      <c r="N471" s="1">
        <v>1996.46</v>
      </c>
      <c r="O471">
        <v>362.45699999999999</v>
      </c>
      <c r="P471" s="2">
        <f t="shared" si="113"/>
        <v>47.088999999999999</v>
      </c>
      <c r="R471" s="4">
        <f t="shared" si="122"/>
        <v>-3.8340000000000041E-3</v>
      </c>
      <c r="S471" s="3">
        <f t="shared" si="123"/>
        <v>-1.458596201502349E-2</v>
      </c>
      <c r="T471" s="3">
        <f t="shared" si="124"/>
        <v>7.4324011112367749E-3</v>
      </c>
      <c r="U471" s="3">
        <f t="shared" si="120"/>
        <v>2.8464390962132848E-3</v>
      </c>
      <c r="V471" s="3">
        <f t="shared" si="125"/>
        <v>0.13894092579914741</v>
      </c>
      <c r="W471" s="3">
        <f t="shared" si="121"/>
        <v>0.14150272098573938</v>
      </c>
      <c r="X471" s="3">
        <f t="shared" si="126"/>
        <v>0.25510563380281326</v>
      </c>
      <c r="Z471" s="1">
        <v>1996.54</v>
      </c>
      <c r="AA471">
        <v>0.130833</v>
      </c>
    </row>
    <row r="472" spans="2:27" ht="15">
      <c r="B472" s="3">
        <v>1996.33</v>
      </c>
      <c r="C472" s="10">
        <v>0.17499999999999999</v>
      </c>
      <c r="D472" s="4">
        <f t="shared" ref="D472:D535" si="127">C472*Had_fact+Had_offset</f>
        <v>0.13850000000000001</v>
      </c>
      <c r="E472" s="10">
        <f t="shared" si="114"/>
        <v>0.68370840692625057</v>
      </c>
      <c r="F472" s="10">
        <f t="shared" si="115"/>
        <v>-2.3881663688347263</v>
      </c>
      <c r="G472" s="10">
        <f t="shared" si="116"/>
        <v>2.432022652233143</v>
      </c>
      <c r="H472" s="3">
        <f t="shared" si="117"/>
        <v>4.3856283398416629E-2</v>
      </c>
      <c r="I472" s="3">
        <v>3.0674491392801251</v>
      </c>
      <c r="J472" s="3">
        <f t="shared" si="118"/>
        <v>82.751258476786631</v>
      </c>
      <c r="K472" s="3">
        <f t="shared" si="119"/>
        <v>363.8305818879071</v>
      </c>
      <c r="L472" s="3">
        <f t="shared" si="112"/>
        <v>48.462581887907106</v>
      </c>
      <c r="N472" s="1">
        <v>1996.54</v>
      </c>
      <c r="O472">
        <v>362.58800000000002</v>
      </c>
      <c r="P472" s="2">
        <f t="shared" si="113"/>
        <v>47.220000000000027</v>
      </c>
      <c r="R472" s="4">
        <f t="shared" si="122"/>
        <v>1.4170000000000016E-3</v>
      </c>
      <c r="S472" s="3">
        <f t="shared" si="123"/>
        <v>-1.4166544626035726E-2</v>
      </c>
      <c r="T472" s="3">
        <f t="shared" si="124"/>
        <v>7.7466083977100197E-3</v>
      </c>
      <c r="U472" s="3">
        <f t="shared" si="120"/>
        <v>3.5800637716742936E-3</v>
      </c>
      <c r="V472" s="3">
        <f t="shared" si="125"/>
        <v>0.13924171769394889</v>
      </c>
      <c r="W472" s="3">
        <f t="shared" si="121"/>
        <v>0.14246377508845576</v>
      </c>
      <c r="X472" s="3">
        <f t="shared" si="126"/>
        <v>0.25562076160667857</v>
      </c>
      <c r="Z472" s="1">
        <v>1996.62</v>
      </c>
      <c r="AA472">
        <v>8.3333299999999999E-2</v>
      </c>
    </row>
    <row r="473" spans="2:27" ht="15">
      <c r="B473" s="3">
        <v>1996.42</v>
      </c>
      <c r="C473" s="10">
        <v>0.17249999999999999</v>
      </c>
      <c r="D473" s="4">
        <f t="shared" si="127"/>
        <v>0.13795000000000002</v>
      </c>
      <c r="E473" s="10">
        <f t="shared" si="114"/>
        <v>0.68421145493337632</v>
      </c>
      <c r="F473" s="10">
        <f t="shared" si="115"/>
        <v>-2.4033497749462165</v>
      </c>
      <c r="G473" s="10">
        <f t="shared" si="116"/>
        <v>2.4387848297168606</v>
      </c>
      <c r="H473" s="3">
        <f t="shared" si="117"/>
        <v>3.5435054770644125E-2</v>
      </c>
      <c r="I473" s="3">
        <v>3.0736306729264475</v>
      </c>
      <c r="J473" s="3">
        <f t="shared" si="118"/>
        <v>83.007394366197175</v>
      </c>
      <c r="K473" s="3">
        <f t="shared" si="119"/>
        <v>363.97012230600268</v>
      </c>
      <c r="L473" s="3">
        <f t="shared" si="112"/>
        <v>48.602122306002684</v>
      </c>
      <c r="N473" s="1">
        <v>1996.62</v>
      </c>
      <c r="O473">
        <v>362.67099999999999</v>
      </c>
      <c r="P473" s="2">
        <f t="shared" si="113"/>
        <v>47.302999999999997</v>
      </c>
      <c r="R473" s="4">
        <f t="shared" si="122"/>
        <v>-2.5000000000000022E-3</v>
      </c>
      <c r="S473" s="3">
        <f t="shared" si="123"/>
        <v>-1.5183406111490161E-2</v>
      </c>
      <c r="T473" s="3">
        <f t="shared" si="124"/>
        <v>6.7621774837176574E-3</v>
      </c>
      <c r="U473" s="3">
        <f t="shared" si="120"/>
        <v>1.5787713722274967E-3</v>
      </c>
      <c r="V473" s="3">
        <f t="shared" si="125"/>
        <v>0.13954041809557793</v>
      </c>
      <c r="W473" s="3">
        <f t="shared" si="121"/>
        <v>0.14096131233058268</v>
      </c>
      <c r="X473" s="3">
        <f t="shared" si="126"/>
        <v>0.25613588941054388</v>
      </c>
      <c r="Z473" s="1">
        <v>1996.71</v>
      </c>
      <c r="AA473">
        <v>7.6666700000000004E-2</v>
      </c>
    </row>
    <row r="474" spans="2:27" ht="15">
      <c r="B474" s="3">
        <v>1996.5</v>
      </c>
      <c r="C474" s="10">
        <v>0.1875</v>
      </c>
      <c r="D474" s="4">
        <f t="shared" si="127"/>
        <v>0.14125000000000001</v>
      </c>
      <c r="E474" s="10">
        <f t="shared" si="114"/>
        <v>0.68947161656486333</v>
      </c>
      <c r="F474" s="10">
        <f t="shared" si="115"/>
        <v>-2.4137218478119005</v>
      </c>
      <c r="G474" s="10">
        <f t="shared" si="116"/>
        <v>2.4503558623319157</v>
      </c>
      <c r="H474" s="3">
        <f t="shared" si="117"/>
        <v>3.6634014520015246E-2</v>
      </c>
      <c r="I474" s="3">
        <v>3.07981220657277</v>
      </c>
      <c r="J474" s="3">
        <f t="shared" si="118"/>
        <v>83.26404538341157</v>
      </c>
      <c r="K474" s="3">
        <f t="shared" si="119"/>
        <v>364.10996876405039</v>
      </c>
      <c r="L474" s="3">
        <f t="shared" si="112"/>
        <v>48.741968764050398</v>
      </c>
      <c r="N474" s="1">
        <v>1996.71</v>
      </c>
      <c r="O474">
        <v>362.74799999999999</v>
      </c>
      <c r="P474" s="2">
        <f t="shared" si="113"/>
        <v>47.379999999999995</v>
      </c>
      <c r="R474" s="4">
        <f t="shared" si="122"/>
        <v>1.5000000000000013E-2</v>
      </c>
      <c r="S474" s="3">
        <f t="shared" si="123"/>
        <v>-1.0372072865683979E-2</v>
      </c>
      <c r="T474" s="3">
        <f t="shared" si="124"/>
        <v>1.1571032615055099E-2</v>
      </c>
      <c r="U474" s="3">
        <f t="shared" si="120"/>
        <v>1.119895974937112E-2</v>
      </c>
      <c r="V474" s="3">
        <f t="shared" si="125"/>
        <v>0.1398464580477139</v>
      </c>
      <c r="W474" s="3">
        <f t="shared" si="121"/>
        <v>0.14992552182214791</v>
      </c>
      <c r="X474" s="3">
        <f t="shared" si="126"/>
        <v>0.25665101721439498</v>
      </c>
      <c r="Z474" s="1">
        <v>1996.79</v>
      </c>
      <c r="AA474">
        <v>2.5000000000000001E-2</v>
      </c>
    </row>
    <row r="475" spans="2:27" ht="15">
      <c r="B475" s="3">
        <v>1996.58</v>
      </c>
      <c r="C475" s="10">
        <v>0.187917</v>
      </c>
      <c r="D475" s="4">
        <f t="shared" si="127"/>
        <v>0.14134173999999999</v>
      </c>
      <c r="E475" s="10">
        <f t="shared" si="114"/>
        <v>0.69444456481035877</v>
      </c>
      <c r="F475" s="10">
        <f t="shared" si="115"/>
        <v>-2.4243312496037013</v>
      </c>
      <c r="G475" s="10">
        <f t="shared" si="116"/>
        <v>2.461825887580861</v>
      </c>
      <c r="H475" s="3">
        <f t="shared" si="117"/>
        <v>3.7494637977159684E-2</v>
      </c>
      <c r="I475" s="3">
        <v>3.0851330203442879</v>
      </c>
      <c r="J475" s="3">
        <f t="shared" si="118"/>
        <v>83.5211398017736</v>
      </c>
      <c r="K475" s="3">
        <f t="shared" si="119"/>
        <v>364.2500489897136</v>
      </c>
      <c r="L475" s="3">
        <f t="shared" si="112"/>
        <v>48.88204898971361</v>
      </c>
      <c r="N475" s="1">
        <v>1996.79</v>
      </c>
      <c r="O475">
        <v>362.77300000000002</v>
      </c>
      <c r="P475" s="2">
        <f t="shared" si="113"/>
        <v>47.40500000000003</v>
      </c>
      <c r="R475" s="4">
        <f t="shared" si="122"/>
        <v>4.170000000000007E-4</v>
      </c>
      <c r="S475" s="3">
        <f t="shared" si="123"/>
        <v>-1.060940179180081E-2</v>
      </c>
      <c r="T475" s="3">
        <f t="shared" si="124"/>
        <v>1.1470025248945248E-2</v>
      </c>
      <c r="U475" s="3">
        <f t="shared" si="120"/>
        <v>1.0860623457144438E-2</v>
      </c>
      <c r="V475" s="3">
        <f t="shared" si="125"/>
        <v>0.14008022566321188</v>
      </c>
      <c r="W475" s="3">
        <f t="shared" si="121"/>
        <v>0.14985478677464187</v>
      </c>
      <c r="X475" s="3">
        <f t="shared" si="126"/>
        <v>0.25709441836202984</v>
      </c>
      <c r="Z475" s="1">
        <v>1996.87</v>
      </c>
      <c r="AA475">
        <v>0.14499999999999999</v>
      </c>
    </row>
    <row r="476" spans="2:27" ht="15">
      <c r="B476" s="3">
        <v>1996.67</v>
      </c>
      <c r="C476" s="10">
        <v>0.17899999999999999</v>
      </c>
      <c r="D476" s="4">
        <f t="shared" si="127"/>
        <v>0.13938</v>
      </c>
      <c r="E476" s="10">
        <f t="shared" si="114"/>
        <v>0.69616804224886619</v>
      </c>
      <c r="F476" s="10">
        <f t="shared" si="115"/>
        <v>-2.4382942262838094</v>
      </c>
      <c r="G476" s="10">
        <f t="shared" si="116"/>
        <v>2.4701178405039883</v>
      </c>
      <c r="H476" s="3">
        <f t="shared" si="117"/>
        <v>3.1823614220178875E-2</v>
      </c>
      <c r="I476" s="3">
        <v>3.0904538341158059</v>
      </c>
      <c r="J476" s="3">
        <f t="shared" si="118"/>
        <v>83.778677621283251</v>
      </c>
      <c r="K476" s="3">
        <f t="shared" si="119"/>
        <v>364.39035743077233</v>
      </c>
      <c r="L476" s="3">
        <f t="shared" si="112"/>
        <v>49.022357430772331</v>
      </c>
      <c r="N476" s="1">
        <v>1996.87</v>
      </c>
      <c r="O476">
        <v>362.91800000000001</v>
      </c>
      <c r="P476" s="2">
        <f t="shared" si="113"/>
        <v>47.550000000000011</v>
      </c>
      <c r="R476" s="4">
        <f t="shared" si="122"/>
        <v>-8.9170000000000083E-3</v>
      </c>
      <c r="S476" s="3">
        <f t="shared" si="123"/>
        <v>-1.3962976680108152E-2</v>
      </c>
      <c r="T476" s="3">
        <f t="shared" si="124"/>
        <v>8.2919529231273437E-3</v>
      </c>
      <c r="U476" s="3">
        <f t="shared" si="120"/>
        <v>4.3289762430191916E-3</v>
      </c>
      <c r="V476" s="3">
        <f t="shared" si="125"/>
        <v>0.1403084410587212</v>
      </c>
      <c r="W476" s="3">
        <f t="shared" si="121"/>
        <v>0.14420451967743847</v>
      </c>
      <c r="X476" s="3">
        <f t="shared" si="126"/>
        <v>0.25753781950965049</v>
      </c>
      <c r="Z476" s="1">
        <v>1996.96</v>
      </c>
      <c r="AA476">
        <v>0.1275</v>
      </c>
    </row>
    <row r="477" spans="2:27" ht="15">
      <c r="B477" s="3">
        <v>1996.75</v>
      </c>
      <c r="C477" s="10">
        <v>0.17091700000000001</v>
      </c>
      <c r="D477" s="4">
        <f t="shared" si="127"/>
        <v>0.13760174</v>
      </c>
      <c r="E477" s="10">
        <f t="shared" si="114"/>
        <v>0.69516859405369991</v>
      </c>
      <c r="F477" s="10">
        <f t="shared" si="115"/>
        <v>-2.4549259089761462</v>
      </c>
      <c r="G477" s="10">
        <f t="shared" si="116"/>
        <v>2.4755723701925434</v>
      </c>
      <c r="H477" s="3">
        <f t="shared" si="117"/>
        <v>2.0646461216397238E-2</v>
      </c>
      <c r="I477" s="3">
        <v>3.0957746478873238</v>
      </c>
      <c r="J477" s="3">
        <f t="shared" si="118"/>
        <v>84.036658841940522</v>
      </c>
      <c r="K477" s="3">
        <f t="shared" si="119"/>
        <v>364.5308890983934</v>
      </c>
      <c r="L477" s="3">
        <f t="shared" si="112"/>
        <v>49.162889098393407</v>
      </c>
      <c r="N477" s="1">
        <v>1996.96</v>
      </c>
      <c r="O477">
        <v>363.04500000000002</v>
      </c>
      <c r="P477" s="2">
        <f t="shared" si="113"/>
        <v>47.677000000000021</v>
      </c>
      <c r="R477" s="4">
        <f t="shared" si="122"/>
        <v>-8.0829999999999791E-3</v>
      </c>
      <c r="S477" s="3">
        <f t="shared" si="123"/>
        <v>-1.6631682692336724E-2</v>
      </c>
      <c r="T477" s="3">
        <f t="shared" si="124"/>
        <v>5.4545296885550876E-3</v>
      </c>
      <c r="U477" s="3">
        <f t="shared" si="120"/>
        <v>-1.1771530037816367E-3</v>
      </c>
      <c r="V477" s="3">
        <f t="shared" si="125"/>
        <v>0.14053166762107594</v>
      </c>
      <c r="W477" s="3">
        <f t="shared" si="121"/>
        <v>0.13947222991767247</v>
      </c>
      <c r="X477" s="3">
        <f t="shared" si="126"/>
        <v>0.25798122065727114</v>
      </c>
      <c r="Z477" s="1">
        <v>1997.04</v>
      </c>
      <c r="AA477">
        <v>5.5E-2</v>
      </c>
    </row>
    <row r="478" spans="2:27" ht="15">
      <c r="B478" s="3">
        <v>1996.83</v>
      </c>
      <c r="C478" s="10">
        <v>0.16491700000000001</v>
      </c>
      <c r="D478" s="4">
        <f t="shared" si="127"/>
        <v>0.13628174000000001</v>
      </c>
      <c r="E478" s="10">
        <f t="shared" si="114"/>
        <v>0.69233012327512955</v>
      </c>
      <c r="F478" s="10">
        <f t="shared" si="115"/>
        <v>-2.4733467297920133</v>
      </c>
      <c r="G478" s="10">
        <f t="shared" si="116"/>
        <v>2.4789351287848556</v>
      </c>
      <c r="H478" s="3">
        <f t="shared" si="117"/>
        <v>5.5883989928422473E-3</v>
      </c>
      <c r="I478" s="3">
        <v>3.1010954616588418</v>
      </c>
      <c r="J478" s="3">
        <f t="shared" si="118"/>
        <v>84.295083463745428</v>
      </c>
      <c r="K478" s="3">
        <f t="shared" si="119"/>
        <v>364.67164022529101</v>
      </c>
      <c r="L478" s="3">
        <f t="shared" si="112"/>
        <v>49.303640225291019</v>
      </c>
      <c r="N478" s="1">
        <v>1997.04</v>
      </c>
      <c r="O478">
        <v>363.1</v>
      </c>
      <c r="P478" s="2">
        <f t="shared" si="113"/>
        <v>47.732000000000028</v>
      </c>
      <c r="R478" s="4">
        <f t="shared" si="122"/>
        <v>-6.0000000000000053E-3</v>
      </c>
      <c r="S478" s="3">
        <f t="shared" si="123"/>
        <v>-1.8420820815867156E-2</v>
      </c>
      <c r="T478" s="3">
        <f t="shared" si="124"/>
        <v>3.362758592312165E-3</v>
      </c>
      <c r="U478" s="3">
        <f t="shared" si="120"/>
        <v>-5.0580622235549908E-3</v>
      </c>
      <c r="V478" s="3">
        <f t="shared" si="125"/>
        <v>0.14075112689761227</v>
      </c>
      <c r="W478" s="3">
        <f t="shared" si="121"/>
        <v>0.13619887089641278</v>
      </c>
      <c r="X478" s="3">
        <f t="shared" si="126"/>
        <v>0.258424621804906</v>
      </c>
      <c r="Z478" s="1">
        <v>1997.12</v>
      </c>
      <c r="AA478">
        <v>6.7500000000000004E-2</v>
      </c>
    </row>
    <row r="479" spans="2:27" ht="15">
      <c r="B479" s="3">
        <v>1996.92</v>
      </c>
      <c r="C479" s="10">
        <v>0.16533300000000001</v>
      </c>
      <c r="D479" s="4">
        <f t="shared" si="127"/>
        <v>0.13637326</v>
      </c>
      <c r="E479" s="10">
        <f t="shared" si="114"/>
        <v>0.68985165018327421</v>
      </c>
      <c r="F479" s="10">
        <f t="shared" si="115"/>
        <v>-2.4915116570024844</v>
      </c>
      <c r="G479" s="10">
        <f t="shared" si="116"/>
        <v>2.4823657868313438</v>
      </c>
      <c r="H479" s="3">
        <f t="shared" si="117"/>
        <v>-9.1458701711406576E-3</v>
      </c>
      <c r="I479" s="3">
        <v>3.1064162754303597</v>
      </c>
      <c r="J479" s="3">
        <f t="shared" si="118"/>
        <v>84.553951486697954</v>
      </c>
      <c r="K479" s="3">
        <f t="shared" si="119"/>
        <v>364.81261056482595</v>
      </c>
      <c r="L479" s="3">
        <f t="shared" si="112"/>
        <v>49.44461056482595</v>
      </c>
      <c r="N479" s="1">
        <v>1997.12</v>
      </c>
      <c r="O479">
        <v>363.16800000000001</v>
      </c>
      <c r="P479" s="2">
        <f t="shared" si="113"/>
        <v>47.800000000000011</v>
      </c>
      <c r="R479" s="4">
        <f t="shared" si="122"/>
        <v>4.159999999999997E-4</v>
      </c>
      <c r="S479" s="3">
        <f t="shared" si="123"/>
        <v>-1.8164927210471138E-2</v>
      </c>
      <c r="T479" s="3">
        <f t="shared" si="124"/>
        <v>3.430658046488233E-3</v>
      </c>
      <c r="U479" s="3">
        <f t="shared" si="120"/>
        <v>-4.7342691639829047E-3</v>
      </c>
      <c r="V479" s="3">
        <f t="shared" si="125"/>
        <v>0.1409703395349311</v>
      </c>
      <c r="W479" s="3">
        <f t="shared" si="121"/>
        <v>0.13670949728734649</v>
      </c>
      <c r="X479" s="3">
        <f t="shared" si="126"/>
        <v>0.25886802295252664</v>
      </c>
      <c r="Z479" s="1">
        <v>1997.21</v>
      </c>
      <c r="AA479">
        <v>6.83333E-2</v>
      </c>
    </row>
    <row r="480" spans="2:27" ht="15">
      <c r="B480" s="3">
        <v>1997</v>
      </c>
      <c r="C480" s="10">
        <v>0.18425</v>
      </c>
      <c r="D480" s="4">
        <f t="shared" si="127"/>
        <v>0.14053500000000002</v>
      </c>
      <c r="E480" s="10">
        <f t="shared" si="114"/>
        <v>0.69362142409213201</v>
      </c>
      <c r="F480" s="10">
        <f t="shared" si="115"/>
        <v>-2.5033741175907975</v>
      </c>
      <c r="G480" s="10">
        <f t="shared" si="116"/>
        <v>2.4919661486044258</v>
      </c>
      <c r="H480" s="3">
        <f t="shared" si="117"/>
        <v>-1.1407968986371753E-2</v>
      </c>
      <c r="I480" s="3">
        <v>3.1117370892018776</v>
      </c>
      <c r="J480" s="3">
        <f t="shared" si="118"/>
        <v>84.813262910798116</v>
      </c>
      <c r="K480" s="3">
        <f t="shared" si="119"/>
        <v>364.95380980046411</v>
      </c>
      <c r="L480" s="3">
        <f t="shared" si="112"/>
        <v>49.585809800464119</v>
      </c>
      <c r="N480" s="1">
        <v>1997.21</v>
      </c>
      <c r="O480">
        <v>363.23599999999999</v>
      </c>
      <c r="P480" s="2">
        <f t="shared" si="113"/>
        <v>47.867999999999995</v>
      </c>
      <c r="R480" s="4">
        <f t="shared" si="122"/>
        <v>1.8916999999999989E-2</v>
      </c>
      <c r="S480" s="3">
        <f t="shared" si="123"/>
        <v>-1.1862460588313084E-2</v>
      </c>
      <c r="T480" s="3">
        <f t="shared" si="124"/>
        <v>9.600361773081989E-3</v>
      </c>
      <c r="U480" s="3">
        <f t="shared" si="120"/>
        <v>7.7379011847689052E-3</v>
      </c>
      <c r="V480" s="3">
        <f t="shared" si="125"/>
        <v>0.14119923563816883</v>
      </c>
      <c r="W480" s="3">
        <f t="shared" si="121"/>
        <v>0.14816334670446085</v>
      </c>
      <c r="X480" s="3">
        <f t="shared" si="126"/>
        <v>0.2593114241001615</v>
      </c>
      <c r="Z480" s="1">
        <v>1997.29</v>
      </c>
      <c r="AA480">
        <v>5.9166700000000003E-2</v>
      </c>
    </row>
    <row r="481" spans="2:27" ht="15">
      <c r="B481" s="3">
        <v>1997.08</v>
      </c>
      <c r="C481" s="10">
        <v>0.19591700000000001</v>
      </c>
      <c r="D481" s="4">
        <f t="shared" si="127"/>
        <v>0.14310174000000001</v>
      </c>
      <c r="E481" s="10">
        <f t="shared" si="114"/>
        <v>0.70082115077947071</v>
      </c>
      <c r="F481" s="10">
        <f t="shared" si="115"/>
        <v>-2.5117567409407555</v>
      </c>
      <c r="G481" s="10">
        <f t="shared" si="116"/>
        <v>2.5052173413058507</v>
      </c>
      <c r="H481" s="3">
        <f t="shared" si="117"/>
        <v>-6.5393996349047967E-3</v>
      </c>
      <c r="I481" s="3">
        <v>3.117057902973396</v>
      </c>
      <c r="J481" s="3">
        <f t="shared" si="118"/>
        <v>85.073017736045898</v>
      </c>
      <c r="K481" s="3">
        <f t="shared" si="119"/>
        <v>365.09524350085331</v>
      </c>
      <c r="L481" s="3">
        <f t="shared" si="112"/>
        <v>49.727243500853319</v>
      </c>
      <c r="N481" s="1">
        <v>1997.29</v>
      </c>
      <c r="O481">
        <v>363.29500000000002</v>
      </c>
      <c r="P481" s="2">
        <f t="shared" si="113"/>
        <v>47.927000000000021</v>
      </c>
      <c r="R481" s="4">
        <f t="shared" si="122"/>
        <v>1.1667000000000011E-2</v>
      </c>
      <c r="S481" s="3">
        <f t="shared" si="123"/>
        <v>-8.382623349957985E-3</v>
      </c>
      <c r="T481" s="3">
        <f t="shared" si="124"/>
        <v>1.3251192701424941E-2</v>
      </c>
      <c r="U481" s="3">
        <f t="shared" si="120"/>
        <v>1.4868569351466956E-2</v>
      </c>
      <c r="V481" s="3">
        <f t="shared" si="125"/>
        <v>0.14143370038920011</v>
      </c>
      <c r="W481" s="3">
        <f t="shared" si="121"/>
        <v>0.15481541280552036</v>
      </c>
      <c r="X481" s="3">
        <f t="shared" si="126"/>
        <v>0.25975482524778215</v>
      </c>
      <c r="Z481" s="1">
        <v>1997.37</v>
      </c>
      <c r="AA481">
        <v>9.7500000000000003E-2</v>
      </c>
    </row>
    <row r="482" spans="2:27" ht="15">
      <c r="B482" s="3">
        <v>1997.17</v>
      </c>
      <c r="C482" s="10">
        <v>0.20774999999999999</v>
      </c>
      <c r="D482" s="4">
        <f t="shared" si="127"/>
        <v>0.145705</v>
      </c>
      <c r="E482" s="10">
        <f t="shared" si="114"/>
        <v>0.71122967687177918</v>
      </c>
      <c r="F482" s="10">
        <f t="shared" si="115"/>
        <v>-2.5170346689670633</v>
      </c>
      <c r="G482" s="10">
        <f t="shared" si="116"/>
        <v>2.522098853691932</v>
      </c>
      <c r="H482" s="3">
        <f t="shared" si="117"/>
        <v>5.0641847248686922E-3</v>
      </c>
      <c r="I482" s="3">
        <v>3.122378716744914</v>
      </c>
      <c r="J482" s="3">
        <f t="shared" si="118"/>
        <v>85.333215962441301</v>
      </c>
      <c r="K482" s="3">
        <f t="shared" si="119"/>
        <v>365.23691719220045</v>
      </c>
      <c r="L482" s="3">
        <f t="shared" si="112"/>
        <v>49.868917192200456</v>
      </c>
      <c r="N482" s="1">
        <v>1997.37</v>
      </c>
      <c r="O482">
        <v>363.392</v>
      </c>
      <c r="P482" s="2">
        <f t="shared" si="113"/>
        <v>48.024000000000001</v>
      </c>
      <c r="R482" s="4">
        <f t="shared" si="122"/>
        <v>1.1832999999999982E-2</v>
      </c>
      <c r="S482" s="3">
        <f t="shared" si="123"/>
        <v>-5.2779280263077766E-3</v>
      </c>
      <c r="T482" s="3">
        <f t="shared" si="124"/>
        <v>1.6881512386081265E-2</v>
      </c>
      <c r="U482" s="3">
        <f t="shared" si="120"/>
        <v>2.1603584359773491E-2</v>
      </c>
      <c r="V482" s="3">
        <f t="shared" si="125"/>
        <v>0.14167369134713681</v>
      </c>
      <c r="W482" s="3">
        <f t="shared" si="121"/>
        <v>0.16111691727093294</v>
      </c>
      <c r="X482" s="3">
        <f t="shared" si="126"/>
        <v>0.2601982263954028</v>
      </c>
      <c r="Z482" s="1">
        <v>1997.46</v>
      </c>
      <c r="AA482">
        <v>0.13333300000000001</v>
      </c>
    </row>
    <row r="483" spans="2:27" ht="15">
      <c r="B483" s="3">
        <v>1997.25</v>
      </c>
      <c r="C483" s="10">
        <v>0.23883299999999999</v>
      </c>
      <c r="D483" s="4">
        <f t="shared" si="127"/>
        <v>0.15254326000000001</v>
      </c>
      <c r="E483" s="10">
        <f t="shared" si="114"/>
        <v>0.73074702100783817</v>
      </c>
      <c r="F483" s="10">
        <f t="shared" si="115"/>
        <v>-2.5131495593281752</v>
      </c>
      <c r="G483" s="10">
        <f t="shared" si="116"/>
        <v>2.5488861246396795</v>
      </c>
      <c r="H483" s="3">
        <f t="shared" si="117"/>
        <v>3.5736565311504265E-2</v>
      </c>
      <c r="I483" s="3">
        <v>3.1276995305164315</v>
      </c>
      <c r="J483" s="3">
        <f t="shared" si="118"/>
        <v>85.593857589984339</v>
      </c>
      <c r="K483" s="3">
        <f t="shared" si="119"/>
        <v>365.37884660398555</v>
      </c>
      <c r="L483" s="3">
        <f t="shared" si="112"/>
        <v>50.010846603985556</v>
      </c>
      <c r="N483" s="1">
        <v>1997.46</v>
      </c>
      <c r="O483">
        <v>363.52600000000001</v>
      </c>
      <c r="P483" s="2">
        <f t="shared" si="113"/>
        <v>48.158000000000015</v>
      </c>
      <c r="R483" s="4">
        <f t="shared" si="122"/>
        <v>3.1083E-2</v>
      </c>
      <c r="S483" s="3">
        <f t="shared" si="123"/>
        <v>3.8851096388881068E-3</v>
      </c>
      <c r="T483" s="3">
        <f t="shared" si="124"/>
        <v>2.6787270947747466E-2</v>
      </c>
      <c r="U483" s="3">
        <f t="shared" si="120"/>
        <v>4.0672380586635574E-2</v>
      </c>
      <c r="V483" s="3">
        <f t="shared" si="125"/>
        <v>0.14192941178509955</v>
      </c>
      <c r="W483" s="3">
        <f t="shared" si="121"/>
        <v>0.17853455431307158</v>
      </c>
      <c r="X483" s="3">
        <f t="shared" si="126"/>
        <v>0.26064162754303766</v>
      </c>
      <c r="Z483" s="1">
        <v>1997.54</v>
      </c>
      <c r="AA483">
        <v>0.17916699999999999</v>
      </c>
    </row>
    <row r="484" spans="2:27" ht="15">
      <c r="B484" s="3">
        <v>1997.33</v>
      </c>
      <c r="C484" s="10">
        <v>0.26391700000000001</v>
      </c>
      <c r="D484" s="4">
        <f t="shared" si="127"/>
        <v>0.15806174000000001</v>
      </c>
      <c r="E484" s="10">
        <f t="shared" si="114"/>
        <v>0.75672626808236987</v>
      </c>
      <c r="F484" s="10">
        <f t="shared" si="115"/>
        <v>-2.5027526622909404</v>
      </c>
      <c r="G484" s="10">
        <f t="shared" si="116"/>
        <v>2.5833959383081901</v>
      </c>
      <c r="H484" s="3">
        <f t="shared" si="117"/>
        <v>8.0643276017249743E-2</v>
      </c>
      <c r="I484" s="3">
        <v>3.1330203442879498</v>
      </c>
      <c r="J484" s="3">
        <f t="shared" si="118"/>
        <v>85.854942618674997</v>
      </c>
      <c r="K484" s="3">
        <f t="shared" si="119"/>
        <v>365.52104388725934</v>
      </c>
      <c r="L484" s="3">
        <f t="shared" si="112"/>
        <v>50.153043887259344</v>
      </c>
      <c r="N484" s="1">
        <v>1997.54</v>
      </c>
      <c r="O484">
        <v>363.70499999999998</v>
      </c>
      <c r="P484" s="2">
        <f t="shared" si="113"/>
        <v>48.336999999999989</v>
      </c>
      <c r="R484" s="4">
        <f t="shared" si="122"/>
        <v>2.5084000000000023E-2</v>
      </c>
      <c r="S484" s="3">
        <f t="shared" si="123"/>
        <v>1.0396897037234787E-2</v>
      </c>
      <c r="T484" s="3">
        <f t="shared" si="124"/>
        <v>3.4509813668510692E-2</v>
      </c>
      <c r="U484" s="3">
        <f t="shared" si="120"/>
        <v>5.490671070574548E-2</v>
      </c>
      <c r="V484" s="3">
        <f t="shared" si="125"/>
        <v>0.14219728327378789</v>
      </c>
      <c r="W484" s="3">
        <f t="shared" si="121"/>
        <v>0.19161332290895883</v>
      </c>
      <c r="X484" s="3">
        <f t="shared" si="126"/>
        <v>0.26108502869065831</v>
      </c>
      <c r="Z484" s="1">
        <v>1997.62</v>
      </c>
      <c r="AA484">
        <v>0.17833299999999999</v>
      </c>
    </row>
    <row r="485" spans="2:27" ht="15">
      <c r="B485" s="3">
        <v>1997.42</v>
      </c>
      <c r="C485" s="10">
        <v>0.29533300000000001</v>
      </c>
      <c r="D485" s="4">
        <f t="shared" si="127"/>
        <v>0.16497326000000001</v>
      </c>
      <c r="E485" s="10">
        <f t="shared" si="114"/>
        <v>0.79067586792958866</v>
      </c>
      <c r="F485" s="10">
        <f t="shared" si="115"/>
        <v>-2.4844895165623377</v>
      </c>
      <c r="G485" s="10">
        <f t="shared" si="116"/>
        <v>2.6275579051569551</v>
      </c>
      <c r="H485" s="3">
        <f t="shared" si="117"/>
        <v>0.14306838859461735</v>
      </c>
      <c r="I485" s="3">
        <v>3.1383411580594678</v>
      </c>
      <c r="J485" s="3">
        <f t="shared" si="118"/>
        <v>86.11647104851329</v>
      </c>
      <c r="K485" s="3">
        <f t="shared" si="119"/>
        <v>365.66352431342875</v>
      </c>
      <c r="L485" s="3">
        <f t="shared" si="112"/>
        <v>50.295524313428757</v>
      </c>
      <c r="N485" s="1">
        <v>1997.62</v>
      </c>
      <c r="O485">
        <v>363.88299999999998</v>
      </c>
      <c r="P485" s="2">
        <f t="shared" si="113"/>
        <v>48.514999999999986</v>
      </c>
      <c r="R485" s="4">
        <f t="shared" si="122"/>
        <v>3.1415999999999999E-2</v>
      </c>
      <c r="S485" s="3">
        <f t="shared" si="123"/>
        <v>1.8263145728602659E-2</v>
      </c>
      <c r="T485" s="3">
        <f t="shared" si="124"/>
        <v>4.4161966848764944E-2</v>
      </c>
      <c r="U485" s="3">
        <f t="shared" si="120"/>
        <v>7.2425112577367598E-2</v>
      </c>
      <c r="V485" s="3">
        <f t="shared" si="125"/>
        <v>0.14248042616941348</v>
      </c>
      <c r="W485" s="3">
        <f t="shared" si="121"/>
        <v>0.20766302748904431</v>
      </c>
      <c r="X485" s="3">
        <f t="shared" si="126"/>
        <v>0.26152842983829316</v>
      </c>
      <c r="Z485" s="1">
        <v>1997.71</v>
      </c>
      <c r="AA485">
        <v>0.1575</v>
      </c>
    </row>
    <row r="486" spans="2:27" ht="15">
      <c r="B486" s="3">
        <v>1997.5</v>
      </c>
      <c r="C486" s="10">
        <v>0.32450000000000001</v>
      </c>
      <c r="D486" s="4">
        <f t="shared" si="127"/>
        <v>0.17139000000000001</v>
      </c>
      <c r="E486" s="10">
        <f t="shared" si="114"/>
        <v>0.83123926588194885</v>
      </c>
      <c r="F486" s="10">
        <f t="shared" si="115"/>
        <v>-2.4595583531071479</v>
      </c>
      <c r="G486" s="10">
        <f t="shared" si="116"/>
        <v>2.6804311072549636</v>
      </c>
      <c r="H486" s="3">
        <f t="shared" si="117"/>
        <v>0.22087275414781571</v>
      </c>
      <c r="I486" s="3">
        <v>3.1436619718309857</v>
      </c>
      <c r="J486" s="3">
        <f t="shared" si="118"/>
        <v>86.378442879499204</v>
      </c>
      <c r="K486" s="3">
        <f t="shared" si="119"/>
        <v>365.80630159785682</v>
      </c>
      <c r="L486" s="3">
        <f t="shared" si="112"/>
        <v>50.438301597856821</v>
      </c>
      <c r="N486" s="1">
        <v>1997.71</v>
      </c>
      <c r="O486">
        <v>364.041</v>
      </c>
      <c r="P486" s="2">
        <f t="shared" si="113"/>
        <v>48.673000000000002</v>
      </c>
      <c r="R486" s="4">
        <f t="shared" si="122"/>
        <v>2.9166999999999998E-2</v>
      </c>
      <c r="S486" s="3">
        <f t="shared" si="123"/>
        <v>2.4931163455189864E-2</v>
      </c>
      <c r="T486" s="3">
        <f t="shared" si="124"/>
        <v>5.2873202098008498E-2</v>
      </c>
      <c r="U486" s="3">
        <f t="shared" si="120"/>
        <v>8.7804365553198357E-2</v>
      </c>
      <c r="V486" s="3">
        <f t="shared" si="125"/>
        <v>0.14277728442806392</v>
      </c>
      <c r="W486" s="3">
        <f t="shared" si="121"/>
        <v>0.22180121342594245</v>
      </c>
      <c r="X486" s="3">
        <f t="shared" si="126"/>
        <v>0.26197183098591381</v>
      </c>
      <c r="Z486" s="1">
        <v>1997.79</v>
      </c>
      <c r="AA486">
        <v>0.221667</v>
      </c>
    </row>
    <row r="487" spans="2:27" ht="15">
      <c r="B487" s="3">
        <v>1997.58</v>
      </c>
      <c r="C487" s="10">
        <v>0.35416700000000001</v>
      </c>
      <c r="D487" s="4">
        <f t="shared" si="127"/>
        <v>0.17791674000000002</v>
      </c>
      <c r="E487" s="10">
        <f t="shared" si="114"/>
        <v>0.87804756301117193</v>
      </c>
      <c r="F487" s="10">
        <f t="shared" si="115"/>
        <v>-2.4283324060152212</v>
      </c>
      <c r="G487" s="10">
        <f t="shared" si="116"/>
        <v>2.7420008804828164</v>
      </c>
      <c r="H487" s="3">
        <f t="shared" si="117"/>
        <v>0.31366847446759527</v>
      </c>
      <c r="I487" s="3">
        <v>3.1420970266040684</v>
      </c>
      <c r="J487" s="3">
        <f t="shared" si="118"/>
        <v>86.64028429838288</v>
      </c>
      <c r="K487" s="3">
        <f t="shared" si="119"/>
        <v>365.94881653026198</v>
      </c>
      <c r="L487" s="3">
        <f t="shared" si="112"/>
        <v>50.580816530261984</v>
      </c>
      <c r="N487" s="1">
        <v>1997.79</v>
      </c>
      <c r="O487">
        <v>364.262</v>
      </c>
      <c r="P487" s="2">
        <f t="shared" si="113"/>
        <v>48.894000000000005</v>
      </c>
      <c r="R487" s="4">
        <f t="shared" si="122"/>
        <v>2.9666999999999999E-2</v>
      </c>
      <c r="S487" s="3">
        <f t="shared" si="123"/>
        <v>3.122594709192672E-2</v>
      </c>
      <c r="T487" s="3">
        <f t="shared" si="124"/>
        <v>6.1569773227852842E-2</v>
      </c>
      <c r="U487" s="3">
        <f t="shared" si="120"/>
        <v>0.10279572031977956</v>
      </c>
      <c r="V487" s="3">
        <f t="shared" si="125"/>
        <v>0.14251493240516311</v>
      </c>
      <c r="W487" s="3">
        <f t="shared" si="121"/>
        <v>0.23503108069296472</v>
      </c>
      <c r="X487" s="3">
        <f t="shared" si="126"/>
        <v>0.26184141888367662</v>
      </c>
      <c r="Z487" s="1">
        <v>1997.87</v>
      </c>
      <c r="AA487">
        <v>0.19666700000000001</v>
      </c>
    </row>
    <row r="488" spans="2:27" ht="15">
      <c r="B488" s="3">
        <v>1997.67</v>
      </c>
      <c r="C488" s="10">
        <v>0.38824999999999998</v>
      </c>
      <c r="D488" s="4">
        <f t="shared" si="127"/>
        <v>0.185415</v>
      </c>
      <c r="E488" s="10">
        <f t="shared" si="114"/>
        <v>0.93201378020797843</v>
      </c>
      <c r="F488" s="10">
        <f t="shared" si="115"/>
        <v>-2.3900526429370306</v>
      </c>
      <c r="G488" s="10">
        <f t="shared" si="116"/>
        <v>2.8135446931097783</v>
      </c>
      <c r="H488" s="3">
        <f t="shared" si="117"/>
        <v>0.42349205017274771</v>
      </c>
      <c r="I488" s="3">
        <v>3.1405320813771511</v>
      </c>
      <c r="J488" s="3">
        <f t="shared" si="118"/>
        <v>86.901995305164306</v>
      </c>
      <c r="K488" s="3">
        <f t="shared" si="119"/>
        <v>366.09108576872273</v>
      </c>
      <c r="L488" s="3">
        <f t="shared" si="112"/>
        <v>50.72308576872274</v>
      </c>
      <c r="N488" s="1">
        <v>1997.87</v>
      </c>
      <c r="O488">
        <v>364.459</v>
      </c>
      <c r="P488" s="2">
        <f t="shared" si="113"/>
        <v>49.091000000000008</v>
      </c>
      <c r="R488" s="4">
        <f t="shared" si="122"/>
        <v>3.4082999999999974E-2</v>
      </c>
      <c r="S488" s="3">
        <f t="shared" si="123"/>
        <v>3.8279763078190587E-2</v>
      </c>
      <c r="T488" s="3">
        <f t="shared" si="124"/>
        <v>7.1543812626961856E-2</v>
      </c>
      <c r="U488" s="3">
        <f t="shared" si="120"/>
        <v>0.11982357570515244</v>
      </c>
      <c r="V488" s="3">
        <f t="shared" si="125"/>
        <v>0.14226923846075579</v>
      </c>
      <c r="W488" s="3">
        <f t="shared" si="121"/>
        <v>0.25011045659539299</v>
      </c>
      <c r="X488" s="3">
        <f t="shared" si="126"/>
        <v>0.26171100678142523</v>
      </c>
      <c r="Z488" s="1">
        <v>1997.96</v>
      </c>
      <c r="AA488">
        <v>0.23333300000000001</v>
      </c>
    </row>
    <row r="489" spans="2:27" ht="15">
      <c r="B489" s="3">
        <v>1997.75</v>
      </c>
      <c r="C489" s="10">
        <v>0.42083300000000001</v>
      </c>
      <c r="D489" s="4">
        <f t="shared" si="127"/>
        <v>0.19258326000000001</v>
      </c>
      <c r="E489" s="10">
        <f t="shared" si="114"/>
        <v>0.99208586827110423</v>
      </c>
      <c r="F489" s="10">
        <f t="shared" si="115"/>
        <v>-2.3456127893710752</v>
      </c>
      <c r="G489" s="10">
        <f t="shared" si="116"/>
        <v>2.8943620745520731</v>
      </c>
      <c r="H489" s="3">
        <f t="shared" si="117"/>
        <v>0.54874928518099786</v>
      </c>
      <c r="I489" s="3">
        <v>3.1389671361502343</v>
      </c>
      <c r="J489" s="3">
        <f t="shared" si="118"/>
        <v>87.163575899843494</v>
      </c>
      <c r="K489" s="3">
        <f t="shared" si="119"/>
        <v>366.23312480430604</v>
      </c>
      <c r="L489" s="3">
        <f t="shared" si="112"/>
        <v>50.865124804306049</v>
      </c>
      <c r="N489" s="1">
        <v>1997.96</v>
      </c>
      <c r="O489">
        <v>364.69200000000001</v>
      </c>
      <c r="P489" s="2">
        <f t="shared" si="113"/>
        <v>49.324000000000012</v>
      </c>
      <c r="R489" s="4">
        <f t="shared" si="122"/>
        <v>3.2583000000000029E-2</v>
      </c>
      <c r="S489" s="3">
        <f t="shared" si="123"/>
        <v>4.4439853565955367E-2</v>
      </c>
      <c r="T489" s="3">
        <f t="shared" si="124"/>
        <v>8.0817381442294778E-2</v>
      </c>
      <c r="U489" s="3">
        <f t="shared" si="120"/>
        <v>0.13525723500825015</v>
      </c>
      <c r="V489" s="3">
        <f t="shared" si="125"/>
        <v>0.14203903558330921</v>
      </c>
      <c r="W489" s="3">
        <f t="shared" si="121"/>
        <v>0.26377054709073433</v>
      </c>
      <c r="X489" s="3">
        <f t="shared" si="126"/>
        <v>0.26158059467918804</v>
      </c>
      <c r="Z489" s="1">
        <v>1998.04</v>
      </c>
      <c r="AA489">
        <v>0.28000000000000003</v>
      </c>
    </row>
    <row r="490" spans="2:27" ht="15">
      <c r="B490" s="3">
        <v>1997.83</v>
      </c>
      <c r="C490" s="10">
        <v>0.45441700000000002</v>
      </c>
      <c r="D490" s="4">
        <f t="shared" si="127"/>
        <v>0.19997174000000001</v>
      </c>
      <c r="E490" s="10">
        <f t="shared" si="114"/>
        <v>1.0580957708850591</v>
      </c>
      <c r="F490" s="10">
        <f t="shared" si="115"/>
        <v>-2.295185236794417</v>
      </c>
      <c r="G490" s="10">
        <f t="shared" si="116"/>
        <v>2.9845920390332523</v>
      </c>
      <c r="H490" s="3">
        <f t="shared" si="117"/>
        <v>0.68940680223883533</v>
      </c>
      <c r="I490" s="3">
        <v>3.1374021909233174</v>
      </c>
      <c r="J490" s="3">
        <f t="shared" si="118"/>
        <v>87.42502608242043</v>
      </c>
      <c r="K490" s="3">
        <f t="shared" si="119"/>
        <v>366.37494932909289</v>
      </c>
      <c r="L490" s="3">
        <f t="shared" si="112"/>
        <v>51.00694932909289</v>
      </c>
      <c r="N490" s="1">
        <v>1998.04</v>
      </c>
      <c r="O490">
        <v>364.97300000000001</v>
      </c>
      <c r="P490" s="2">
        <f t="shared" si="113"/>
        <v>49.605000000000018</v>
      </c>
      <c r="R490" s="4">
        <f t="shared" si="122"/>
        <v>3.3584000000000003E-2</v>
      </c>
      <c r="S490" s="3">
        <f t="shared" si="123"/>
        <v>5.0427552576658208E-2</v>
      </c>
      <c r="T490" s="3">
        <f t="shared" si="124"/>
        <v>9.0229964481179259E-2</v>
      </c>
      <c r="U490" s="3">
        <f t="shared" si="120"/>
        <v>0.15065751705783748</v>
      </c>
      <c r="V490" s="3">
        <f t="shared" si="125"/>
        <v>0.14182452478684127</v>
      </c>
      <c r="W490" s="3">
        <f t="shared" si="121"/>
        <v>0.27741629013889502</v>
      </c>
      <c r="X490" s="3">
        <f t="shared" si="126"/>
        <v>0.26145018257693664</v>
      </c>
      <c r="Z490" s="1">
        <v>1998.12</v>
      </c>
      <c r="AA490">
        <v>0.283333</v>
      </c>
    </row>
    <row r="491" spans="2:27" ht="15">
      <c r="B491" s="3">
        <v>1997.92</v>
      </c>
      <c r="C491" s="10">
        <v>0.48583300000000001</v>
      </c>
      <c r="D491" s="4">
        <f t="shared" si="127"/>
        <v>0.20688326000000001</v>
      </c>
      <c r="E491" s="10">
        <f t="shared" si="114"/>
        <v>1.1288753517752748</v>
      </c>
      <c r="F491" s="10">
        <f t="shared" si="115"/>
        <v>-2.2400921100228173</v>
      </c>
      <c r="G491" s="10">
        <f t="shared" si="116"/>
        <v>3.0833253287290345</v>
      </c>
      <c r="H491" s="3">
        <f t="shared" si="117"/>
        <v>0.84323321870621726</v>
      </c>
      <c r="I491" s="3">
        <v>3.1358372456964001</v>
      </c>
      <c r="J491" s="3">
        <f t="shared" si="118"/>
        <v>87.68634585289513</v>
      </c>
      <c r="K491" s="3">
        <f t="shared" si="119"/>
        <v>366.51657352995733</v>
      </c>
      <c r="L491" s="3">
        <f t="shared" si="112"/>
        <v>51.148573529957332</v>
      </c>
      <c r="N491" s="1">
        <v>1998.12</v>
      </c>
      <c r="O491">
        <v>365.25599999999997</v>
      </c>
      <c r="P491" s="2">
        <f t="shared" si="113"/>
        <v>49.887999999999977</v>
      </c>
      <c r="R491" s="4">
        <f t="shared" si="122"/>
        <v>3.1415999999999999E-2</v>
      </c>
      <c r="S491" s="3">
        <f t="shared" si="123"/>
        <v>5.5093126771599721E-2</v>
      </c>
      <c r="T491" s="3">
        <f t="shared" si="124"/>
        <v>9.8733289695782211E-2</v>
      </c>
      <c r="U491" s="3">
        <f t="shared" si="120"/>
        <v>0.16382641646738194</v>
      </c>
      <c r="V491" s="3">
        <f t="shared" si="125"/>
        <v>0.14162420086444172</v>
      </c>
      <c r="W491" s="3">
        <f t="shared" si="121"/>
        <v>0.28906797568508547</v>
      </c>
      <c r="X491" s="3">
        <f t="shared" si="126"/>
        <v>0.26131977047469945</v>
      </c>
      <c r="Z491" s="1">
        <v>1998.21</v>
      </c>
      <c r="AA491">
        <v>0.29916700000000002</v>
      </c>
    </row>
    <row r="492" spans="2:27" ht="15">
      <c r="B492" s="3">
        <v>1998</v>
      </c>
      <c r="C492" s="10">
        <v>0.502</v>
      </c>
      <c r="D492" s="4">
        <f t="shared" si="127"/>
        <v>0.21044000000000002</v>
      </c>
      <c r="E492" s="10">
        <f t="shared" si="114"/>
        <v>1.1991662776378729</v>
      </c>
      <c r="F492" s="10">
        <f t="shared" si="115"/>
        <v>-2.1854334186573898</v>
      </c>
      <c r="G492" s="10">
        <f t="shared" si="116"/>
        <v>3.1853562057519844</v>
      </c>
      <c r="H492" s="3">
        <f t="shared" si="117"/>
        <v>0.99992278709459459</v>
      </c>
      <c r="I492" s="3">
        <v>3.1342723004694832</v>
      </c>
      <c r="J492" s="3">
        <f t="shared" si="118"/>
        <v>87.947535211267592</v>
      </c>
      <c r="K492" s="3">
        <f t="shared" si="119"/>
        <v>366.65800309918654</v>
      </c>
      <c r="L492" s="3">
        <f t="shared" si="112"/>
        <v>51.290003099186549</v>
      </c>
      <c r="N492" s="1">
        <v>1998.21</v>
      </c>
      <c r="O492">
        <v>365.55500000000001</v>
      </c>
      <c r="P492" s="2">
        <f t="shared" si="113"/>
        <v>50.187000000000012</v>
      </c>
      <c r="R492" s="4">
        <f t="shared" si="122"/>
        <v>1.6166999999999987E-2</v>
      </c>
      <c r="S492" s="3">
        <f t="shared" si="123"/>
        <v>5.4658691365427448E-2</v>
      </c>
      <c r="T492" s="3">
        <f t="shared" si="124"/>
        <v>0.10203087702294988</v>
      </c>
      <c r="U492" s="3">
        <f t="shared" si="120"/>
        <v>0.16668956838837734</v>
      </c>
      <c r="V492" s="3">
        <f t="shared" si="125"/>
        <v>0.14142956922921712</v>
      </c>
      <c r="W492" s="3">
        <f t="shared" si="121"/>
        <v>0.29145018077875673</v>
      </c>
      <c r="X492" s="3">
        <f t="shared" si="126"/>
        <v>0.26118935837246227</v>
      </c>
      <c r="Z492" s="1">
        <v>1998.29</v>
      </c>
      <c r="AA492">
        <v>0.30833300000000002</v>
      </c>
    </row>
    <row r="493" spans="2:27" ht="15">
      <c r="B493" s="3">
        <v>1998.08</v>
      </c>
      <c r="C493" s="10">
        <v>0.52516700000000005</v>
      </c>
      <c r="D493" s="4">
        <f t="shared" si="127"/>
        <v>0.21553674</v>
      </c>
      <c r="E493" s="10">
        <f t="shared" si="114"/>
        <v>1.27124637556201</v>
      </c>
      <c r="F493" s="10">
        <f t="shared" si="115"/>
        <v>-2.1289356707705496</v>
      </c>
      <c r="G493" s="10">
        <f t="shared" si="116"/>
        <v>3.2929258767354468</v>
      </c>
      <c r="H493" s="3">
        <f t="shared" si="117"/>
        <v>1.1639902059648972</v>
      </c>
      <c r="I493" s="3">
        <v>3.1327073552425664</v>
      </c>
      <c r="J493" s="3">
        <f t="shared" si="118"/>
        <v>88.208594157537803</v>
      </c>
      <c r="K493" s="3">
        <f t="shared" si="119"/>
        <v>366.79924736700724</v>
      </c>
      <c r="L493" s="3">
        <f t="shared" si="112"/>
        <v>51.431247367007245</v>
      </c>
      <c r="N493" s="1">
        <v>1998.29</v>
      </c>
      <c r="O493">
        <v>365.863</v>
      </c>
      <c r="P493" s="2">
        <f t="shared" si="113"/>
        <v>50.495000000000005</v>
      </c>
      <c r="R493" s="4">
        <f t="shared" si="122"/>
        <v>2.3167000000000049E-2</v>
      </c>
      <c r="S493" s="3">
        <f t="shared" si="123"/>
        <v>5.6497747886840255E-2</v>
      </c>
      <c r="T493" s="3">
        <f t="shared" si="124"/>
        <v>0.10756967098346237</v>
      </c>
      <c r="U493" s="3">
        <f t="shared" si="120"/>
        <v>0.17406741887030264</v>
      </c>
      <c r="V493" s="3">
        <f t="shared" si="125"/>
        <v>0.14124426782069577</v>
      </c>
      <c r="W493" s="3">
        <f t="shared" si="121"/>
        <v>0.29790494480396812</v>
      </c>
      <c r="X493" s="3">
        <f t="shared" si="126"/>
        <v>0.26105894627021087</v>
      </c>
      <c r="Z493" s="1">
        <v>1998.37</v>
      </c>
      <c r="AA493">
        <v>0.30333300000000002</v>
      </c>
    </row>
    <row r="494" spans="2:27" ht="15">
      <c r="B494" s="3">
        <v>1998.17</v>
      </c>
      <c r="C494" s="10">
        <v>0.53458300000000003</v>
      </c>
      <c r="D494" s="4">
        <f t="shared" si="127"/>
        <v>0.21760826</v>
      </c>
      <c r="E494" s="10">
        <f t="shared" si="114"/>
        <v>1.3405747142304483</v>
      </c>
      <c r="F494" s="10">
        <f t="shared" si="115"/>
        <v>-2.075293786220727</v>
      </c>
      <c r="G494" s="10">
        <f t="shared" si="116"/>
        <v>3.401383893837675</v>
      </c>
      <c r="H494" s="3">
        <f t="shared" si="117"/>
        <v>1.326090107616948</v>
      </c>
      <c r="I494" s="3">
        <v>3.1311424100156491</v>
      </c>
      <c r="J494" s="3">
        <f t="shared" si="118"/>
        <v>88.469522691705777</v>
      </c>
      <c r="K494" s="3">
        <f t="shared" si="119"/>
        <v>366.94030808060791</v>
      </c>
      <c r="L494" s="3">
        <f t="shared" si="112"/>
        <v>51.572308080607911</v>
      </c>
      <c r="N494" s="1">
        <v>1998.37</v>
      </c>
      <c r="O494">
        <v>366.16699999999997</v>
      </c>
      <c r="P494" s="2">
        <f t="shared" si="113"/>
        <v>50.798999999999978</v>
      </c>
      <c r="R494" s="4">
        <f t="shared" si="122"/>
        <v>9.4159999999999799E-3</v>
      </c>
      <c r="S494" s="3">
        <f t="shared" si="123"/>
        <v>5.3641884549822549E-2</v>
      </c>
      <c r="T494" s="3">
        <f t="shared" si="124"/>
        <v>0.10845801710222824</v>
      </c>
      <c r="U494" s="3">
        <f t="shared" si="120"/>
        <v>0.1720999016520508</v>
      </c>
      <c r="V494" s="3">
        <f t="shared" si="125"/>
        <v>0.14106071360066608</v>
      </c>
      <c r="W494" s="3">
        <f t="shared" si="121"/>
        <v>0.2959506250875118</v>
      </c>
      <c r="X494" s="3">
        <f t="shared" si="126"/>
        <v>0.26092853416797368</v>
      </c>
      <c r="Z494" s="1">
        <v>1998.46</v>
      </c>
      <c r="AA494">
        <v>0.25666699999999998</v>
      </c>
    </row>
    <row r="495" spans="2:27" ht="15">
      <c r="B495" s="3">
        <v>1998.25</v>
      </c>
      <c r="C495" s="10">
        <v>0.51724999999999999</v>
      </c>
      <c r="D495" s="4">
        <f t="shared" si="127"/>
        <v>0.21379500000000001</v>
      </c>
      <c r="E495" s="10">
        <f t="shared" si="114"/>
        <v>1.3988163843529553</v>
      </c>
      <c r="F495" s="10">
        <f t="shared" si="115"/>
        <v>-2.0326843505953907</v>
      </c>
      <c r="G495" s="10">
        <f t="shared" si="116"/>
        <v>3.5018878447943464</v>
      </c>
      <c r="H495" s="3">
        <f t="shared" si="117"/>
        <v>1.4692034941989558</v>
      </c>
      <c r="I495" s="3">
        <v>3.1295774647887322</v>
      </c>
      <c r="J495" s="3">
        <f t="shared" si="118"/>
        <v>88.730320813771499</v>
      </c>
      <c r="K495" s="3">
        <f t="shared" si="119"/>
        <v>367.08117259473187</v>
      </c>
      <c r="L495" s="3">
        <f t="shared" si="112"/>
        <v>51.713172594731873</v>
      </c>
      <c r="N495" s="1">
        <v>1998.46</v>
      </c>
      <c r="O495">
        <v>366.423</v>
      </c>
      <c r="P495" s="2">
        <f t="shared" si="113"/>
        <v>51.055000000000007</v>
      </c>
      <c r="R495" s="4">
        <f t="shared" si="122"/>
        <v>-1.7333000000000043E-2</v>
      </c>
      <c r="S495" s="3">
        <f t="shared" si="123"/>
        <v>4.2609435625336367E-2</v>
      </c>
      <c r="T495" s="3">
        <f t="shared" si="124"/>
        <v>0.10050395095667142</v>
      </c>
      <c r="U495" s="3">
        <f t="shared" si="120"/>
        <v>0.15311338658200779</v>
      </c>
      <c r="V495" s="3">
        <f t="shared" si="125"/>
        <v>0.14086451412396173</v>
      </c>
      <c r="W495" s="3">
        <f t="shared" si="121"/>
        <v>0.27866656204776874</v>
      </c>
      <c r="X495" s="3">
        <f t="shared" si="126"/>
        <v>0.26079812206572228</v>
      </c>
      <c r="Z495" s="1">
        <v>1998.54</v>
      </c>
      <c r="AA495">
        <v>0.22916700000000001</v>
      </c>
    </row>
    <row r="496" spans="2:27" ht="15">
      <c r="B496" s="3">
        <v>1998.33</v>
      </c>
      <c r="C496" s="10">
        <v>0.503</v>
      </c>
      <c r="D496" s="4">
        <f t="shared" si="127"/>
        <v>0.21066000000000001</v>
      </c>
      <c r="E496" s="10">
        <f t="shared" si="114"/>
        <v>1.4478438392817228</v>
      </c>
      <c r="F496" s="10">
        <f t="shared" si="115"/>
        <v>-1.9992392457039196</v>
      </c>
      <c r="G496" s="10">
        <f t="shared" si="116"/>
        <v>3.5956187608582217</v>
      </c>
      <c r="H496" s="3">
        <f t="shared" si="117"/>
        <v>1.5963795151543021</v>
      </c>
      <c r="I496" s="3">
        <v>3.1280125195618154</v>
      </c>
      <c r="J496" s="3">
        <f t="shared" si="118"/>
        <v>88.990988523734984</v>
      </c>
      <c r="K496" s="3">
        <f t="shared" si="119"/>
        <v>367.22183020663869</v>
      </c>
      <c r="L496" s="3">
        <f t="shared" si="112"/>
        <v>51.85383020663869</v>
      </c>
      <c r="N496" s="1">
        <v>1998.54</v>
      </c>
      <c r="O496">
        <v>366.65199999999999</v>
      </c>
      <c r="P496" s="2">
        <f t="shared" si="113"/>
        <v>51.283999999999992</v>
      </c>
      <c r="R496" s="4">
        <f t="shared" si="122"/>
        <v>-1.4249999999999985E-2</v>
      </c>
      <c r="S496" s="3">
        <f t="shared" si="123"/>
        <v>3.3445104891471011E-2</v>
      </c>
      <c r="T496" s="3">
        <f t="shared" si="124"/>
        <v>9.3730916063875291E-2</v>
      </c>
      <c r="U496" s="3">
        <f t="shared" si="120"/>
        <v>0.13717602095534631</v>
      </c>
      <c r="V496" s="3">
        <f t="shared" si="125"/>
        <v>0.14065761190681769</v>
      </c>
      <c r="W496" s="3">
        <f t="shared" si="121"/>
        <v>0.26411603076662937</v>
      </c>
      <c r="X496" s="3">
        <f t="shared" si="126"/>
        <v>0.26066770996348509</v>
      </c>
      <c r="Z496" s="1">
        <v>1998.62</v>
      </c>
      <c r="AA496">
        <v>0.245</v>
      </c>
    </row>
    <row r="497" spans="2:27" ht="15">
      <c r="B497" s="3">
        <v>1998.42</v>
      </c>
      <c r="C497" s="10">
        <v>0.48249999999999998</v>
      </c>
      <c r="D497" s="4">
        <f t="shared" si="127"/>
        <v>0.20615</v>
      </c>
      <c r="E497" s="10">
        <f t="shared" si="114"/>
        <v>1.4863949173520308</v>
      </c>
      <c r="F497" s="10">
        <f t="shared" si="115"/>
        <v>-1.9763746217522276</v>
      </c>
      <c r="G497" s="10">
        <f t="shared" si="116"/>
        <v>3.680654505367682</v>
      </c>
      <c r="H497" s="3">
        <f t="shared" si="117"/>
        <v>1.7042798836154545</v>
      </c>
      <c r="I497" s="3">
        <v>3.1264475743348981</v>
      </c>
      <c r="J497" s="3">
        <f t="shared" si="118"/>
        <v>89.251525821596232</v>
      </c>
      <c r="K497" s="3">
        <f t="shared" si="119"/>
        <v>367.36226710303714</v>
      </c>
      <c r="L497" s="3">
        <f t="shared" si="112"/>
        <v>51.994267103037146</v>
      </c>
      <c r="N497" s="1">
        <v>1998.62</v>
      </c>
      <c r="O497">
        <v>366.89699999999999</v>
      </c>
      <c r="P497" s="2">
        <f t="shared" si="113"/>
        <v>51.528999999999996</v>
      </c>
      <c r="R497" s="4">
        <f t="shared" si="122"/>
        <v>-2.0500000000000018E-2</v>
      </c>
      <c r="S497" s="3">
        <f t="shared" si="123"/>
        <v>2.2864623951692087E-2</v>
      </c>
      <c r="T497" s="3">
        <f t="shared" si="124"/>
        <v>8.5035744509460276E-2</v>
      </c>
      <c r="U497" s="3">
        <f t="shared" si="120"/>
        <v>0.11790036846115236</v>
      </c>
      <c r="V497" s="3">
        <f t="shared" si="125"/>
        <v>0.14043689639845525</v>
      </c>
      <c r="W497" s="3">
        <f t="shared" si="121"/>
        <v>0.24654722801349238</v>
      </c>
      <c r="X497" s="3">
        <f t="shared" si="126"/>
        <v>0.26053729786124791</v>
      </c>
      <c r="Z497" s="1">
        <v>1998.71</v>
      </c>
      <c r="AA497">
        <v>0.25</v>
      </c>
    </row>
    <row r="498" spans="2:27" ht="15">
      <c r="B498" s="3">
        <v>1998.5</v>
      </c>
      <c r="C498" s="10">
        <v>0.46041700000000002</v>
      </c>
      <c r="D498" s="4">
        <f t="shared" si="127"/>
        <v>0.20129174</v>
      </c>
      <c r="E498" s="10">
        <f t="shared" si="114"/>
        <v>1.514800984641594</v>
      </c>
      <c r="F498" s="10">
        <f t="shared" si="115"/>
        <v>-1.963600788959835</v>
      </c>
      <c r="G498" s="10">
        <f t="shared" si="116"/>
        <v>3.7566521456818878</v>
      </c>
      <c r="H498" s="3">
        <f t="shared" si="117"/>
        <v>1.7930513567220527</v>
      </c>
      <c r="I498" s="3">
        <v>3.1248826291079812</v>
      </c>
      <c r="J498" s="3">
        <f t="shared" si="118"/>
        <v>89.511932707355228</v>
      </c>
      <c r="K498" s="3">
        <f t="shared" si="119"/>
        <v>367.50246893504732</v>
      </c>
      <c r="L498" s="3">
        <f t="shared" si="112"/>
        <v>52.134468935047323</v>
      </c>
      <c r="N498" s="1">
        <v>1998.71</v>
      </c>
      <c r="O498">
        <v>367.14800000000002</v>
      </c>
      <c r="P498" s="2">
        <f t="shared" si="113"/>
        <v>51.78000000000003</v>
      </c>
      <c r="R498" s="4">
        <f t="shared" si="122"/>
        <v>-2.2082999999999964E-2</v>
      </c>
      <c r="S498" s="3">
        <f t="shared" si="123"/>
        <v>1.2773832792392525E-2</v>
      </c>
      <c r="T498" s="3">
        <f t="shared" si="124"/>
        <v>7.599764031420575E-2</v>
      </c>
      <c r="U498" s="3">
        <f t="shared" si="120"/>
        <v>9.877147310659827E-2</v>
      </c>
      <c r="V498" s="3">
        <f t="shared" si="125"/>
        <v>0.14020183201017744</v>
      </c>
      <c r="W498" s="3">
        <f t="shared" si="121"/>
        <v>0.22909615780611589</v>
      </c>
      <c r="X498" s="3">
        <f t="shared" si="126"/>
        <v>0.26040688575899651</v>
      </c>
      <c r="Z498" s="1">
        <v>1998.79</v>
      </c>
      <c r="AA498">
        <v>0.20583299999999999</v>
      </c>
    </row>
    <row r="499" spans="2:27" ht="15">
      <c r="B499" s="3">
        <v>1998.58</v>
      </c>
      <c r="C499" s="10">
        <v>0.43816699999999997</v>
      </c>
      <c r="D499" s="4">
        <f t="shared" si="127"/>
        <v>0.19639674000000001</v>
      </c>
      <c r="E499" s="10">
        <f t="shared" si="114"/>
        <v>1.533819781094951</v>
      </c>
      <c r="F499" s="10">
        <f t="shared" si="115"/>
        <v>-1.9601643425437745</v>
      </c>
      <c r="G499" s="10">
        <f t="shared" si="116"/>
        <v>3.8237429369827631</v>
      </c>
      <c r="H499" s="3">
        <f t="shared" si="117"/>
        <v>1.8635785944389887</v>
      </c>
      <c r="I499" s="3">
        <v>3.1196400625978091</v>
      </c>
      <c r="J499" s="3">
        <f t="shared" si="118"/>
        <v>89.771902712571716</v>
      </c>
      <c r="K499" s="3">
        <f t="shared" si="119"/>
        <v>367.64211562102417</v>
      </c>
      <c r="L499" s="3">
        <f t="shared" si="112"/>
        <v>52.27411562102418</v>
      </c>
      <c r="N499" s="1">
        <v>1998.79</v>
      </c>
      <c r="O499">
        <v>367.35300000000001</v>
      </c>
      <c r="P499" s="2">
        <f t="shared" si="113"/>
        <v>51.985000000000014</v>
      </c>
      <c r="R499" s="4">
        <f t="shared" si="122"/>
        <v>-2.2250000000000048E-2</v>
      </c>
      <c r="S499" s="3">
        <f t="shared" si="123"/>
        <v>3.4364464160605568E-3</v>
      </c>
      <c r="T499" s="3">
        <f t="shared" si="124"/>
        <v>6.7090791300875363E-2</v>
      </c>
      <c r="U499" s="3">
        <f t="shared" si="120"/>
        <v>8.0527237716935915E-2</v>
      </c>
      <c r="V499" s="3">
        <f t="shared" si="125"/>
        <v>0.13964668597685659</v>
      </c>
      <c r="W499" s="3">
        <f t="shared" si="121"/>
        <v>0.21212119992209891</v>
      </c>
      <c r="X499" s="3">
        <f t="shared" si="126"/>
        <v>0.25997000521648772</v>
      </c>
      <c r="Z499" s="1">
        <v>1998.87</v>
      </c>
      <c r="AA499">
        <v>0.19583300000000001</v>
      </c>
    </row>
    <row r="500" spans="2:27" ht="15">
      <c r="B500" s="3">
        <v>1998.67</v>
      </c>
      <c r="C500" s="10">
        <v>0.41258299999999998</v>
      </c>
      <c r="D500" s="4">
        <f t="shared" si="127"/>
        <v>0.19076826</v>
      </c>
      <c r="E500" s="10">
        <f t="shared" si="114"/>
        <v>1.5431355837603407</v>
      </c>
      <c r="F500" s="10">
        <f t="shared" si="115"/>
        <v>-1.9665349939970009</v>
      </c>
      <c r="G500" s="10">
        <f t="shared" si="116"/>
        <v>3.8810106821491086</v>
      </c>
      <c r="H500" s="3">
        <f t="shared" si="117"/>
        <v>1.9144756881521077</v>
      </c>
      <c r="I500" s="3">
        <v>3.1143974960876371</v>
      </c>
      <c r="J500" s="3">
        <f t="shared" si="118"/>
        <v>90.031435837245681</v>
      </c>
      <c r="K500" s="3">
        <f t="shared" si="119"/>
        <v>367.78119207895293</v>
      </c>
      <c r="L500" s="3">
        <f t="shared" si="112"/>
        <v>52.413192078952932</v>
      </c>
      <c r="N500" s="1">
        <v>1998.87</v>
      </c>
      <c r="O500">
        <v>367.54899999999998</v>
      </c>
      <c r="P500" s="2">
        <f t="shared" si="113"/>
        <v>52.180999999999983</v>
      </c>
      <c r="R500" s="4">
        <f t="shared" si="122"/>
        <v>-2.5583999999999996E-2</v>
      </c>
      <c r="S500" s="3">
        <f t="shared" si="123"/>
        <v>-6.3706514532264613E-3</v>
      </c>
      <c r="T500" s="3">
        <f t="shared" si="124"/>
        <v>5.7267745166345474E-2</v>
      </c>
      <c r="U500" s="3">
        <f t="shared" si="120"/>
        <v>6.0897093713119015E-2</v>
      </c>
      <c r="V500" s="3">
        <f t="shared" si="125"/>
        <v>0.13907645792875201</v>
      </c>
      <c r="W500" s="3">
        <f t="shared" si="121"/>
        <v>0.1938838422705591</v>
      </c>
      <c r="X500" s="3">
        <f t="shared" si="126"/>
        <v>0.25953312467396472</v>
      </c>
      <c r="Z500" s="1">
        <v>1998.96</v>
      </c>
      <c r="AA500">
        <v>0.106667</v>
      </c>
    </row>
    <row r="501" spans="2:27" ht="15">
      <c r="B501" s="3">
        <v>1998.75</v>
      </c>
      <c r="C501" s="10">
        <v>0.39233299999999999</v>
      </c>
      <c r="D501" s="4">
        <f t="shared" si="127"/>
        <v>0.18631326000000001</v>
      </c>
      <c r="E501" s="10">
        <f t="shared" si="114"/>
        <v>1.5452301335553966</v>
      </c>
      <c r="F501" s="10">
        <f t="shared" si="115"/>
        <v>-1.9800726786991159</v>
      </c>
      <c r="G501" s="10">
        <f t="shared" si="116"/>
        <v>3.9304175180813674</v>
      </c>
      <c r="H501" s="3">
        <f t="shared" si="117"/>
        <v>1.9503448393822516</v>
      </c>
      <c r="I501" s="3">
        <v>3.109154929577465</v>
      </c>
      <c r="J501" s="3">
        <f t="shared" si="118"/>
        <v>90.290532081377137</v>
      </c>
      <c r="K501" s="3">
        <f t="shared" si="119"/>
        <v>367.9196864444242</v>
      </c>
      <c r="L501" s="3">
        <f t="shared" si="112"/>
        <v>52.551686444424206</v>
      </c>
      <c r="N501" s="1">
        <v>1998.96</v>
      </c>
      <c r="O501">
        <v>367.65600000000001</v>
      </c>
      <c r="P501" s="2">
        <f t="shared" si="113"/>
        <v>52.288000000000011</v>
      </c>
      <c r="R501" s="4">
        <f t="shared" si="122"/>
        <v>-2.024999999999999E-2</v>
      </c>
      <c r="S501" s="3">
        <f t="shared" si="123"/>
        <v>-1.3537684702114916E-2</v>
      </c>
      <c r="T501" s="3">
        <f t="shared" si="124"/>
        <v>4.9406835932258808E-2</v>
      </c>
      <c r="U501" s="3">
        <f t="shared" si="120"/>
        <v>4.5869151230143894E-2</v>
      </c>
      <c r="V501" s="3">
        <f t="shared" si="125"/>
        <v>0.13849436547127425</v>
      </c>
      <c r="W501" s="3">
        <f t="shared" si="121"/>
        <v>0.17977660157840375</v>
      </c>
      <c r="X501" s="3">
        <f t="shared" si="126"/>
        <v>0.25909624413145593</v>
      </c>
      <c r="Z501" s="1">
        <v>1999.04</v>
      </c>
      <c r="AA501">
        <v>0.115</v>
      </c>
    </row>
    <row r="502" spans="2:27" ht="15">
      <c r="B502" s="3">
        <v>1998.83</v>
      </c>
      <c r="C502" s="10">
        <v>0.36191699999999999</v>
      </c>
      <c r="D502" s="4">
        <f t="shared" si="127"/>
        <v>0.17962174</v>
      </c>
      <c r="E502" s="10">
        <f t="shared" si="114"/>
        <v>1.5374294960569628</v>
      </c>
      <c r="F502" s="10">
        <f t="shared" si="115"/>
        <v>-2.0034556662348466</v>
      </c>
      <c r="G502" s="10">
        <f t="shared" si="116"/>
        <v>3.9687719076673136</v>
      </c>
      <c r="H502" s="3">
        <f t="shared" si="117"/>
        <v>1.965316241432467</v>
      </c>
      <c r="I502" s="3">
        <v>3.1039123630672929</v>
      </c>
      <c r="J502" s="3">
        <f t="shared" si="118"/>
        <v>90.549191444966084</v>
      </c>
      <c r="K502" s="3">
        <f t="shared" si="119"/>
        <v>368.05758167862342</v>
      </c>
      <c r="L502" s="3">
        <f t="shared" si="112"/>
        <v>52.689581678623426</v>
      </c>
      <c r="N502" s="1">
        <v>1999.04</v>
      </c>
      <c r="O502">
        <v>367.77100000000002</v>
      </c>
      <c r="P502" s="2">
        <f t="shared" si="113"/>
        <v>52.40300000000002</v>
      </c>
      <c r="R502" s="4">
        <f t="shared" si="122"/>
        <v>-3.0415999999999999E-2</v>
      </c>
      <c r="S502" s="3">
        <f t="shared" si="123"/>
        <v>-2.3382987535730759E-2</v>
      </c>
      <c r="T502" s="3">
        <f t="shared" si="124"/>
        <v>3.8354389585946169E-2</v>
      </c>
      <c r="U502" s="3">
        <f t="shared" si="120"/>
        <v>2.4971402050215412E-2</v>
      </c>
      <c r="V502" s="3">
        <f t="shared" si="125"/>
        <v>0.13789523419922034</v>
      </c>
      <c r="W502" s="3">
        <f t="shared" si="121"/>
        <v>0.16036949604441422</v>
      </c>
      <c r="X502" s="3">
        <f t="shared" si="126"/>
        <v>0.25865936358894714</v>
      </c>
      <c r="Z502" s="1">
        <v>1999.12</v>
      </c>
      <c r="AA502">
        <v>0.128333</v>
      </c>
    </row>
    <row r="503" spans="2:27" ht="15">
      <c r="B503" s="3">
        <v>1998.92</v>
      </c>
      <c r="C503" s="10">
        <v>0.33108300000000002</v>
      </c>
      <c r="D503" s="4">
        <f t="shared" si="127"/>
        <v>0.17283826000000002</v>
      </c>
      <c r="E503" s="10">
        <f t="shared" si="114"/>
        <v>1.5203911610187029</v>
      </c>
      <c r="F503" s="10">
        <f t="shared" si="115"/>
        <v>-2.0361804553917224</v>
      </c>
      <c r="G503" s="10">
        <f t="shared" si="116"/>
        <v>3.9961638362703051</v>
      </c>
      <c r="H503" s="3">
        <f t="shared" si="117"/>
        <v>1.9599833808785827</v>
      </c>
      <c r="I503" s="3">
        <v>3.0986697965571204</v>
      </c>
      <c r="J503" s="3">
        <f t="shared" si="118"/>
        <v>90.807413928012508</v>
      </c>
      <c r="K503" s="3">
        <f t="shared" si="119"/>
        <v>368.19486091690055</v>
      </c>
      <c r="L503" s="3">
        <f t="shared" si="112"/>
        <v>52.826860916900557</v>
      </c>
      <c r="N503" s="1">
        <v>1999.12</v>
      </c>
      <c r="O503">
        <v>367.899</v>
      </c>
      <c r="P503" s="2">
        <f t="shared" si="113"/>
        <v>52.531000000000006</v>
      </c>
      <c r="R503" s="4">
        <f t="shared" si="122"/>
        <v>-3.0833999999999973E-2</v>
      </c>
      <c r="S503" s="3">
        <f t="shared" si="123"/>
        <v>-3.2724789156875822E-2</v>
      </c>
      <c r="T503" s="3">
        <f t="shared" si="124"/>
        <v>2.7391928602991555E-2</v>
      </c>
      <c r="U503" s="3">
        <f t="shared" si="120"/>
        <v>4.6671394461157336E-3</v>
      </c>
      <c r="V503" s="3">
        <f t="shared" si="125"/>
        <v>0.13727923827713084</v>
      </c>
      <c r="W503" s="3">
        <f t="shared" si="121"/>
        <v>0.141479663778635</v>
      </c>
      <c r="X503" s="3">
        <f t="shared" si="126"/>
        <v>0.25822248304642414</v>
      </c>
      <c r="Z503" s="1">
        <v>1999.21</v>
      </c>
      <c r="AA503">
        <v>8.9166700000000002E-2</v>
      </c>
    </row>
    <row r="504" spans="2:27" ht="15">
      <c r="B504" s="3">
        <v>1999</v>
      </c>
      <c r="C504" s="10">
        <v>0.31</v>
      </c>
      <c r="D504" s="4">
        <f t="shared" si="127"/>
        <v>0.16820000000000002</v>
      </c>
      <c r="E504" s="10">
        <f t="shared" si="114"/>
        <v>1.4979723216066887</v>
      </c>
      <c r="F504" s="10">
        <f t="shared" si="115"/>
        <v>-2.0742315293009068</v>
      </c>
      <c r="G504" s="10">
        <f t="shared" si="116"/>
        <v>4.0160360355204769</v>
      </c>
      <c r="H504" s="3">
        <f t="shared" si="117"/>
        <v>1.9418045062195701</v>
      </c>
      <c r="I504" s="3">
        <v>3.0934272300469488</v>
      </c>
      <c r="J504" s="3">
        <f t="shared" si="118"/>
        <v>91.065199530516423</v>
      </c>
      <c r="K504" s="3">
        <f t="shared" si="119"/>
        <v>368.33151292454136</v>
      </c>
      <c r="L504" s="3">
        <f t="shared" si="112"/>
        <v>52.963512924541362</v>
      </c>
      <c r="N504" s="1">
        <v>1999.21</v>
      </c>
      <c r="O504">
        <v>367.988</v>
      </c>
      <c r="P504" s="2">
        <f t="shared" si="113"/>
        <v>52.620000000000005</v>
      </c>
      <c r="R504" s="4">
        <f t="shared" si="122"/>
        <v>-2.1083000000000018E-2</v>
      </c>
      <c r="S504" s="3">
        <f t="shared" si="123"/>
        <v>-3.8051073909184385E-2</v>
      </c>
      <c r="T504" s="3">
        <f t="shared" si="124"/>
        <v>1.9872199250171807E-2</v>
      </c>
      <c r="U504" s="3">
        <f t="shared" si="120"/>
        <v>-8.1788746590125781E-3</v>
      </c>
      <c r="V504" s="3">
        <f t="shared" si="125"/>
        <v>0.1366520076408051</v>
      </c>
      <c r="W504" s="3">
        <f t="shared" si="121"/>
        <v>0.12929102044769378</v>
      </c>
      <c r="X504" s="3">
        <f t="shared" si="126"/>
        <v>0.25778560250391536</v>
      </c>
      <c r="Z504" s="1">
        <v>1999.29</v>
      </c>
      <c r="AA504">
        <v>7.7499999999999999E-2</v>
      </c>
    </row>
    <row r="505" spans="2:27" ht="15">
      <c r="B505" s="3">
        <v>1999.08</v>
      </c>
      <c r="C505" s="10">
        <v>0.28125</v>
      </c>
      <c r="D505" s="4">
        <f t="shared" si="127"/>
        <v>0.16187499999999999</v>
      </c>
      <c r="E505" s="10">
        <f t="shared" si="114"/>
        <v>1.4681511013055657</v>
      </c>
      <c r="F505" s="10">
        <f t="shared" si="115"/>
        <v>-2.1196350996393263</v>
      </c>
      <c r="G505" s="10">
        <f t="shared" si="116"/>
        <v>4.0260143167823301</v>
      </c>
      <c r="H505" s="3">
        <f t="shared" si="117"/>
        <v>1.9063792171430038</v>
      </c>
      <c r="I505" s="3">
        <v>3.0881846635367762</v>
      </c>
      <c r="J505" s="3">
        <f t="shared" si="118"/>
        <v>91.322548252477816</v>
      </c>
      <c r="K505" s="3">
        <f t="shared" si="119"/>
        <v>368.46752262150466</v>
      </c>
      <c r="L505" s="3">
        <f t="shared" si="112"/>
        <v>53.099522621504661</v>
      </c>
      <c r="N505" s="1">
        <v>1999.29</v>
      </c>
      <c r="O505">
        <v>368.06599999999997</v>
      </c>
      <c r="P505" s="2">
        <f t="shared" si="113"/>
        <v>52.697999999999979</v>
      </c>
      <c r="R505" s="4">
        <f t="shared" si="122"/>
        <v>-2.8749999999999998E-2</v>
      </c>
      <c r="S505" s="3">
        <f t="shared" si="123"/>
        <v>-4.5403570338419463E-2</v>
      </c>
      <c r="T505" s="3">
        <f t="shared" si="124"/>
        <v>9.9782812618531835E-3</v>
      </c>
      <c r="U505" s="3">
        <f t="shared" si="120"/>
        <v>-2.5425289076566278E-2</v>
      </c>
      <c r="V505" s="3">
        <f t="shared" si="125"/>
        <v>0.13600969696329912</v>
      </c>
      <c r="W505" s="3">
        <f t="shared" si="121"/>
        <v>0.11312693679438947</v>
      </c>
      <c r="X505" s="3">
        <f t="shared" si="126"/>
        <v>0.25734872196139236</v>
      </c>
      <c r="Z505" s="1">
        <v>1999.37</v>
      </c>
      <c r="AA505">
        <v>8.3333299999999999E-2</v>
      </c>
    </row>
    <row r="506" spans="2:27" ht="15">
      <c r="B506" s="3">
        <v>1999.17</v>
      </c>
      <c r="C506" s="10">
        <v>0.25374999999999998</v>
      </c>
      <c r="D506" s="4">
        <f t="shared" si="127"/>
        <v>0.15582499999999999</v>
      </c>
      <c r="E506" s="10">
        <f t="shared" si="114"/>
        <v>1.4319191397393123</v>
      </c>
      <c r="F506" s="10">
        <f t="shared" si="115"/>
        <v>-2.1715535153241956</v>
      </c>
      <c r="G506" s="10">
        <f t="shared" si="116"/>
        <v>4.0267150274362455</v>
      </c>
      <c r="H506" s="3">
        <f t="shared" si="117"/>
        <v>1.8551615121120499</v>
      </c>
      <c r="I506" s="3">
        <v>3.0829420970266046</v>
      </c>
      <c r="J506" s="3">
        <f t="shared" si="118"/>
        <v>91.579460093896699</v>
      </c>
      <c r="K506" s="3">
        <f t="shared" si="119"/>
        <v>368.6028759552957</v>
      </c>
      <c r="L506" s="3">
        <f t="shared" si="112"/>
        <v>53.234875955295706</v>
      </c>
      <c r="N506" s="1">
        <v>1999.37</v>
      </c>
      <c r="O506">
        <v>368.149</v>
      </c>
      <c r="P506" s="2">
        <f t="shared" si="113"/>
        <v>52.781000000000006</v>
      </c>
      <c r="R506" s="4">
        <f t="shared" si="122"/>
        <v>-2.7500000000000024E-2</v>
      </c>
      <c r="S506" s="3">
        <f t="shared" si="123"/>
        <v>-5.1918415684869323E-2</v>
      </c>
      <c r="T506" s="3">
        <f t="shared" si="124"/>
        <v>7.0071065391541509E-4</v>
      </c>
      <c r="U506" s="3">
        <f t="shared" si="120"/>
        <v>-4.1217705030953906E-2</v>
      </c>
      <c r="V506" s="3">
        <f t="shared" si="125"/>
        <v>0.13535333379104486</v>
      </c>
      <c r="W506" s="3">
        <f t="shared" si="121"/>
        <v>9.8257399263186343E-2</v>
      </c>
      <c r="X506" s="3">
        <f t="shared" si="126"/>
        <v>0.25691184141888357</v>
      </c>
      <c r="Z506" s="1">
        <v>1999.46</v>
      </c>
      <c r="AA506">
        <v>9.6666699999999994E-2</v>
      </c>
    </row>
    <row r="507" spans="2:27" ht="15">
      <c r="B507" s="3">
        <v>1999.25</v>
      </c>
      <c r="C507" s="10">
        <v>0.252</v>
      </c>
      <c r="D507" s="4">
        <f t="shared" si="127"/>
        <v>0.15544000000000002</v>
      </c>
      <c r="E507" s="10">
        <f t="shared" si="114"/>
        <v>1.3980244367716219</v>
      </c>
      <c r="F507" s="10">
        <f t="shared" si="115"/>
        <v>-2.2210804527890566</v>
      </c>
      <c r="G507" s="10">
        <f t="shared" si="116"/>
        <v>4.0268239920422344</v>
      </c>
      <c r="H507" s="3">
        <f t="shared" si="117"/>
        <v>1.8057435392531778</v>
      </c>
      <c r="I507" s="3">
        <v>3.0776995305164321</v>
      </c>
      <c r="J507" s="3">
        <f t="shared" si="118"/>
        <v>91.835935054773074</v>
      </c>
      <c r="K507" s="3">
        <f t="shared" si="119"/>
        <v>368.73757303106839</v>
      </c>
      <c r="L507" s="3">
        <f t="shared" si="112"/>
        <v>53.369573031068398</v>
      </c>
      <c r="N507" s="1">
        <v>1999.46</v>
      </c>
      <c r="O507">
        <v>368.24599999999998</v>
      </c>
      <c r="P507" s="2">
        <f t="shared" si="113"/>
        <v>52.877999999999986</v>
      </c>
      <c r="R507" s="4">
        <f t="shared" si="122"/>
        <v>-1.7499999999999738E-3</v>
      </c>
      <c r="S507" s="3">
        <f t="shared" si="123"/>
        <v>-4.9526937464861032E-2</v>
      </c>
      <c r="T507" s="3">
        <f t="shared" si="124"/>
        <v>1.0896460598885938E-4</v>
      </c>
      <c r="U507" s="3">
        <f t="shared" si="120"/>
        <v>-3.941797285887217E-2</v>
      </c>
      <c r="V507" s="3">
        <f t="shared" si="125"/>
        <v>0.13469707577269219</v>
      </c>
      <c r="W507" s="3">
        <f t="shared" si="121"/>
        <v>9.9220900199707224E-2</v>
      </c>
      <c r="X507" s="3">
        <f t="shared" si="126"/>
        <v>0.25647496087637478</v>
      </c>
      <c r="Z507" s="1">
        <v>1999.54</v>
      </c>
      <c r="AA507">
        <v>0.08</v>
      </c>
    </row>
    <row r="508" spans="2:27" ht="15">
      <c r="B508" s="3">
        <v>1999.33</v>
      </c>
      <c r="C508" s="10">
        <v>0.23491699999999999</v>
      </c>
      <c r="D508" s="4">
        <f t="shared" si="127"/>
        <v>0.15168174000000001</v>
      </c>
      <c r="E508" s="10">
        <f t="shared" si="114"/>
        <v>1.3613762795611293</v>
      </c>
      <c r="F508" s="10">
        <f t="shared" si="115"/>
        <v>-2.273310960036846</v>
      </c>
      <c r="G508" s="10">
        <f t="shared" si="116"/>
        <v>4.0212952828946404</v>
      </c>
      <c r="H508" s="3">
        <f t="shared" si="117"/>
        <v>1.7479843228577945</v>
      </c>
      <c r="I508" s="3">
        <v>3.07245696400626</v>
      </c>
      <c r="J508" s="3">
        <f t="shared" si="118"/>
        <v>92.091973135106926</v>
      </c>
      <c r="K508" s="3">
        <f t="shared" si="119"/>
        <v>368.871605742371</v>
      </c>
      <c r="L508" s="3">
        <f t="shared" si="112"/>
        <v>53.503605742371008</v>
      </c>
      <c r="N508" s="1">
        <v>1999.54</v>
      </c>
      <c r="O508">
        <v>368.32600000000002</v>
      </c>
      <c r="P508" s="2">
        <f t="shared" si="113"/>
        <v>52.958000000000027</v>
      </c>
      <c r="R508" s="4">
        <f t="shared" si="122"/>
        <v>-1.7083000000000015E-2</v>
      </c>
      <c r="S508" s="3">
        <f t="shared" si="123"/>
        <v>-5.2230507247789326E-2</v>
      </c>
      <c r="T508" s="3">
        <f t="shared" si="124"/>
        <v>-5.5287091475939576E-3</v>
      </c>
      <c r="U508" s="3">
        <f t="shared" si="120"/>
        <v>-4.7759216395383282E-2</v>
      </c>
      <c r="V508" s="3">
        <f t="shared" si="125"/>
        <v>0.13403271130260919</v>
      </c>
      <c r="W508" s="3">
        <f t="shared" si="121"/>
        <v>9.1049416546764239E-2</v>
      </c>
      <c r="X508" s="3">
        <f t="shared" si="126"/>
        <v>0.25603808033385178</v>
      </c>
      <c r="Z508" s="1">
        <v>1999.62</v>
      </c>
      <c r="AA508">
        <v>9.4166700000000006E-2</v>
      </c>
    </row>
    <row r="509" spans="2:27" ht="15">
      <c r="B509" s="3">
        <v>1999.42</v>
      </c>
      <c r="C509" s="10">
        <v>0.221417</v>
      </c>
      <c r="D509" s="4">
        <f t="shared" si="127"/>
        <v>0.14871174000000001</v>
      </c>
      <c r="E509" s="10">
        <f t="shared" si="114"/>
        <v>1.3233407456031416</v>
      </c>
      <c r="F509" s="10">
        <f t="shared" si="115"/>
        <v>-2.3270329481134495</v>
      </c>
      <c r="G509" s="10">
        <f t="shared" si="116"/>
        <v>4.0114271148372724</v>
      </c>
      <c r="H509" s="3">
        <f t="shared" si="117"/>
        <v>1.6843941667238229</v>
      </c>
      <c r="I509" s="3">
        <v>3.0672143974960879</v>
      </c>
      <c r="J509" s="3">
        <f t="shared" si="118"/>
        <v>92.347574334898269</v>
      </c>
      <c r="K509" s="3">
        <f t="shared" si="119"/>
        <v>369.00496810857925</v>
      </c>
      <c r="L509" s="3">
        <f t="shared" si="112"/>
        <v>53.636968108579254</v>
      </c>
      <c r="N509" s="1">
        <v>1999.62</v>
      </c>
      <c r="O509">
        <v>368.42</v>
      </c>
      <c r="P509" s="2">
        <f t="shared" si="113"/>
        <v>53.052000000000021</v>
      </c>
      <c r="R509" s="4">
        <f t="shared" si="122"/>
        <v>-1.3499999999999984E-2</v>
      </c>
      <c r="S509" s="3">
        <f t="shared" si="123"/>
        <v>-5.3721988076603555E-2</v>
      </c>
      <c r="T509" s="3">
        <f t="shared" si="124"/>
        <v>-9.8681680573680097E-3</v>
      </c>
      <c r="U509" s="3">
        <f t="shared" si="120"/>
        <v>-5.3590156133971563E-2</v>
      </c>
      <c r="V509" s="3">
        <f t="shared" si="125"/>
        <v>0.13336236620824593</v>
      </c>
      <c r="W509" s="3">
        <f t="shared" si="121"/>
        <v>8.5131225687671522E-2</v>
      </c>
      <c r="X509" s="3">
        <f t="shared" si="126"/>
        <v>0.25560119979134299</v>
      </c>
      <c r="Z509" s="1">
        <v>1999.71</v>
      </c>
      <c r="AA509">
        <v>4.3333299999999998E-2</v>
      </c>
    </row>
    <row r="510" spans="2:27" ht="15">
      <c r="B510" s="3">
        <v>1999.5</v>
      </c>
      <c r="C510" s="10">
        <v>0.20708299999999999</v>
      </c>
      <c r="D510" s="4">
        <f t="shared" si="127"/>
        <v>0.14555825999999999</v>
      </c>
      <c r="E510" s="10">
        <f t="shared" si="114"/>
        <v>1.2837620315848381</v>
      </c>
      <c r="F510" s="10">
        <f t="shared" si="115"/>
        <v>-2.3822438966289239</v>
      </c>
      <c r="G510" s="10">
        <f t="shared" si="116"/>
        <v>3.9970338338747355</v>
      </c>
      <c r="H510" s="3">
        <f t="shared" si="117"/>
        <v>1.6147899372458117</v>
      </c>
      <c r="I510" s="3">
        <v>3.0619718309859159</v>
      </c>
      <c r="J510" s="3">
        <f t="shared" si="118"/>
        <v>92.602738654147089</v>
      </c>
      <c r="K510" s="3">
        <f t="shared" si="119"/>
        <v>369.13765385667932</v>
      </c>
      <c r="L510" s="3">
        <f t="shared" si="112"/>
        <v>53.769653856679327</v>
      </c>
      <c r="N510" s="1">
        <v>1999.71</v>
      </c>
      <c r="O510">
        <v>368.46300000000002</v>
      </c>
      <c r="P510" s="2">
        <f t="shared" si="113"/>
        <v>53.095000000000027</v>
      </c>
      <c r="R510" s="4">
        <f t="shared" si="122"/>
        <v>-1.4334000000000013E-2</v>
      </c>
      <c r="S510" s="3">
        <f t="shared" si="123"/>
        <v>-5.5210948515474367E-2</v>
      </c>
      <c r="T510" s="3">
        <f t="shared" si="124"/>
        <v>-1.4393280962536892E-2</v>
      </c>
      <c r="U510" s="3">
        <f t="shared" si="120"/>
        <v>-5.9604229478011257E-2</v>
      </c>
      <c r="V510" s="3">
        <f t="shared" si="125"/>
        <v>0.13268574810007294</v>
      </c>
      <c r="W510" s="3">
        <f t="shared" si="121"/>
        <v>7.90419415698628E-2</v>
      </c>
      <c r="X510" s="3">
        <f t="shared" si="126"/>
        <v>0.25516431924881999</v>
      </c>
      <c r="Z510" s="1">
        <v>1999.79</v>
      </c>
      <c r="AA510">
        <v>0.08</v>
      </c>
    </row>
    <row r="511" spans="2:27" ht="15">
      <c r="B511" s="3">
        <v>1999.58</v>
      </c>
      <c r="C511" s="10">
        <v>0.20458299999999999</v>
      </c>
      <c r="D511" s="4">
        <f t="shared" si="127"/>
        <v>0.14500826</v>
      </c>
      <c r="E511" s="10">
        <f t="shared" si="114"/>
        <v>1.2465483009603799</v>
      </c>
      <c r="F511" s="10">
        <f t="shared" si="115"/>
        <v>-2.4350399772906788</v>
      </c>
      <c r="G511" s="10">
        <f t="shared" si="116"/>
        <v>3.9821125982223826</v>
      </c>
      <c r="H511" s="3">
        <f t="shared" si="117"/>
        <v>1.5470726209317038</v>
      </c>
      <c r="I511" s="3">
        <v>3.0678403755868549</v>
      </c>
      <c r="J511" s="3">
        <f t="shared" si="118"/>
        <v>92.858392018779327</v>
      </c>
      <c r="K511" s="3">
        <f t="shared" si="119"/>
        <v>369.27058764772761</v>
      </c>
      <c r="L511" s="3">
        <f t="shared" si="112"/>
        <v>53.902587647727614</v>
      </c>
      <c r="N511" s="1">
        <v>1999.79</v>
      </c>
      <c r="O511">
        <v>368.54300000000001</v>
      </c>
      <c r="P511" s="2">
        <f t="shared" si="113"/>
        <v>53.175000000000011</v>
      </c>
      <c r="R511" s="4">
        <f t="shared" si="122"/>
        <v>-2.5000000000000022E-3</v>
      </c>
      <c r="S511" s="3">
        <f t="shared" si="123"/>
        <v>-5.2796080661754896E-2</v>
      </c>
      <c r="T511" s="3">
        <f t="shared" si="124"/>
        <v>-1.4921235652352927E-2</v>
      </c>
      <c r="U511" s="3">
        <f t="shared" si="120"/>
        <v>-5.7717316314107821E-2</v>
      </c>
      <c r="V511" s="3">
        <f t="shared" si="125"/>
        <v>0.13293379104828773</v>
      </c>
      <c r="W511" s="3">
        <f t="shared" si="121"/>
        <v>8.098820636559069E-2</v>
      </c>
      <c r="X511" s="3">
        <f t="shared" si="126"/>
        <v>0.25565336463223787</v>
      </c>
      <c r="Z511" s="1">
        <v>1999.87</v>
      </c>
      <c r="AA511">
        <v>7.16667E-2</v>
      </c>
    </row>
    <row r="512" spans="2:27" ht="15">
      <c r="B512" s="3">
        <v>1999.67</v>
      </c>
      <c r="C512" s="10">
        <v>0.19908300000000001</v>
      </c>
      <c r="D512" s="4">
        <f t="shared" si="127"/>
        <v>0.14379826000000001</v>
      </c>
      <c r="E512" s="10">
        <f t="shared" si="114"/>
        <v>1.210550993073672</v>
      </c>
      <c r="F512" s="10">
        <f t="shared" si="115"/>
        <v>-2.4867237392960027</v>
      </c>
      <c r="G512" s="10">
        <f t="shared" si="116"/>
        <v>3.9656846378581729</v>
      </c>
      <c r="H512" s="3">
        <f t="shared" si="117"/>
        <v>1.4789608985621703</v>
      </c>
      <c r="I512" s="3">
        <v>3.0737089201877938</v>
      </c>
      <c r="J512" s="3">
        <f t="shared" si="118"/>
        <v>93.114534428794983</v>
      </c>
      <c r="K512" s="3">
        <f t="shared" si="119"/>
        <v>369.40376662612232</v>
      </c>
      <c r="L512" s="3">
        <f t="shared" si="112"/>
        <v>54.035766626122324</v>
      </c>
      <c r="N512" s="1">
        <v>1999.87</v>
      </c>
      <c r="O512">
        <v>368.61500000000001</v>
      </c>
      <c r="P512" s="2">
        <f t="shared" si="113"/>
        <v>53.247000000000014</v>
      </c>
      <c r="R512" s="4">
        <f t="shared" si="122"/>
        <v>-5.4999999999999771E-3</v>
      </c>
      <c r="S512" s="3">
        <f t="shared" si="123"/>
        <v>-5.1683762005323874E-2</v>
      </c>
      <c r="T512" s="3">
        <f t="shared" si="124"/>
        <v>-1.6427960364209682E-2</v>
      </c>
      <c r="U512" s="3">
        <f t="shared" si="120"/>
        <v>-5.8111722369533554E-2</v>
      </c>
      <c r="V512" s="3">
        <f t="shared" si="125"/>
        <v>0.13317897839471016</v>
      </c>
      <c r="W512" s="3">
        <f t="shared" si="121"/>
        <v>8.0878428262129959E-2</v>
      </c>
      <c r="X512" s="3">
        <f t="shared" si="126"/>
        <v>0.25614241001565574</v>
      </c>
      <c r="Z512" s="1">
        <v>1999.96</v>
      </c>
      <c r="AA512">
        <v>6.1666699999999998E-2</v>
      </c>
    </row>
    <row r="513" spans="2:27" ht="15">
      <c r="B513" s="3">
        <v>1999.75</v>
      </c>
      <c r="C513" s="10">
        <v>0.182833</v>
      </c>
      <c r="D513" s="4">
        <f t="shared" si="127"/>
        <v>0.14022326000000002</v>
      </c>
      <c r="E513" s="10">
        <f t="shared" si="114"/>
        <v>1.1722347579617203</v>
      </c>
      <c r="F513" s="10">
        <f t="shared" si="115"/>
        <v>-2.5406722089051246</v>
      </c>
      <c r="G513" s="10">
        <f t="shared" si="116"/>
        <v>3.9442347533479722</v>
      </c>
      <c r="H513" s="3">
        <f t="shared" si="117"/>
        <v>1.4035625444428477</v>
      </c>
      <c r="I513" s="3">
        <v>3.0795774647887324</v>
      </c>
      <c r="J513" s="3">
        <f t="shared" si="118"/>
        <v>93.371165884194042</v>
      </c>
      <c r="K513" s="3">
        <f t="shared" si="119"/>
        <v>369.53718222048792</v>
      </c>
      <c r="L513" s="3">
        <f t="shared" si="112"/>
        <v>54.169182220487926</v>
      </c>
      <c r="N513" s="1">
        <v>1999.96</v>
      </c>
      <c r="O513">
        <v>368.67700000000002</v>
      </c>
      <c r="P513" s="2">
        <f t="shared" si="113"/>
        <v>53.309000000000026</v>
      </c>
      <c r="R513" s="4">
        <f t="shared" si="122"/>
        <v>-1.6250000000000014E-2</v>
      </c>
      <c r="S513" s="3">
        <f t="shared" si="123"/>
        <v>-5.3948469609121918E-2</v>
      </c>
      <c r="T513" s="3">
        <f t="shared" si="124"/>
        <v>-2.144988451020069E-2</v>
      </c>
      <c r="U513" s="3">
        <f t="shared" si="120"/>
        <v>-6.5398354119322613E-2</v>
      </c>
      <c r="V513" s="3">
        <f t="shared" si="125"/>
        <v>0.13341559436560146</v>
      </c>
      <c r="W513" s="3">
        <f t="shared" si="121"/>
        <v>7.4557075658211111E-2</v>
      </c>
      <c r="X513" s="3">
        <f t="shared" si="126"/>
        <v>0.2566314553990594</v>
      </c>
      <c r="Z513" s="1">
        <v>2000.04</v>
      </c>
      <c r="AA513">
        <v>0.115</v>
      </c>
    </row>
    <row r="514" spans="2:27" ht="15">
      <c r="B514" s="3">
        <v>1999.83</v>
      </c>
      <c r="C514" s="10">
        <v>0.1865</v>
      </c>
      <c r="D514" s="4">
        <f t="shared" si="127"/>
        <v>0.14102999999999999</v>
      </c>
      <c r="E514" s="10">
        <f t="shared" si="114"/>
        <v>1.1381549083835623</v>
      </c>
      <c r="F514" s="10">
        <f t="shared" si="115"/>
        <v>-2.5903344085205791</v>
      </c>
      <c r="G514" s="10">
        <f t="shared" si="116"/>
        <v>3.9244368073240024</v>
      </c>
      <c r="H514" s="3">
        <f t="shared" si="117"/>
        <v>1.3341023988034233</v>
      </c>
      <c r="I514" s="3">
        <v>3.0854460093896714</v>
      </c>
      <c r="J514" s="3">
        <f t="shared" si="118"/>
        <v>93.628286384976519</v>
      </c>
      <c r="K514" s="3">
        <f t="shared" si="119"/>
        <v>369.6708367340338</v>
      </c>
      <c r="L514" s="3">
        <f t="shared" si="112"/>
        <v>54.302836734033804</v>
      </c>
      <c r="N514" s="1">
        <v>2000.04</v>
      </c>
      <c r="O514">
        <v>368.79199999999997</v>
      </c>
      <c r="P514" s="2">
        <f t="shared" si="113"/>
        <v>53.423999999999978</v>
      </c>
      <c r="R514" s="4">
        <f t="shared" si="122"/>
        <v>3.6670000000000036E-3</v>
      </c>
      <c r="S514" s="3">
        <f t="shared" si="123"/>
        <v>-4.9662199615454483E-2</v>
      </c>
      <c r="T514" s="3">
        <f t="shared" si="124"/>
        <v>-1.9797946023969892E-2</v>
      </c>
      <c r="U514" s="3">
        <f t="shared" si="120"/>
        <v>-5.9460145639424374E-2</v>
      </c>
      <c r="V514" s="3">
        <f t="shared" si="125"/>
        <v>0.13365451354587776</v>
      </c>
      <c r="W514" s="3">
        <f t="shared" si="121"/>
        <v>8.0140382470395816E-2</v>
      </c>
      <c r="X514" s="3">
        <f t="shared" si="126"/>
        <v>0.25712050078247728</v>
      </c>
      <c r="Z514" s="1">
        <v>2000.12</v>
      </c>
      <c r="AA514">
        <v>4.7500000000000001E-2</v>
      </c>
    </row>
    <row r="515" spans="2:27" ht="15">
      <c r="B515" s="3">
        <v>1999.92</v>
      </c>
      <c r="C515" s="10">
        <v>0.17524999999999999</v>
      </c>
      <c r="D515" s="4">
        <f t="shared" si="127"/>
        <v>0.13855500000000001</v>
      </c>
      <c r="E515" s="10">
        <f t="shared" si="114"/>
        <v>1.1032019317860899</v>
      </c>
      <c r="F515" s="10">
        <f t="shared" si="115"/>
        <v>-2.6409738392366671</v>
      </c>
      <c r="G515" s="10">
        <f t="shared" si="116"/>
        <v>3.901335844400792</v>
      </c>
      <c r="H515" s="3">
        <f t="shared" si="117"/>
        <v>1.2603620051641249</v>
      </c>
      <c r="I515" s="3">
        <v>3.0913145539906104</v>
      </c>
      <c r="J515" s="3">
        <f t="shared" si="118"/>
        <v>93.8858959311424</v>
      </c>
      <c r="K515" s="3">
        <f t="shared" si="119"/>
        <v>369.80472440282944</v>
      </c>
      <c r="L515" s="3">
        <f t="shared" si="112"/>
        <v>54.436724402829441</v>
      </c>
      <c r="N515" s="1">
        <v>2000.12</v>
      </c>
      <c r="O515">
        <v>368.839</v>
      </c>
      <c r="P515" s="2">
        <f t="shared" si="113"/>
        <v>53.471000000000004</v>
      </c>
      <c r="R515" s="4">
        <f t="shared" si="122"/>
        <v>-1.125000000000001E-2</v>
      </c>
      <c r="S515" s="3">
        <f t="shared" si="123"/>
        <v>-5.0639430716088008E-2</v>
      </c>
      <c r="T515" s="3">
        <f t="shared" si="124"/>
        <v>-2.31009629232104E-2</v>
      </c>
      <c r="U515" s="3">
        <f t="shared" si="120"/>
        <v>-6.3740393639298412E-2</v>
      </c>
      <c r="V515" s="3">
        <f t="shared" si="125"/>
        <v>0.13388766879563718</v>
      </c>
      <c r="W515" s="3">
        <f t="shared" si="121"/>
        <v>7.6521314520268613E-2</v>
      </c>
      <c r="X515" s="3">
        <f t="shared" si="126"/>
        <v>0.25760954616588094</v>
      </c>
      <c r="Z515" s="1">
        <v>2000.21</v>
      </c>
      <c r="AA515">
        <v>0.111667</v>
      </c>
    </row>
    <row r="516" spans="2:27" ht="15">
      <c r="B516" s="3">
        <v>2000</v>
      </c>
      <c r="C516" s="10">
        <v>0.16958300000000001</v>
      </c>
      <c r="D516" s="4">
        <f t="shared" si="127"/>
        <v>0.13730826000000002</v>
      </c>
      <c r="E516" s="10">
        <f t="shared" si="114"/>
        <v>1.0692312076837336</v>
      </c>
      <c r="F516" s="10">
        <f t="shared" si="115"/>
        <v>-2.6905767978361941</v>
      </c>
      <c r="G516" s="10">
        <f t="shared" si="116"/>
        <v>3.8768417140878721</v>
      </c>
      <c r="H516" s="3">
        <f t="shared" si="117"/>
        <v>1.1862649162516781</v>
      </c>
      <c r="I516" s="3">
        <v>3.0971830985915498</v>
      </c>
      <c r="J516" s="3">
        <f t="shared" si="118"/>
        <v>94.143994522691699</v>
      </c>
      <c r="K516" s="3">
        <f t="shared" si="119"/>
        <v>369.93884258029669</v>
      </c>
      <c r="L516" s="3">
        <f t="shared" si="112"/>
        <v>54.570842580296699</v>
      </c>
      <c r="N516" s="1">
        <v>2000.21</v>
      </c>
      <c r="O516">
        <v>368.95100000000002</v>
      </c>
      <c r="P516" s="2">
        <f t="shared" si="113"/>
        <v>53.583000000000027</v>
      </c>
      <c r="R516" s="4">
        <f t="shared" si="122"/>
        <v>-5.6669999999999776E-3</v>
      </c>
      <c r="S516" s="3">
        <f t="shared" si="123"/>
        <v>-4.9602958599527014E-2</v>
      </c>
      <c r="T516" s="3">
        <f t="shared" si="124"/>
        <v>-2.4494130312919804E-2</v>
      </c>
      <c r="U516" s="3">
        <f t="shared" si="120"/>
        <v>-6.4097088912446823E-2</v>
      </c>
      <c r="V516" s="3">
        <f t="shared" si="125"/>
        <v>0.13411817746725774</v>
      </c>
      <c r="W516" s="3">
        <f t="shared" si="121"/>
        <v>7.6430797446055604E-2</v>
      </c>
      <c r="X516" s="3">
        <f t="shared" si="126"/>
        <v>0.25809859154929882</v>
      </c>
      <c r="Z516" s="1">
        <v>2000.29</v>
      </c>
      <c r="AA516">
        <v>0.16416700000000001</v>
      </c>
    </row>
    <row r="517" spans="2:27" ht="15">
      <c r="B517" s="3">
        <v>2000.08</v>
      </c>
      <c r="C517" s="10">
        <v>0.159917</v>
      </c>
      <c r="D517" s="4">
        <f t="shared" si="127"/>
        <v>0.13518173999999999</v>
      </c>
      <c r="E517" s="10">
        <f t="shared" si="114"/>
        <v>1.0348852299596751</v>
      </c>
      <c r="F517" s="10">
        <f t="shared" si="115"/>
        <v>-2.7405051255975494</v>
      </c>
      <c r="G517" s="10">
        <f t="shared" si="116"/>
        <v>3.8496639299481572</v>
      </c>
      <c r="H517" s="3">
        <f t="shared" si="117"/>
        <v>1.1091588043506078</v>
      </c>
      <c r="I517" s="3">
        <v>3.1030516431924888</v>
      </c>
      <c r="J517" s="3">
        <f t="shared" si="118"/>
        <v>94.402582159624401</v>
      </c>
      <c r="K517" s="3">
        <f t="shared" si="119"/>
        <v>370.07318652410544</v>
      </c>
      <c r="L517" s="3">
        <f t="shared" si="112"/>
        <v>54.705186524105443</v>
      </c>
      <c r="N517" s="1">
        <v>2000.29</v>
      </c>
      <c r="O517">
        <v>369.11500000000001</v>
      </c>
      <c r="P517" s="2">
        <f t="shared" si="113"/>
        <v>53.747000000000014</v>
      </c>
      <c r="R517" s="4">
        <f t="shared" si="122"/>
        <v>-9.6660000000000079E-3</v>
      </c>
      <c r="S517" s="3">
        <f t="shared" si="123"/>
        <v>-4.9928327761355362E-2</v>
      </c>
      <c r="T517" s="3">
        <f t="shared" si="124"/>
        <v>-2.7177784139714944E-2</v>
      </c>
      <c r="U517" s="3">
        <f t="shared" si="120"/>
        <v>-6.7106111901070312E-2</v>
      </c>
      <c r="V517" s="3">
        <f t="shared" si="125"/>
        <v>0.13434394380874437</v>
      </c>
      <c r="W517" s="3">
        <f t="shared" si="121"/>
        <v>7.3948443097781091E-2</v>
      </c>
      <c r="X517" s="3">
        <f t="shared" si="126"/>
        <v>0.25858763693270248</v>
      </c>
      <c r="Z517" s="1">
        <v>2000.37</v>
      </c>
      <c r="AA517">
        <v>0.13666700000000001</v>
      </c>
    </row>
    <row r="518" spans="2:27" ht="15">
      <c r="B518" s="3">
        <v>2000.17</v>
      </c>
      <c r="C518" s="10">
        <v>0.16566700000000001</v>
      </c>
      <c r="D518" s="4">
        <f t="shared" si="127"/>
        <v>0.13644674000000001</v>
      </c>
      <c r="E518" s="10">
        <f t="shared" si="114"/>
        <v>1.0051243834531975</v>
      </c>
      <c r="F518" s="10">
        <f t="shared" si="115"/>
        <v>-2.7859524262226429</v>
      </c>
      <c r="G518" s="10">
        <f t="shared" si="116"/>
        <v>3.8249433317511796</v>
      </c>
      <c r="H518" s="3">
        <f t="shared" si="117"/>
        <v>1.0389909055285367</v>
      </c>
      <c r="I518" s="3">
        <v>3.1089201877934274</v>
      </c>
      <c r="J518" s="3">
        <f t="shared" si="118"/>
        <v>94.661658841940522</v>
      </c>
      <c r="K518" s="3">
        <f t="shared" si="119"/>
        <v>370.20775986553167</v>
      </c>
      <c r="L518" s="3">
        <f t="shared" si="112"/>
        <v>54.839759865531676</v>
      </c>
      <c r="N518" s="1">
        <v>2000.37</v>
      </c>
      <c r="O518">
        <v>369.25200000000001</v>
      </c>
      <c r="P518" s="2">
        <f t="shared" si="113"/>
        <v>53.884000000000015</v>
      </c>
      <c r="R518" s="4">
        <f t="shared" si="122"/>
        <v>5.7500000000000051E-3</v>
      </c>
      <c r="S518" s="3">
        <f t="shared" si="123"/>
        <v>-4.5447300625093501E-2</v>
      </c>
      <c r="T518" s="3">
        <f t="shared" si="124"/>
        <v>-2.4720598196977583E-2</v>
      </c>
      <c r="U518" s="3">
        <f t="shared" si="120"/>
        <v>-6.0167898822071082E-2</v>
      </c>
      <c r="V518" s="3">
        <f t="shared" si="125"/>
        <v>0.13457334142623267</v>
      </c>
      <c r="W518" s="3">
        <f t="shared" si="121"/>
        <v>8.0422232486368705E-2</v>
      </c>
      <c r="X518" s="3">
        <f t="shared" si="126"/>
        <v>0.25907668231612035</v>
      </c>
      <c r="Z518" s="1">
        <v>2000.46</v>
      </c>
      <c r="AA518">
        <v>0.13750000000000001</v>
      </c>
    </row>
    <row r="519" spans="2:27" ht="15">
      <c r="B519" s="3">
        <v>2000.25</v>
      </c>
      <c r="C519" s="10">
        <v>0.16625000000000001</v>
      </c>
      <c r="D519" s="4">
        <f t="shared" si="127"/>
        <v>0.136575</v>
      </c>
      <c r="E519" s="10">
        <f t="shared" si="114"/>
        <v>0.97792953927535664</v>
      </c>
      <c r="F519" s="10">
        <f t="shared" si="115"/>
        <v>-2.8287795048976547</v>
      </c>
      <c r="G519" s="10">
        <f t="shared" si="116"/>
        <v>3.8009247413777527</v>
      </c>
      <c r="H519" s="3">
        <f t="shared" si="117"/>
        <v>0.97214523648009799</v>
      </c>
      <c r="I519" s="3">
        <v>3.1147887323943664</v>
      </c>
      <c r="J519" s="3">
        <f t="shared" si="118"/>
        <v>94.921224569640046</v>
      </c>
      <c r="K519" s="3">
        <f t="shared" si="119"/>
        <v>370.34256337367242</v>
      </c>
      <c r="L519" s="3">
        <f t="shared" si="112"/>
        <v>54.974563373672424</v>
      </c>
      <c r="N519" s="1">
        <v>2000.46</v>
      </c>
      <c r="O519">
        <v>369.38900000000001</v>
      </c>
      <c r="P519" s="2">
        <f t="shared" si="113"/>
        <v>54.021000000000015</v>
      </c>
      <c r="R519" s="4">
        <f t="shared" si="122"/>
        <v>5.8300000000000018E-4</v>
      </c>
      <c r="S519" s="3">
        <f t="shared" si="123"/>
        <v>-4.2827078675011787E-2</v>
      </c>
      <c r="T519" s="3">
        <f t="shared" si="124"/>
        <v>-2.4018590373426907E-2</v>
      </c>
      <c r="U519" s="3">
        <f t="shared" si="120"/>
        <v>-5.6845669048438692E-2</v>
      </c>
      <c r="V519" s="3">
        <f t="shared" si="125"/>
        <v>0.13480350814074882</v>
      </c>
      <c r="W519" s="3">
        <f t="shared" si="121"/>
        <v>8.3642405997154001E-2</v>
      </c>
      <c r="X519" s="3">
        <f t="shared" si="126"/>
        <v>0.25956572769952402</v>
      </c>
      <c r="Z519" s="1">
        <v>2000.54</v>
      </c>
      <c r="AA519">
        <v>0.13583300000000001</v>
      </c>
    </row>
    <row r="520" spans="2:27" ht="15">
      <c r="B520" s="3">
        <v>2000.33</v>
      </c>
      <c r="C520" s="10">
        <v>0.17574999999999999</v>
      </c>
      <c r="D520" s="4">
        <f t="shared" si="127"/>
        <v>0.13866500000000001</v>
      </c>
      <c r="E520" s="10">
        <f t="shared" si="114"/>
        <v>0.95594738702690507</v>
      </c>
      <c r="F520" s="10">
        <f t="shared" si="115"/>
        <v>-2.866344007183403</v>
      </c>
      <c r="G520" s="10">
        <f t="shared" si="116"/>
        <v>3.780535270382976</v>
      </c>
      <c r="H520" s="3">
        <f t="shared" si="117"/>
        <v>0.914191263199573</v>
      </c>
      <c r="I520" s="3">
        <v>3.1206572769953054</v>
      </c>
      <c r="J520" s="3">
        <f t="shared" si="118"/>
        <v>95.181279342722988</v>
      </c>
      <c r="K520" s="3">
        <f t="shared" si="119"/>
        <v>370.47760257977575</v>
      </c>
      <c r="L520" s="3">
        <f t="shared" si="112"/>
        <v>55.109602579775753</v>
      </c>
      <c r="N520" s="1">
        <v>2000.54</v>
      </c>
      <c r="O520">
        <v>369.52499999999998</v>
      </c>
      <c r="P520" s="2">
        <f t="shared" si="113"/>
        <v>54.156999999999982</v>
      </c>
      <c r="R520" s="4">
        <f t="shared" si="122"/>
        <v>9.4999999999999807E-3</v>
      </c>
      <c r="S520" s="3">
        <f t="shared" si="123"/>
        <v>-3.7564502285748258E-2</v>
      </c>
      <c r="T520" s="3">
        <f t="shared" si="124"/>
        <v>-2.0389470994776726E-2</v>
      </c>
      <c r="U520" s="3">
        <f t="shared" si="120"/>
        <v>-4.7953973280524982E-2</v>
      </c>
      <c r="V520" s="3">
        <f t="shared" si="125"/>
        <v>0.13503920610332898</v>
      </c>
      <c r="W520" s="3">
        <f t="shared" si="121"/>
        <v>9.1880630150856485E-2</v>
      </c>
      <c r="X520" s="3">
        <f t="shared" si="126"/>
        <v>0.26005477308294189</v>
      </c>
      <c r="Z520" s="1">
        <v>2000.62</v>
      </c>
      <c r="AA520">
        <v>0.105833</v>
      </c>
    </row>
    <row r="521" spans="2:27" ht="15">
      <c r="B521" s="3">
        <v>2000.42</v>
      </c>
      <c r="C521" s="10">
        <v>0.18375</v>
      </c>
      <c r="D521" s="4">
        <f t="shared" si="127"/>
        <v>0.14042500000000002</v>
      </c>
      <c r="E521" s="10">
        <f t="shared" si="114"/>
        <v>0.93828140936104742</v>
      </c>
      <c r="F521" s="10">
        <f t="shared" si="115"/>
        <v>-2.8996964389678768</v>
      </c>
      <c r="G521" s="10">
        <f t="shared" si="116"/>
        <v>3.7632052665935225</v>
      </c>
      <c r="H521" s="3">
        <f t="shared" si="117"/>
        <v>0.86350882762564574</v>
      </c>
      <c r="I521" s="3">
        <v>3.1265258215962444</v>
      </c>
      <c r="J521" s="3">
        <f t="shared" si="118"/>
        <v>95.441823161189348</v>
      </c>
      <c r="K521" s="3">
        <f t="shared" si="119"/>
        <v>370.6128820790712</v>
      </c>
      <c r="L521" s="3">
        <f t="shared" si="112"/>
        <v>55.244882079071203</v>
      </c>
      <c r="N521" s="1">
        <v>2000.62</v>
      </c>
      <c r="O521">
        <v>369.63099999999997</v>
      </c>
      <c r="P521" s="2">
        <f t="shared" si="113"/>
        <v>54.262999999999977</v>
      </c>
      <c r="R521" s="4">
        <f t="shared" si="122"/>
        <v>8.0000000000000071E-3</v>
      </c>
      <c r="S521" s="3">
        <f t="shared" si="123"/>
        <v>-3.3352431784473779E-2</v>
      </c>
      <c r="T521" s="3">
        <f t="shared" si="124"/>
        <v>-1.7330003789453485E-2</v>
      </c>
      <c r="U521" s="3">
        <f t="shared" si="120"/>
        <v>-4.0682435573927263E-2</v>
      </c>
      <c r="V521" s="3">
        <f t="shared" si="125"/>
        <v>0.13527949929545002</v>
      </c>
      <c r="W521" s="3">
        <f t="shared" si="121"/>
        <v>9.8665307278915482E-2</v>
      </c>
      <c r="X521" s="3">
        <f t="shared" si="126"/>
        <v>0.26054381846635977</v>
      </c>
      <c r="Z521" s="1">
        <v>2000.71</v>
      </c>
      <c r="AA521">
        <v>0.16583300000000001</v>
      </c>
    </row>
    <row r="522" spans="2:27" ht="15">
      <c r="B522" s="3">
        <v>2000.5</v>
      </c>
      <c r="C522" s="10">
        <v>0.186583</v>
      </c>
      <c r="D522" s="4">
        <f t="shared" si="127"/>
        <v>0.14104826000000001</v>
      </c>
      <c r="E522" s="10">
        <f t="shared" si="114"/>
        <v>0.92293398197402921</v>
      </c>
      <c r="F522" s="10">
        <f t="shared" si="115"/>
        <v>-2.9306761008520654</v>
      </c>
      <c r="G522" s="10">
        <f t="shared" si="116"/>
        <v>3.7471671341643464</v>
      </c>
      <c r="H522" s="3">
        <f t="shared" si="117"/>
        <v>0.81649103331228101</v>
      </c>
      <c r="I522" s="3">
        <v>3.1323943661971834</v>
      </c>
      <c r="J522" s="3">
        <f t="shared" si="118"/>
        <v>95.702856025039111</v>
      </c>
      <c r="K522" s="3">
        <f t="shared" si="119"/>
        <v>370.74840358283296</v>
      </c>
      <c r="L522" s="3">
        <f t="shared" si="112"/>
        <v>55.380403582832969</v>
      </c>
      <c r="N522" s="1">
        <v>2000.71</v>
      </c>
      <c r="O522">
        <v>369.79700000000003</v>
      </c>
      <c r="P522" s="2">
        <f t="shared" si="113"/>
        <v>54.42900000000003</v>
      </c>
      <c r="R522" s="4">
        <f t="shared" si="122"/>
        <v>2.8330000000000022E-3</v>
      </c>
      <c r="S522" s="3">
        <f t="shared" si="123"/>
        <v>-3.0979661884188658E-2</v>
      </c>
      <c r="T522" s="3">
        <f t="shared" si="124"/>
        <v>-1.6038132429176066E-2</v>
      </c>
      <c r="U522" s="3">
        <f t="shared" si="120"/>
        <v>-3.7017794313364723E-2</v>
      </c>
      <c r="V522" s="3">
        <f t="shared" si="125"/>
        <v>0.13552150376176542</v>
      </c>
      <c r="W522" s="3">
        <f t="shared" si="121"/>
        <v>0.10220548887973716</v>
      </c>
      <c r="X522" s="3">
        <f t="shared" si="126"/>
        <v>0.26103286384976343</v>
      </c>
      <c r="Z522" s="1">
        <v>2000.79</v>
      </c>
      <c r="AA522">
        <v>0.16416700000000001</v>
      </c>
    </row>
    <row r="523" spans="2:27" ht="15">
      <c r="B523" s="3">
        <v>2000.58</v>
      </c>
      <c r="C523" s="10">
        <v>0.19458300000000001</v>
      </c>
      <c r="D523" s="4">
        <f t="shared" si="127"/>
        <v>0.14280826000000002</v>
      </c>
      <c r="E523" s="10">
        <f t="shared" si="114"/>
        <v>0.91137224585953569</v>
      </c>
      <c r="F523" s="10">
        <f t="shared" si="115"/>
        <v>-2.9578201870038554</v>
      </c>
      <c r="G523" s="10">
        <f t="shared" si="116"/>
        <v>3.734098753830982</v>
      </c>
      <c r="H523" s="3">
        <f t="shared" si="117"/>
        <v>0.77627856682712659</v>
      </c>
      <c r="I523" s="3">
        <v>3.139045383411581</v>
      </c>
      <c r="J523" s="3">
        <f t="shared" si="118"/>
        <v>95.964443140323411</v>
      </c>
      <c r="K523" s="3">
        <f t="shared" si="119"/>
        <v>370.88423662996968</v>
      </c>
      <c r="L523" s="3">
        <f t="shared" si="112"/>
        <v>55.516236629969683</v>
      </c>
      <c r="N523" s="1">
        <v>2000.79</v>
      </c>
      <c r="O523">
        <v>369.96100000000001</v>
      </c>
      <c r="P523" s="2">
        <f t="shared" si="113"/>
        <v>54.593000000000018</v>
      </c>
      <c r="R523" s="4">
        <f t="shared" si="122"/>
        <v>8.0000000000000071E-3</v>
      </c>
      <c r="S523" s="3">
        <f t="shared" si="123"/>
        <v>-2.7144086151789981E-2</v>
      </c>
      <c r="T523" s="3">
        <f t="shared" si="124"/>
        <v>-1.3068380333364438E-2</v>
      </c>
      <c r="U523" s="3">
        <f t="shared" si="120"/>
        <v>-3.0212466485154417E-2</v>
      </c>
      <c r="V523" s="3">
        <f t="shared" si="125"/>
        <v>0.13583304713671396</v>
      </c>
      <c r="W523" s="3">
        <f t="shared" si="121"/>
        <v>0.10864182730007499</v>
      </c>
      <c r="X523" s="3">
        <f t="shared" si="126"/>
        <v>0.2615871152842999</v>
      </c>
      <c r="Z523" s="1">
        <v>2000.87</v>
      </c>
      <c r="AA523">
        <v>0.129167</v>
      </c>
    </row>
    <row r="524" spans="2:27" ht="15">
      <c r="B524" s="3">
        <v>2000.67</v>
      </c>
      <c r="C524" s="10">
        <v>0.20541699999999999</v>
      </c>
      <c r="D524" s="4">
        <f t="shared" si="127"/>
        <v>0.14519174000000001</v>
      </c>
      <c r="E524" s="10">
        <f t="shared" si="114"/>
        <v>0.90419989037160142</v>
      </c>
      <c r="F524" s="10">
        <f t="shared" si="115"/>
        <v>-2.9806789966104055</v>
      </c>
      <c r="G524" s="10">
        <f t="shared" si="116"/>
        <v>3.7248737901529427</v>
      </c>
      <c r="H524" s="3">
        <f t="shared" si="117"/>
        <v>0.74419479354253726</v>
      </c>
      <c r="I524" s="3">
        <v>3.1456964006259787</v>
      </c>
      <c r="J524" s="3">
        <f t="shared" si="118"/>
        <v>96.226584507042247</v>
      </c>
      <c r="K524" s="3">
        <f t="shared" si="119"/>
        <v>371.02038696803629</v>
      </c>
      <c r="L524" s="3">
        <f t="shared" si="112"/>
        <v>55.652386968036296</v>
      </c>
      <c r="N524" s="1">
        <v>2000.87</v>
      </c>
      <c r="O524">
        <v>370.09</v>
      </c>
      <c r="P524" s="2">
        <f t="shared" si="113"/>
        <v>54.72199999999998</v>
      </c>
      <c r="R524" s="4">
        <f t="shared" si="122"/>
        <v>1.0833999999999983E-2</v>
      </c>
      <c r="S524" s="3">
        <f t="shared" si="123"/>
        <v>-2.2858809606550068E-2</v>
      </c>
      <c r="T524" s="3">
        <f t="shared" si="124"/>
        <v>-9.2249636780392663E-3</v>
      </c>
      <c r="U524" s="3">
        <f t="shared" si="120"/>
        <v>-2.2083773284589332E-2</v>
      </c>
      <c r="V524" s="3">
        <f t="shared" si="125"/>
        <v>0.13615033806661359</v>
      </c>
      <c r="W524" s="3">
        <f t="shared" si="121"/>
        <v>0.11627494211048318</v>
      </c>
      <c r="X524" s="3">
        <f t="shared" si="126"/>
        <v>0.26214136671883637</v>
      </c>
      <c r="Z524" s="1">
        <v>2000.96</v>
      </c>
      <c r="AA524">
        <v>0.1925</v>
      </c>
    </row>
    <row r="525" spans="2:27" ht="15">
      <c r="B525" s="3">
        <v>2000.75</v>
      </c>
      <c r="C525" s="10">
        <v>0.22600000000000001</v>
      </c>
      <c r="D525" s="4">
        <f t="shared" si="127"/>
        <v>0.14972000000000002</v>
      </c>
      <c r="E525" s="10">
        <f t="shared" si="114"/>
        <v>0.90418390801993009</v>
      </c>
      <c r="F525" s="10">
        <f t="shared" si="115"/>
        <v>-2.9963272134592476</v>
      </c>
      <c r="G525" s="10">
        <f t="shared" si="116"/>
        <v>3.7226290500897887</v>
      </c>
      <c r="H525" s="3">
        <f t="shared" si="117"/>
        <v>0.72630183663054115</v>
      </c>
      <c r="I525" s="3">
        <v>3.1523474178403759</v>
      </c>
      <c r="J525" s="3">
        <f t="shared" si="118"/>
        <v>96.489280125195606</v>
      </c>
      <c r="K525" s="3">
        <f t="shared" si="119"/>
        <v>371.15686543988267</v>
      </c>
      <c r="L525" s="3">
        <f t="shared" si="112"/>
        <v>55.78886543988267</v>
      </c>
      <c r="N525" s="1">
        <v>2000.96</v>
      </c>
      <c r="O525">
        <v>370.28199999999998</v>
      </c>
      <c r="P525" s="2">
        <f t="shared" si="113"/>
        <v>54.913999999999987</v>
      </c>
      <c r="R525" s="4">
        <f t="shared" si="122"/>
        <v>2.0583000000000018E-2</v>
      </c>
      <c r="S525" s="3">
        <f t="shared" si="123"/>
        <v>-1.56482168488421E-2</v>
      </c>
      <c r="T525" s="3">
        <f t="shared" si="124"/>
        <v>-2.2447400631540049E-3</v>
      </c>
      <c r="U525" s="3">
        <f t="shared" si="120"/>
        <v>-7.892956911996105E-3</v>
      </c>
      <c r="V525" s="3">
        <f t="shared" si="125"/>
        <v>0.13647847184637385</v>
      </c>
      <c r="W525" s="3">
        <f t="shared" si="121"/>
        <v>0.12937481062557735</v>
      </c>
      <c r="X525" s="3">
        <f t="shared" si="126"/>
        <v>0.26269561815335862</v>
      </c>
      <c r="Z525" s="1">
        <v>2001.04</v>
      </c>
      <c r="AA525">
        <v>0.1225</v>
      </c>
    </row>
    <row r="526" spans="2:27" ht="15">
      <c r="B526" s="3">
        <v>2000.83</v>
      </c>
      <c r="C526" s="10">
        <v>0.23658299999999999</v>
      </c>
      <c r="D526" s="4">
        <f t="shared" si="127"/>
        <v>0.15204825999999999</v>
      </c>
      <c r="E526" s="10">
        <f t="shared" si="114"/>
        <v>0.90755388338645371</v>
      </c>
      <c r="F526" s="10">
        <f t="shared" si="115"/>
        <v>-3.0085395881300205</v>
      </c>
      <c r="G526" s="10">
        <f t="shared" si="116"/>
        <v>3.723921765669759</v>
      </c>
      <c r="H526" s="3">
        <f t="shared" si="117"/>
        <v>0.71538217753973843</v>
      </c>
      <c r="I526" s="3">
        <v>3.1589984350547735</v>
      </c>
      <c r="J526" s="3">
        <f t="shared" si="118"/>
        <v>96.752529994783501</v>
      </c>
      <c r="K526" s="3">
        <f t="shared" si="119"/>
        <v>371.29367726816321</v>
      </c>
      <c r="L526" s="3">
        <f t="shared" si="112"/>
        <v>55.925677268163213</v>
      </c>
      <c r="N526" s="1">
        <v>2001.04</v>
      </c>
      <c r="O526">
        <v>370.40499999999997</v>
      </c>
      <c r="P526" s="2">
        <f t="shared" si="113"/>
        <v>55.036999999999978</v>
      </c>
      <c r="R526" s="4">
        <f t="shared" si="122"/>
        <v>1.0582999999999981E-2</v>
      </c>
      <c r="S526" s="3">
        <f t="shared" si="123"/>
        <v>-1.2212374670772963E-2</v>
      </c>
      <c r="T526" s="3">
        <f t="shared" si="124"/>
        <v>1.2927155799702383E-3</v>
      </c>
      <c r="U526" s="3">
        <f t="shared" si="120"/>
        <v>-9.1965909080272447E-4</v>
      </c>
      <c r="V526" s="3">
        <f t="shared" si="125"/>
        <v>0.13681182828054261</v>
      </c>
      <c r="W526" s="3">
        <f t="shared" si="121"/>
        <v>0.13598413509882015</v>
      </c>
      <c r="X526" s="3">
        <f t="shared" si="126"/>
        <v>0.26324986958789509</v>
      </c>
      <c r="Z526" s="1">
        <v>2001.12</v>
      </c>
      <c r="AA526">
        <v>0.14333299999999999</v>
      </c>
    </row>
    <row r="527" spans="2:27" ht="15">
      <c r="B527" s="3">
        <v>2000.92</v>
      </c>
      <c r="C527" s="10">
        <v>0.249167</v>
      </c>
      <c r="D527" s="4">
        <f t="shared" si="127"/>
        <v>0.15481674000000001</v>
      </c>
      <c r="E527" s="10">
        <f t="shared" si="114"/>
        <v>0.9146790547450806</v>
      </c>
      <c r="F527" s="10">
        <f t="shared" si="115"/>
        <v>-3.0171008708900096</v>
      </c>
      <c r="G527" s="10">
        <f t="shared" si="116"/>
        <v>3.729339102356354</v>
      </c>
      <c r="H527" s="3">
        <f t="shared" si="117"/>
        <v>0.71223823146634446</v>
      </c>
      <c r="I527" s="3">
        <v>3.1656494522691707</v>
      </c>
      <c r="J527" s="3">
        <f t="shared" si="118"/>
        <v>97.016334115805932</v>
      </c>
      <c r="K527" s="3">
        <f t="shared" si="119"/>
        <v>371.43082862255056</v>
      </c>
      <c r="L527" s="3">
        <f t="shared" si="112"/>
        <v>56.062828622550569</v>
      </c>
      <c r="N527" s="1">
        <v>2001.12</v>
      </c>
      <c r="O527">
        <v>370.548</v>
      </c>
      <c r="P527" s="2">
        <f t="shared" si="113"/>
        <v>55.180000000000007</v>
      </c>
      <c r="R527" s="4">
        <f t="shared" si="122"/>
        <v>1.2584000000000012E-2</v>
      </c>
      <c r="S527" s="3">
        <f t="shared" si="123"/>
        <v>-8.5612827599890196E-3</v>
      </c>
      <c r="T527" s="3">
        <f t="shared" si="124"/>
        <v>5.4173366865950534E-3</v>
      </c>
      <c r="U527" s="3">
        <f t="shared" si="120"/>
        <v>6.8560539266060341E-3</v>
      </c>
      <c r="V527" s="3">
        <f t="shared" si="125"/>
        <v>0.13715135438735615</v>
      </c>
      <c r="W527" s="3">
        <f t="shared" si="121"/>
        <v>0.14332180292130159</v>
      </c>
      <c r="X527" s="3">
        <f t="shared" si="126"/>
        <v>0.26380412102243156</v>
      </c>
      <c r="Z527" s="1">
        <v>2001.21</v>
      </c>
      <c r="AA527">
        <v>0.119167</v>
      </c>
    </row>
    <row r="528" spans="2:27" ht="15">
      <c r="B528" s="3">
        <v>2001</v>
      </c>
      <c r="C528" s="10">
        <v>0.26291700000000001</v>
      </c>
      <c r="D528" s="4">
        <f t="shared" si="127"/>
        <v>0.15784174000000001</v>
      </c>
      <c r="E528" s="10">
        <f t="shared" si="114"/>
        <v>0.92563208605224923</v>
      </c>
      <c r="F528" s="10">
        <f t="shared" si="115"/>
        <v>-3.0217800740800116</v>
      </c>
      <c r="G528" s="10">
        <f t="shared" si="116"/>
        <v>3.7391806654846045</v>
      </c>
      <c r="H528" s="3">
        <f t="shared" si="117"/>
        <v>0.71740059140459289</v>
      </c>
      <c r="I528" s="3">
        <v>3.1723004694835684</v>
      </c>
      <c r="J528" s="3">
        <f t="shared" si="118"/>
        <v>97.2806924882629</v>
      </c>
      <c r="K528" s="3">
        <f t="shared" si="119"/>
        <v>371.56832615023666</v>
      </c>
      <c r="L528" s="3">
        <f t="shared" si="112"/>
        <v>56.200326150236663</v>
      </c>
      <c r="N528" s="1">
        <v>2001.21</v>
      </c>
      <c r="O528">
        <v>370.66699999999997</v>
      </c>
      <c r="P528" s="2">
        <f t="shared" si="113"/>
        <v>55.298999999999978</v>
      </c>
      <c r="R528" s="4">
        <f t="shared" si="122"/>
        <v>1.3750000000000012E-2</v>
      </c>
      <c r="S528" s="3">
        <f t="shared" si="123"/>
        <v>-4.6792031900020348E-3</v>
      </c>
      <c r="T528" s="3">
        <f t="shared" si="124"/>
        <v>9.8415631282504634E-3</v>
      </c>
      <c r="U528" s="3">
        <f t="shared" si="120"/>
        <v>1.5162359938248429E-2</v>
      </c>
      <c r="V528" s="3">
        <f t="shared" si="125"/>
        <v>0.13749752768609369</v>
      </c>
      <c r="W528" s="3">
        <f t="shared" si="121"/>
        <v>0.15114365163051727</v>
      </c>
      <c r="X528" s="3">
        <f t="shared" si="126"/>
        <v>0.26435837245696803</v>
      </c>
      <c r="Z528" s="1">
        <v>2001.29</v>
      </c>
      <c r="AA528">
        <v>0.104167</v>
      </c>
    </row>
    <row r="529" spans="2:27" ht="15">
      <c r="B529" s="3">
        <v>2001.08</v>
      </c>
      <c r="C529" s="10">
        <v>0.28025</v>
      </c>
      <c r="D529" s="4">
        <f t="shared" si="127"/>
        <v>0.16165499999999999</v>
      </c>
      <c r="E529" s="10">
        <f t="shared" si="114"/>
        <v>0.94125284197458958</v>
      </c>
      <c r="F529" s="10">
        <f t="shared" si="115"/>
        <v>-3.0217416681949678</v>
      </c>
      <c r="G529" s="10">
        <f t="shared" si="116"/>
        <v>3.7545372154646293</v>
      </c>
      <c r="H529" s="3">
        <f t="shared" si="117"/>
        <v>0.73279554726966145</v>
      </c>
      <c r="I529" s="3">
        <v>3.1789514866979656</v>
      </c>
      <c r="J529" s="3">
        <f t="shared" si="118"/>
        <v>97.545605112154391</v>
      </c>
      <c r="K529" s="3">
        <f t="shared" si="119"/>
        <v>371.70617826263305</v>
      </c>
      <c r="L529" s="3">
        <f t="shared" si="112"/>
        <v>56.338178262633051</v>
      </c>
      <c r="N529" s="1">
        <v>2001.29</v>
      </c>
      <c r="O529">
        <v>370.77199999999999</v>
      </c>
      <c r="P529" s="2">
        <f t="shared" si="113"/>
        <v>55.403999999999996</v>
      </c>
      <c r="R529" s="4">
        <f t="shared" si="122"/>
        <v>1.7332999999999987E-2</v>
      </c>
      <c r="S529" s="3">
        <f t="shared" si="123"/>
        <v>3.840588504377962E-5</v>
      </c>
      <c r="T529" s="3">
        <f t="shared" si="124"/>
        <v>1.5356549980024781E-2</v>
      </c>
      <c r="U529" s="3">
        <f t="shared" si="120"/>
        <v>2.5394955865068562E-2</v>
      </c>
      <c r="V529" s="3">
        <f t="shared" si="125"/>
        <v>0.13785211239638784</v>
      </c>
      <c r="W529" s="3">
        <f t="shared" si="121"/>
        <v>0.16070757267494953</v>
      </c>
      <c r="X529" s="3">
        <f t="shared" si="126"/>
        <v>0.26491262389149028</v>
      </c>
      <c r="Z529" s="1">
        <v>2001.37</v>
      </c>
      <c r="AA529">
        <v>0.119167</v>
      </c>
    </row>
    <row r="530" spans="2:27" ht="15">
      <c r="B530" s="3">
        <v>2001.17</v>
      </c>
      <c r="C530" s="10">
        <v>0.29158299999999998</v>
      </c>
      <c r="D530" s="4">
        <f t="shared" si="127"/>
        <v>0.16414825999999999</v>
      </c>
      <c r="E530" s="10">
        <f t="shared" si="114"/>
        <v>0.95924917780925034</v>
      </c>
      <c r="F530" s="10">
        <f t="shared" si="115"/>
        <v>-3.0194317864789233</v>
      </c>
      <c r="G530" s="10">
        <f t="shared" si="116"/>
        <v>3.7733157347053572</v>
      </c>
      <c r="H530" s="3">
        <f t="shared" si="117"/>
        <v>0.7538839482264339</v>
      </c>
      <c r="I530" s="3">
        <v>3.1856025039123632</v>
      </c>
      <c r="J530" s="3">
        <f t="shared" si="118"/>
        <v>97.811071987480418</v>
      </c>
      <c r="K530" s="3">
        <f t="shared" si="119"/>
        <v>371.84438995141403</v>
      </c>
      <c r="L530" s="3">
        <f t="shared" ref="L530:L593" si="128">K530-CO2_start2</f>
        <v>56.476389951414035</v>
      </c>
      <c r="N530" s="1">
        <v>2001.37</v>
      </c>
      <c r="O530">
        <v>370.89100000000002</v>
      </c>
      <c r="P530" s="2">
        <f t="shared" ref="P530:P593" si="129">O530-CO2_start2</f>
        <v>55.523000000000025</v>
      </c>
      <c r="R530" s="4">
        <f t="shared" si="122"/>
        <v>1.1332999999999982E-2</v>
      </c>
      <c r="S530" s="3">
        <f t="shared" si="123"/>
        <v>2.3098817160445151E-3</v>
      </c>
      <c r="T530" s="3">
        <f t="shared" si="124"/>
        <v>1.8778519240727931E-2</v>
      </c>
      <c r="U530" s="3">
        <f t="shared" si="120"/>
        <v>3.1088400956772448E-2</v>
      </c>
      <c r="V530" s="3">
        <f t="shared" si="125"/>
        <v>0.13821168878098433</v>
      </c>
      <c r="W530" s="3">
        <f t="shared" si="121"/>
        <v>0.16619124964207954</v>
      </c>
      <c r="X530" s="3">
        <f t="shared" si="126"/>
        <v>0.26546687532602675</v>
      </c>
      <c r="Z530" s="1">
        <v>2001.46</v>
      </c>
      <c r="AA530">
        <v>0.113333</v>
      </c>
    </row>
    <row r="531" spans="2:27" ht="15">
      <c r="B531" s="3">
        <v>2001.25</v>
      </c>
      <c r="C531" s="10">
        <v>0.29883300000000002</v>
      </c>
      <c r="D531" s="4">
        <f t="shared" si="127"/>
        <v>0.16574326</v>
      </c>
      <c r="E531" s="10">
        <f t="shared" ref="E531:E594" si="130">Bio_alpha*(C531*Bio_factor-E530)+E530</f>
        <v>0.97812531805347314</v>
      </c>
      <c r="F531" s="10">
        <f t="shared" ref="F531:F594" si="131">Bio_alpha*(C531*Bio_factor-F530)+F530+Bio_slope*(B531-1979)</f>
        <v>-3.0161878807318709</v>
      </c>
      <c r="G531" s="10">
        <f t="shared" ref="G531:G594" si="132">Ocean_alpha*(C531*Ocean_factor-G530)+G530</f>
        <v>3.7940987488070879</v>
      </c>
      <c r="H531" s="3">
        <f t="shared" ref="H531:H594" si="133">G531+F531</f>
        <v>0.77791086807521692</v>
      </c>
      <c r="I531" s="3">
        <v>3.1922535211267609</v>
      </c>
      <c r="J531" s="3">
        <f t="shared" ref="J531:J594" si="134">J530+I531/12</f>
        <v>98.077093114240981</v>
      </c>
      <c r="K531" s="3">
        <f t="shared" ref="K531:K594" si="135">(K530+I531/12)-Emiss_alpha*((K530+I531/12)-(CO2_base+G531))</f>
        <v>371.98296389341954</v>
      </c>
      <c r="L531" s="3">
        <f t="shared" si="128"/>
        <v>56.614963893419542</v>
      </c>
      <c r="N531" s="1">
        <v>2001.46</v>
      </c>
      <c r="O531">
        <v>371.00400000000002</v>
      </c>
      <c r="P531" s="2">
        <f t="shared" si="129"/>
        <v>55.636000000000024</v>
      </c>
      <c r="R531" s="4">
        <f t="shared" si="122"/>
        <v>7.2500000000000342E-3</v>
      </c>
      <c r="S531" s="3">
        <f t="shared" si="123"/>
        <v>3.2439057470523558E-3</v>
      </c>
      <c r="T531" s="3">
        <f t="shared" si="124"/>
        <v>2.0783014101730668E-2</v>
      </c>
      <c r="U531" s="3">
        <f t="shared" ref="U531:U594" si="136">S531+T531+Nat_offset2</f>
        <v>3.4026919848783026E-2</v>
      </c>
      <c r="V531" s="3">
        <f t="shared" si="125"/>
        <v>0.13857394200550743</v>
      </c>
      <c r="W531" s="3">
        <f t="shared" ref="W531:W594" si="137">V531+U531*Nat_ampl2</f>
        <v>0.16919816986941216</v>
      </c>
      <c r="X531" s="3">
        <f t="shared" si="126"/>
        <v>0.26602112676056322</v>
      </c>
      <c r="Z531" s="1">
        <v>2001.54</v>
      </c>
      <c r="AA531">
        <v>0.125833</v>
      </c>
    </row>
    <row r="532" spans="2:27" ht="15">
      <c r="B532" s="3">
        <v>2001.33</v>
      </c>
      <c r="C532" s="10">
        <v>0.30349999999999999</v>
      </c>
      <c r="D532" s="4">
        <f t="shared" si="127"/>
        <v>0.16677</v>
      </c>
      <c r="E532" s="10">
        <f t="shared" si="130"/>
        <v>0.99698481632262992</v>
      </c>
      <c r="F532" s="10">
        <f t="shared" si="131"/>
        <v>-3.0129107325000106</v>
      </c>
      <c r="G532" s="10">
        <f t="shared" si="132"/>
        <v>3.8159928362483124</v>
      </c>
      <c r="H532" s="3">
        <f t="shared" si="133"/>
        <v>0.8030821037483018</v>
      </c>
      <c r="I532" s="3">
        <v>3.1989045383411581</v>
      </c>
      <c r="J532" s="3">
        <f t="shared" si="134"/>
        <v>98.34366849243608</v>
      </c>
      <c r="K532" s="3">
        <f t="shared" si="135"/>
        <v>372.12190130723371</v>
      </c>
      <c r="L532" s="3">
        <f t="shared" si="128"/>
        <v>56.753901307233718</v>
      </c>
      <c r="N532" s="1">
        <v>2001.54</v>
      </c>
      <c r="O532">
        <v>371.13</v>
      </c>
      <c r="P532" s="2">
        <f t="shared" si="129"/>
        <v>55.762</v>
      </c>
      <c r="R532" s="4">
        <f t="shared" ref="R532:R595" si="138">C532-C531</f>
        <v>4.6669999999999767E-3</v>
      </c>
      <c r="S532" s="3">
        <f t="shared" ref="S532:S595" si="139">F532-F531</f>
        <v>3.2771482318603162E-3</v>
      </c>
      <c r="T532" s="3">
        <f t="shared" ref="T532:T595" si="140">G532-G531</f>
        <v>2.1894087441224563E-2</v>
      </c>
      <c r="U532" s="3">
        <f t="shared" si="136"/>
        <v>3.5171235673084882E-2</v>
      </c>
      <c r="V532" s="3">
        <f t="shared" ref="V532:V595" si="141">L532-L531</f>
        <v>0.13893741381417613</v>
      </c>
      <c r="W532" s="3">
        <f t="shared" si="137"/>
        <v>0.17059152591995252</v>
      </c>
      <c r="X532" s="3">
        <f t="shared" ref="X532:X595" si="142">J532-J531</f>
        <v>0.26657537819509969</v>
      </c>
      <c r="Z532" s="1">
        <v>2001.62</v>
      </c>
      <c r="AA532">
        <v>0.160833</v>
      </c>
    </row>
    <row r="533" spans="2:27" ht="15">
      <c r="B533" s="3">
        <v>2001.42</v>
      </c>
      <c r="C533" s="10">
        <v>0.31324999999999997</v>
      </c>
      <c r="D533" s="4">
        <f t="shared" si="127"/>
        <v>0.16891499999999998</v>
      </c>
      <c r="E533" s="10">
        <f t="shared" si="130"/>
        <v>1.0174546601973353</v>
      </c>
      <c r="F533" s="10">
        <f t="shared" si="131"/>
        <v>-3.0081273427439208</v>
      </c>
      <c r="G533" s="10">
        <f t="shared" si="132"/>
        <v>3.8406518950770825</v>
      </c>
      <c r="H533" s="3">
        <f t="shared" si="133"/>
        <v>0.83252455233316169</v>
      </c>
      <c r="I533" s="3">
        <v>3.2055555555555557</v>
      </c>
      <c r="J533" s="3">
        <f t="shared" si="134"/>
        <v>98.610798122065717</v>
      </c>
      <c r="K533" s="3">
        <f t="shared" si="135"/>
        <v>372.26120610091027</v>
      </c>
      <c r="L533" s="3">
        <f t="shared" si="128"/>
        <v>56.893206100910277</v>
      </c>
      <c r="N533" s="1">
        <v>2001.62</v>
      </c>
      <c r="O533">
        <v>371.291</v>
      </c>
      <c r="P533" s="2">
        <f t="shared" si="129"/>
        <v>55.923000000000002</v>
      </c>
      <c r="R533" s="4">
        <f t="shared" si="138"/>
        <v>9.7499999999999809E-3</v>
      </c>
      <c r="S533" s="3">
        <f t="shared" si="139"/>
        <v>4.7833897560898286E-3</v>
      </c>
      <c r="T533" s="3">
        <f t="shared" si="140"/>
        <v>2.4659058828770064E-2</v>
      </c>
      <c r="U533" s="3">
        <f t="shared" si="136"/>
        <v>3.9442448584859895E-2</v>
      </c>
      <c r="V533" s="3">
        <f t="shared" si="141"/>
        <v>0.13930479367655835</v>
      </c>
      <c r="W533" s="3">
        <f t="shared" si="137"/>
        <v>0.17480299740293226</v>
      </c>
      <c r="X533" s="3">
        <f t="shared" si="142"/>
        <v>0.26712962962963616</v>
      </c>
      <c r="Z533" s="1">
        <v>2001.71</v>
      </c>
      <c r="AA533">
        <v>0.13750000000000001</v>
      </c>
    </row>
    <row r="534" spans="2:27" ht="15">
      <c r="B534" s="3">
        <v>2001.5</v>
      </c>
      <c r="C534" s="10">
        <v>0.32174999999999998</v>
      </c>
      <c r="D534" s="4">
        <f t="shared" si="127"/>
        <v>0.17078500000000002</v>
      </c>
      <c r="E534" s="10">
        <f t="shared" si="130"/>
        <v>1.0390063156251954</v>
      </c>
      <c r="F534" s="10">
        <f t="shared" si="131"/>
        <v>-3.0022079218132314</v>
      </c>
      <c r="G534" s="10">
        <f t="shared" si="132"/>
        <v>3.8676065612413302</v>
      </c>
      <c r="H534" s="3">
        <f t="shared" si="133"/>
        <v>0.8653986394280988</v>
      </c>
      <c r="I534" s="3">
        <v>3.2122065727699529</v>
      </c>
      <c r="J534" s="3">
        <f t="shared" si="134"/>
        <v>98.878482003129875</v>
      </c>
      <c r="K534" s="3">
        <f t="shared" si="135"/>
        <v>372.40088141232894</v>
      </c>
      <c r="L534" s="3">
        <f t="shared" si="128"/>
        <v>57.032881412328948</v>
      </c>
      <c r="N534" s="1">
        <v>2001.71</v>
      </c>
      <c r="O534">
        <v>371.428</v>
      </c>
      <c r="P534" s="2">
        <f t="shared" si="129"/>
        <v>56.06</v>
      </c>
      <c r="R534" s="4">
        <f t="shared" si="138"/>
        <v>8.5000000000000075E-3</v>
      </c>
      <c r="S534" s="3">
        <f t="shared" si="139"/>
        <v>5.919420930689423E-3</v>
      </c>
      <c r="T534" s="3">
        <f t="shared" si="140"/>
        <v>2.6954666164247687E-2</v>
      </c>
      <c r="U534" s="3">
        <f t="shared" si="136"/>
        <v>4.2874087094937112E-2</v>
      </c>
      <c r="V534" s="3">
        <f t="shared" si="141"/>
        <v>0.13967531141867084</v>
      </c>
      <c r="W534" s="3">
        <f t="shared" si="137"/>
        <v>0.17826198980411423</v>
      </c>
      <c r="X534" s="3">
        <f t="shared" si="142"/>
        <v>0.26768388106415841</v>
      </c>
      <c r="Z534" s="1">
        <v>2001.79</v>
      </c>
      <c r="AA534">
        <v>0.11666700000000001</v>
      </c>
    </row>
    <row r="535" spans="2:27" ht="15">
      <c r="B535" s="3">
        <v>2001.58</v>
      </c>
      <c r="C535" s="10">
        <v>0.33416699999999999</v>
      </c>
      <c r="D535" s="4">
        <f t="shared" si="127"/>
        <v>0.17351674</v>
      </c>
      <c r="E535" s="10">
        <f t="shared" si="130"/>
        <v>1.0628060298418045</v>
      </c>
      <c r="F535" s="10">
        <f t="shared" si="131"/>
        <v>-2.9939905576339187</v>
      </c>
      <c r="G535" s="10">
        <f t="shared" si="132"/>
        <v>3.8981016642568864</v>
      </c>
      <c r="H535" s="3">
        <f t="shared" si="133"/>
        <v>0.90411110662296768</v>
      </c>
      <c r="I535" s="3">
        <v>3.217797695262484</v>
      </c>
      <c r="J535" s="3">
        <f t="shared" si="134"/>
        <v>99.146631811068417</v>
      </c>
      <c r="K535" s="3">
        <f t="shared" si="135"/>
        <v>372.54084421919634</v>
      </c>
      <c r="L535" s="3">
        <f t="shared" si="128"/>
        <v>57.17284421919635</v>
      </c>
      <c r="N535" s="1">
        <v>2001.79</v>
      </c>
      <c r="O535">
        <v>371.54500000000002</v>
      </c>
      <c r="P535" s="2">
        <f t="shared" si="129"/>
        <v>56.177000000000021</v>
      </c>
      <c r="R535" s="4">
        <f t="shared" si="138"/>
        <v>1.2417000000000011E-2</v>
      </c>
      <c r="S535" s="3">
        <f t="shared" si="139"/>
        <v>8.2173641793126251E-3</v>
      </c>
      <c r="T535" s="3">
        <f t="shared" si="140"/>
        <v>3.0495103015556246E-2</v>
      </c>
      <c r="U535" s="3">
        <f t="shared" si="136"/>
        <v>4.8712467194868873E-2</v>
      </c>
      <c r="V535" s="3">
        <f t="shared" si="141"/>
        <v>0.13996280686740192</v>
      </c>
      <c r="W535" s="3">
        <f t="shared" si="137"/>
        <v>0.18380402734278389</v>
      </c>
      <c r="X535" s="3">
        <f t="shared" si="142"/>
        <v>0.26814980793854204</v>
      </c>
      <c r="Z535" s="1">
        <v>2001.87</v>
      </c>
      <c r="AA535">
        <v>0.13583300000000001</v>
      </c>
    </row>
    <row r="536" spans="2:27" ht="15">
      <c r="B536" s="3">
        <v>2001.67</v>
      </c>
      <c r="C536" s="10">
        <v>0.33600000000000002</v>
      </c>
      <c r="D536" s="4">
        <f t="shared" ref="D536:D599" si="143">C536*Had_fact+Had_offset</f>
        <v>0.17392000000000002</v>
      </c>
      <c r="E536" s="10">
        <f t="shared" si="130"/>
        <v>1.0852890583285075</v>
      </c>
      <c r="F536" s="10">
        <f t="shared" si="131"/>
        <v>-2.9871939832658314</v>
      </c>
      <c r="G536" s="10">
        <f t="shared" si="132"/>
        <v>3.9285727041540999</v>
      </c>
      <c r="H536" s="3">
        <f t="shared" si="133"/>
        <v>0.94137872088826846</v>
      </c>
      <c r="I536" s="3">
        <v>3.2233888177550152</v>
      </c>
      <c r="J536" s="3">
        <f t="shared" si="134"/>
        <v>99.415247545881329</v>
      </c>
      <c r="K536" s="3">
        <f t="shared" si="135"/>
        <v>372.68109401450107</v>
      </c>
      <c r="L536" s="3">
        <f t="shared" si="128"/>
        <v>57.313094014501075</v>
      </c>
      <c r="N536" s="1">
        <v>2001.87</v>
      </c>
      <c r="O536">
        <v>371.68099999999998</v>
      </c>
      <c r="P536" s="2">
        <f t="shared" si="129"/>
        <v>56.312999999999988</v>
      </c>
      <c r="R536" s="4">
        <f t="shared" si="138"/>
        <v>1.8330000000000291E-3</v>
      </c>
      <c r="S536" s="3">
        <f t="shared" si="139"/>
        <v>6.7965743680873381E-3</v>
      </c>
      <c r="T536" s="3">
        <f t="shared" si="140"/>
        <v>3.0471039897213448E-2</v>
      </c>
      <c r="U536" s="3">
        <f t="shared" si="136"/>
        <v>4.7267614265300788E-2</v>
      </c>
      <c r="V536" s="3">
        <f t="shared" si="141"/>
        <v>0.14024979530472592</v>
      </c>
      <c r="W536" s="3">
        <f t="shared" si="137"/>
        <v>0.18279064814349663</v>
      </c>
      <c r="X536" s="3">
        <f t="shared" si="142"/>
        <v>0.26861573481291146</v>
      </c>
      <c r="Z536" s="1">
        <v>2001.96</v>
      </c>
      <c r="AA536">
        <v>0.1525</v>
      </c>
    </row>
    <row r="537" spans="2:27" ht="15">
      <c r="B537" s="3">
        <v>2001.75</v>
      </c>
      <c r="C537" s="10">
        <v>0.34791699999999998</v>
      </c>
      <c r="D537" s="4">
        <f t="shared" si="143"/>
        <v>0.17654174</v>
      </c>
      <c r="E537" s="10">
        <f t="shared" si="130"/>
        <v>1.1097857659551</v>
      </c>
      <c r="F537" s="10">
        <f t="shared" si="131"/>
        <v>-2.9783295101364096</v>
      </c>
      <c r="G537" s="10">
        <f t="shared" si="132"/>
        <v>3.9623467383972737</v>
      </c>
      <c r="H537" s="3">
        <f t="shared" si="133"/>
        <v>0.98401722826086413</v>
      </c>
      <c r="I537" s="3">
        <v>3.2289799402475459</v>
      </c>
      <c r="J537" s="3">
        <f t="shared" si="134"/>
        <v>99.684329207568624</v>
      </c>
      <c r="K537" s="3">
        <f t="shared" si="135"/>
        <v>372.82163570630706</v>
      </c>
      <c r="L537" s="3">
        <f t="shared" si="128"/>
        <v>57.453635706307068</v>
      </c>
      <c r="N537" s="1">
        <v>2001.96</v>
      </c>
      <c r="O537">
        <v>371.83300000000003</v>
      </c>
      <c r="P537" s="2">
        <f t="shared" si="129"/>
        <v>56.465000000000032</v>
      </c>
      <c r="R537" s="4">
        <f t="shared" si="138"/>
        <v>1.1916999999999955E-2</v>
      </c>
      <c r="S537" s="3">
        <f t="shared" si="139"/>
        <v>8.864473129421846E-3</v>
      </c>
      <c r="T537" s="3">
        <f t="shared" si="140"/>
        <v>3.3774034243173823E-2</v>
      </c>
      <c r="U537" s="3">
        <f t="shared" si="136"/>
        <v>5.2638507372595671E-2</v>
      </c>
      <c r="V537" s="3">
        <f t="shared" si="141"/>
        <v>0.14054169180599274</v>
      </c>
      <c r="W537" s="3">
        <f t="shared" si="137"/>
        <v>0.18791634844132885</v>
      </c>
      <c r="X537" s="3">
        <f t="shared" si="142"/>
        <v>0.26908166168729508</v>
      </c>
      <c r="Z537" s="1">
        <v>2002.04</v>
      </c>
      <c r="AA537">
        <v>0.193333</v>
      </c>
    </row>
    <row r="538" spans="2:27" ht="15">
      <c r="B538" s="3">
        <v>2001.83</v>
      </c>
      <c r="C538" s="10">
        <v>0.35549999999999998</v>
      </c>
      <c r="D538" s="4">
        <f t="shared" si="143"/>
        <v>0.17821000000000001</v>
      </c>
      <c r="E538" s="10">
        <f t="shared" si="130"/>
        <v>1.1347490377992175</v>
      </c>
      <c r="F538" s="10">
        <f t="shared" si="131"/>
        <v>-2.9689485883295887</v>
      </c>
      <c r="G538" s="10">
        <f t="shared" si="132"/>
        <v>3.9979259444301527</v>
      </c>
      <c r="H538" s="3">
        <f t="shared" si="133"/>
        <v>1.028977356100564</v>
      </c>
      <c r="I538" s="3">
        <v>3.2345710627400766</v>
      </c>
      <c r="J538" s="3">
        <f t="shared" si="134"/>
        <v>99.953876796130302</v>
      </c>
      <c r="K538" s="3">
        <f t="shared" si="135"/>
        <v>372.96247175722607</v>
      </c>
      <c r="L538" s="3">
        <f t="shared" si="128"/>
        <v>57.594471757226074</v>
      </c>
      <c r="N538" s="1">
        <v>2002.04</v>
      </c>
      <c r="O538">
        <v>372.02699999999999</v>
      </c>
      <c r="P538" s="2">
        <f t="shared" si="129"/>
        <v>56.658999999999992</v>
      </c>
      <c r="R538" s="4">
        <f t="shared" si="138"/>
        <v>7.5830000000000064E-3</v>
      </c>
      <c r="S538" s="3">
        <f t="shared" si="139"/>
        <v>9.3809218068208189E-3</v>
      </c>
      <c r="T538" s="3">
        <f t="shared" si="140"/>
        <v>3.5579206032879007E-2</v>
      </c>
      <c r="U538" s="3">
        <f t="shared" si="136"/>
        <v>5.4960127839699828E-2</v>
      </c>
      <c r="V538" s="3">
        <f t="shared" si="141"/>
        <v>0.14083605091900608</v>
      </c>
      <c r="W538" s="3">
        <f t="shared" si="137"/>
        <v>0.19030016597473592</v>
      </c>
      <c r="X538" s="3">
        <f t="shared" si="142"/>
        <v>0.26954758856167871</v>
      </c>
      <c r="Z538" s="1">
        <v>2002.12</v>
      </c>
      <c r="AA538">
        <v>0.20250000000000001</v>
      </c>
    </row>
    <row r="539" spans="2:27" ht="15">
      <c r="B539" s="3">
        <v>2001.92</v>
      </c>
      <c r="C539" s="10">
        <v>0.37383300000000003</v>
      </c>
      <c r="D539" s="4">
        <f t="shared" si="143"/>
        <v>0.18224326000000002</v>
      </c>
      <c r="E539" s="10">
        <f t="shared" si="130"/>
        <v>1.1635796596166736</v>
      </c>
      <c r="F539" s="10">
        <f t="shared" si="131"/>
        <v>-2.9558044206307486</v>
      </c>
      <c r="G539" s="10">
        <f t="shared" si="132"/>
        <v>4.0388193683591371</v>
      </c>
      <c r="H539" s="3">
        <f t="shared" si="133"/>
        <v>1.0830149477283886</v>
      </c>
      <c r="I539" s="3">
        <v>3.2401621852326077</v>
      </c>
      <c r="J539" s="3">
        <f t="shared" si="134"/>
        <v>100.22389031156635</v>
      </c>
      <c r="K539" s="3">
        <f t="shared" si="135"/>
        <v>373.10361033626975</v>
      </c>
      <c r="L539" s="3">
        <f t="shared" si="128"/>
        <v>57.735610336269758</v>
      </c>
      <c r="N539" s="1">
        <v>2002.12</v>
      </c>
      <c r="O539">
        <v>372.22899999999998</v>
      </c>
      <c r="P539" s="2">
        <f t="shared" si="129"/>
        <v>56.86099999999999</v>
      </c>
      <c r="R539" s="4">
        <f t="shared" si="138"/>
        <v>1.8333000000000044E-2</v>
      </c>
      <c r="S539" s="3">
        <f t="shared" si="139"/>
        <v>1.3144167698840192E-2</v>
      </c>
      <c r="T539" s="3">
        <f t="shared" si="140"/>
        <v>4.0893423928984429E-2</v>
      </c>
      <c r="U539" s="3">
        <f t="shared" si="136"/>
        <v>6.4037591627824617E-2</v>
      </c>
      <c r="V539" s="3">
        <f t="shared" si="141"/>
        <v>0.14113857904368388</v>
      </c>
      <c r="W539" s="3">
        <f t="shared" si="137"/>
        <v>0.19877241150872604</v>
      </c>
      <c r="X539" s="3">
        <f t="shared" si="142"/>
        <v>0.27001351543604812</v>
      </c>
      <c r="Z539" s="1">
        <v>2002.21</v>
      </c>
      <c r="AA539">
        <v>0.183333</v>
      </c>
    </row>
    <row r="540" spans="2:27" ht="15">
      <c r="B540" s="3">
        <v>2002</v>
      </c>
      <c r="C540" s="10">
        <v>0.37233300000000003</v>
      </c>
      <c r="D540" s="4">
        <f t="shared" si="143"/>
        <v>0.18191326000000002</v>
      </c>
      <c r="E540" s="10">
        <f t="shared" si="130"/>
        <v>1.1896253786778905</v>
      </c>
      <c r="F540" s="10">
        <f t="shared" si="131"/>
        <v>-2.9453909360667021</v>
      </c>
      <c r="G540" s="10">
        <f t="shared" si="132"/>
        <v>4.0783748314407591</v>
      </c>
      <c r="H540" s="3">
        <f t="shared" si="133"/>
        <v>1.132983895374057</v>
      </c>
      <c r="I540" s="3">
        <v>3.2457533077251388</v>
      </c>
      <c r="J540" s="3">
        <f t="shared" si="134"/>
        <v>100.49436975387678</v>
      </c>
      <c r="K540" s="3">
        <f t="shared" si="135"/>
        <v>373.2450487738065</v>
      </c>
      <c r="L540" s="3">
        <f t="shared" si="128"/>
        <v>57.877048773806507</v>
      </c>
      <c r="N540" s="1">
        <v>2002.21</v>
      </c>
      <c r="O540">
        <v>372.41199999999998</v>
      </c>
      <c r="P540" s="2">
        <f t="shared" si="129"/>
        <v>57.043999999999983</v>
      </c>
      <c r="R540" s="4">
        <f t="shared" si="138"/>
        <v>-1.5000000000000013E-3</v>
      </c>
      <c r="S540" s="3">
        <f t="shared" si="139"/>
        <v>1.0413484564046449E-2</v>
      </c>
      <c r="T540" s="3">
        <f t="shared" si="140"/>
        <v>3.9555463081621944E-2</v>
      </c>
      <c r="U540" s="3">
        <f t="shared" si="136"/>
        <v>5.9968947645668395E-2</v>
      </c>
      <c r="V540" s="3">
        <f t="shared" si="141"/>
        <v>0.14143843753674901</v>
      </c>
      <c r="W540" s="3">
        <f t="shared" si="137"/>
        <v>0.19541049041785058</v>
      </c>
      <c r="X540" s="3">
        <f t="shared" si="142"/>
        <v>0.27047944231043175</v>
      </c>
      <c r="Z540" s="1">
        <v>2002.29</v>
      </c>
      <c r="AA540">
        <v>0.20833299999999999</v>
      </c>
    </row>
    <row r="541" spans="2:27" ht="15">
      <c r="B541" s="3">
        <v>2002.08</v>
      </c>
      <c r="C541" s="10">
        <v>0.37524999999999997</v>
      </c>
      <c r="D541" s="4">
        <f t="shared" si="143"/>
        <v>0.182555</v>
      </c>
      <c r="E541" s="10">
        <f t="shared" si="130"/>
        <v>1.2145215187952725</v>
      </c>
      <c r="F541" s="10">
        <f t="shared" si="131"/>
        <v>-2.9360771459866166</v>
      </c>
      <c r="G541" s="10">
        <f t="shared" si="132"/>
        <v>4.1180770219901133</v>
      </c>
      <c r="H541" s="3">
        <f t="shared" si="133"/>
        <v>1.1819998760034967</v>
      </c>
      <c r="I541" s="3">
        <v>3.2513444302176699</v>
      </c>
      <c r="J541" s="3">
        <f t="shared" si="134"/>
        <v>100.76531512306158</v>
      </c>
      <c r="K541" s="3">
        <f t="shared" si="135"/>
        <v>373.38678682064028</v>
      </c>
      <c r="L541" s="3">
        <f t="shared" si="128"/>
        <v>58.018786820640287</v>
      </c>
      <c r="N541" s="1">
        <v>2002.29</v>
      </c>
      <c r="O541">
        <v>372.62099999999998</v>
      </c>
      <c r="P541" s="2">
        <f t="shared" si="129"/>
        <v>57.252999999999986</v>
      </c>
      <c r="R541" s="4">
        <f t="shared" si="138"/>
        <v>2.9169999999999474E-3</v>
      </c>
      <c r="S541" s="3">
        <f t="shared" si="139"/>
        <v>9.3137900800854823E-3</v>
      </c>
      <c r="T541" s="3">
        <f t="shared" si="140"/>
        <v>3.9702190549354199E-2</v>
      </c>
      <c r="U541" s="3">
        <f t="shared" si="136"/>
        <v>5.9015980629439684E-2</v>
      </c>
      <c r="V541" s="3">
        <f t="shared" si="141"/>
        <v>0.14173804683377966</v>
      </c>
      <c r="W541" s="3">
        <f t="shared" si="137"/>
        <v>0.19485242940027536</v>
      </c>
      <c r="X541" s="3">
        <f t="shared" si="142"/>
        <v>0.27094536918480117</v>
      </c>
      <c r="Z541" s="1">
        <v>2002.37</v>
      </c>
      <c r="AA541">
        <v>0.17416699999999999</v>
      </c>
    </row>
    <row r="542" spans="2:27" ht="15">
      <c r="B542" s="3">
        <v>2002.17</v>
      </c>
      <c r="C542" s="10">
        <v>0.37983299999999998</v>
      </c>
      <c r="D542" s="4">
        <f t="shared" si="143"/>
        <v>0.18356326000000001</v>
      </c>
      <c r="E542" s="10">
        <f t="shared" si="130"/>
        <v>1.238892819247114</v>
      </c>
      <c r="F542" s="10">
        <f t="shared" si="131"/>
        <v>-2.9273922996533908</v>
      </c>
      <c r="G542" s="10">
        <f t="shared" si="132"/>
        <v>4.1584725033813115</v>
      </c>
      <c r="H542" s="3">
        <f t="shared" si="133"/>
        <v>1.2310802037279207</v>
      </c>
      <c r="I542" s="3">
        <v>3.2569355527102006</v>
      </c>
      <c r="J542" s="3">
        <f t="shared" si="134"/>
        <v>101.03672641912077</v>
      </c>
      <c r="K542" s="3">
        <f t="shared" si="135"/>
        <v>373.52882511742433</v>
      </c>
      <c r="L542" s="3">
        <f t="shared" si="128"/>
        <v>58.160825117424338</v>
      </c>
      <c r="N542" s="1">
        <v>2002.37</v>
      </c>
      <c r="O542">
        <v>372.79500000000002</v>
      </c>
      <c r="P542" s="2">
        <f t="shared" si="129"/>
        <v>57.427000000000021</v>
      </c>
      <c r="R542" s="4">
        <f t="shared" si="138"/>
        <v>4.5830000000000037E-3</v>
      </c>
      <c r="S542" s="3">
        <f t="shared" si="139"/>
        <v>8.6848463332258596E-3</v>
      </c>
      <c r="T542" s="3">
        <f t="shared" si="140"/>
        <v>4.0395481391198196E-2</v>
      </c>
      <c r="U542" s="3">
        <f t="shared" si="136"/>
        <v>5.9080327724424057E-2</v>
      </c>
      <c r="V542" s="3">
        <f t="shared" si="141"/>
        <v>0.142038296784051</v>
      </c>
      <c r="W542" s="3">
        <f t="shared" si="137"/>
        <v>0.19521059173603267</v>
      </c>
      <c r="X542" s="3">
        <f t="shared" si="142"/>
        <v>0.27141129605918479</v>
      </c>
      <c r="Z542" s="1">
        <v>2002.46</v>
      </c>
      <c r="AA542">
        <v>0.20916699999999999</v>
      </c>
    </row>
    <row r="543" spans="2:27" ht="15">
      <c r="B543" s="3">
        <v>2002.25</v>
      </c>
      <c r="C543" s="10">
        <v>0.376917</v>
      </c>
      <c r="D543" s="4">
        <f t="shared" si="143"/>
        <v>0.18292174</v>
      </c>
      <c r="E543" s="10">
        <f t="shared" si="130"/>
        <v>1.2603828961573205</v>
      </c>
      <c r="F543" s="10">
        <f t="shared" si="131"/>
        <v>-2.9215344572403548</v>
      </c>
      <c r="G543" s="10">
        <f t="shared" si="132"/>
        <v>4.1970731731143394</v>
      </c>
      <c r="H543" s="3">
        <f t="shared" si="133"/>
        <v>1.2755387158739846</v>
      </c>
      <c r="I543" s="3">
        <v>3.2625266752027313</v>
      </c>
      <c r="J543" s="3">
        <f t="shared" si="134"/>
        <v>101.30860364205432</v>
      </c>
      <c r="K543" s="3">
        <f t="shared" si="135"/>
        <v>373.67116025478339</v>
      </c>
      <c r="L543" s="3">
        <f t="shared" si="128"/>
        <v>58.303160254783393</v>
      </c>
      <c r="N543" s="1">
        <v>2002.46</v>
      </c>
      <c r="O543">
        <v>373.00400000000002</v>
      </c>
      <c r="P543" s="2">
        <f t="shared" si="129"/>
        <v>57.636000000000024</v>
      </c>
      <c r="R543" s="4">
        <f t="shared" si="138"/>
        <v>-2.9159999999999742E-3</v>
      </c>
      <c r="S543" s="3">
        <f t="shared" si="139"/>
        <v>5.8578424130359963E-3</v>
      </c>
      <c r="T543" s="3">
        <f t="shared" si="140"/>
        <v>3.8600669733027893E-2</v>
      </c>
      <c r="U543" s="3">
        <f t="shared" si="136"/>
        <v>5.4458512146063891E-2</v>
      </c>
      <c r="V543" s="3">
        <f t="shared" si="141"/>
        <v>0.1423351373590549</v>
      </c>
      <c r="W543" s="3">
        <f t="shared" si="137"/>
        <v>0.19134779829051241</v>
      </c>
      <c r="X543" s="3">
        <f t="shared" si="142"/>
        <v>0.27187722293355421</v>
      </c>
      <c r="Z543" s="1">
        <v>2002.54</v>
      </c>
      <c r="AA543">
        <v>0.21083299999999999</v>
      </c>
    </row>
    <row r="544" spans="2:27" ht="15">
      <c r="B544" s="3">
        <v>2002.33</v>
      </c>
      <c r="C544" s="10">
        <v>0.38958300000000001</v>
      </c>
      <c r="D544" s="4">
        <f t="shared" si="143"/>
        <v>0.18570826000000001</v>
      </c>
      <c r="E544" s="10">
        <f t="shared" si="130"/>
        <v>1.2842055911657304</v>
      </c>
      <c r="F544" s="10">
        <f t="shared" si="131"/>
        <v>-2.9132941122692415</v>
      </c>
      <c r="G544" s="10">
        <f t="shared" si="132"/>
        <v>4.2390563058984547</v>
      </c>
      <c r="H544" s="3">
        <f t="shared" si="133"/>
        <v>1.3257621936292132</v>
      </c>
      <c r="I544" s="3">
        <v>3.2681177976952624</v>
      </c>
      <c r="J544" s="3">
        <f t="shared" si="134"/>
        <v>101.58094679186226</v>
      </c>
      <c r="K544" s="3">
        <f t="shared" si="135"/>
        <v>373.81379725407106</v>
      </c>
      <c r="L544" s="3">
        <f t="shared" si="128"/>
        <v>58.445797254071067</v>
      </c>
      <c r="N544" s="1">
        <v>2002.54</v>
      </c>
      <c r="O544">
        <v>373.21499999999997</v>
      </c>
      <c r="P544" s="2">
        <f t="shared" si="129"/>
        <v>57.84699999999998</v>
      </c>
      <c r="R544" s="4">
        <f t="shared" si="138"/>
        <v>1.2666000000000011E-2</v>
      </c>
      <c r="S544" s="3">
        <f t="shared" si="139"/>
        <v>8.2403449711132559E-3</v>
      </c>
      <c r="T544" s="3">
        <f t="shared" si="140"/>
        <v>4.1983132784115362E-2</v>
      </c>
      <c r="U544" s="3">
        <f t="shared" si="136"/>
        <v>6.022347775522862E-2</v>
      </c>
      <c r="V544" s="3">
        <f t="shared" si="141"/>
        <v>0.14263699928767437</v>
      </c>
      <c r="W544" s="3">
        <f t="shared" si="137"/>
        <v>0.19683812926738015</v>
      </c>
      <c r="X544" s="3">
        <f t="shared" si="142"/>
        <v>0.27234314980793783</v>
      </c>
      <c r="Z544" s="1">
        <v>2002.62</v>
      </c>
      <c r="AA544">
        <v>0.20166700000000001</v>
      </c>
    </row>
    <row r="545" spans="2:27" ht="15">
      <c r="B545" s="3">
        <v>2002.42</v>
      </c>
      <c r="C545" s="10">
        <v>0.38700000000000001</v>
      </c>
      <c r="D545" s="4">
        <f t="shared" si="143"/>
        <v>0.18514000000000003</v>
      </c>
      <c r="E545" s="10">
        <f t="shared" si="130"/>
        <v>1.3052974275415861</v>
      </c>
      <c r="F545" s="10">
        <f t="shared" si="131"/>
        <v>-2.9078887300120018</v>
      </c>
      <c r="G545" s="10">
        <f t="shared" si="132"/>
        <v>4.2793217448537382</v>
      </c>
      <c r="H545" s="3">
        <f t="shared" si="133"/>
        <v>1.3714330148417364</v>
      </c>
      <c r="I545" s="3">
        <v>3.2737089201877936</v>
      </c>
      <c r="J545" s="3">
        <f t="shared" si="134"/>
        <v>101.85375586854458</v>
      </c>
      <c r="K545" s="3">
        <f t="shared" si="135"/>
        <v>373.95673282878562</v>
      </c>
      <c r="L545" s="3">
        <f t="shared" si="128"/>
        <v>58.588732828785623</v>
      </c>
      <c r="N545" s="1">
        <v>2002.62</v>
      </c>
      <c r="O545">
        <v>373.41699999999997</v>
      </c>
      <c r="P545" s="2">
        <f t="shared" si="129"/>
        <v>58.048999999999978</v>
      </c>
      <c r="R545" s="4">
        <f t="shared" si="138"/>
        <v>-2.583000000000002E-3</v>
      </c>
      <c r="S545" s="3">
        <f t="shared" si="139"/>
        <v>5.4053822572397436E-3</v>
      </c>
      <c r="T545" s="3">
        <f t="shared" si="140"/>
        <v>4.026543895528345E-2</v>
      </c>
      <c r="U545" s="3">
        <f t="shared" si="136"/>
        <v>5.5670821212523196E-2</v>
      </c>
      <c r="V545" s="3">
        <f t="shared" si="141"/>
        <v>0.14293557471455642</v>
      </c>
      <c r="W545" s="3">
        <f t="shared" si="137"/>
        <v>0.19303931380582728</v>
      </c>
      <c r="X545" s="3">
        <f t="shared" si="142"/>
        <v>0.27280907668232146</v>
      </c>
      <c r="Z545" s="1">
        <v>2002.71</v>
      </c>
      <c r="AA545">
        <v>0.20666699999999999</v>
      </c>
    </row>
    <row r="546" spans="2:27" ht="15">
      <c r="B546" s="3">
        <v>2002.5</v>
      </c>
      <c r="C546" s="10">
        <v>0.39808300000000002</v>
      </c>
      <c r="D546" s="4">
        <f t="shared" si="143"/>
        <v>0.18757826</v>
      </c>
      <c r="E546" s="10">
        <f t="shared" si="130"/>
        <v>1.3282474448041204</v>
      </c>
      <c r="F546" s="10">
        <f t="shared" si="131"/>
        <v>-2.9005709472466381</v>
      </c>
      <c r="G546" s="10">
        <f t="shared" si="132"/>
        <v>4.322413114838918</v>
      </c>
      <c r="H546" s="3">
        <f t="shared" si="133"/>
        <v>1.4218421675922799</v>
      </c>
      <c r="I546" s="3">
        <v>3.2856265799927771</v>
      </c>
      <c r="J546" s="3">
        <f t="shared" si="134"/>
        <v>102.12755808354397</v>
      </c>
      <c r="K546" s="3">
        <f t="shared" si="135"/>
        <v>374.1004974452822</v>
      </c>
      <c r="L546" s="3">
        <f t="shared" si="128"/>
        <v>58.732497445282206</v>
      </c>
      <c r="N546" s="1">
        <v>2002.71</v>
      </c>
      <c r="O546">
        <v>373.62299999999999</v>
      </c>
      <c r="P546" s="2">
        <f t="shared" si="129"/>
        <v>58.254999999999995</v>
      </c>
      <c r="R546" s="4">
        <f t="shared" si="138"/>
        <v>1.108300000000001E-2</v>
      </c>
      <c r="S546" s="3">
        <f t="shared" si="139"/>
        <v>7.3177827653636562E-3</v>
      </c>
      <c r="T546" s="3">
        <f t="shared" si="140"/>
        <v>4.3091369985179817E-2</v>
      </c>
      <c r="U546" s="3">
        <f t="shared" si="136"/>
        <v>6.0409152750543475E-2</v>
      </c>
      <c r="V546" s="3">
        <f t="shared" si="141"/>
        <v>0.14376461649658268</v>
      </c>
      <c r="W546" s="3">
        <f t="shared" si="137"/>
        <v>0.19813285397207181</v>
      </c>
      <c r="X546" s="3">
        <f t="shared" si="142"/>
        <v>0.27380221499939239</v>
      </c>
      <c r="Z546" s="1">
        <v>2002.79</v>
      </c>
      <c r="AA546">
        <v>0.21249999999999999</v>
      </c>
    </row>
    <row r="547" spans="2:27" ht="15">
      <c r="B547" s="3">
        <v>2002.58</v>
      </c>
      <c r="C547" s="10">
        <v>0.39916699999999999</v>
      </c>
      <c r="D547" s="4">
        <f t="shared" si="143"/>
        <v>0.18781674000000001</v>
      </c>
      <c r="E547" s="10">
        <f t="shared" si="130"/>
        <v>1.349709167420329</v>
      </c>
      <c r="F547" s="10">
        <f t="shared" si="131"/>
        <v>-2.8946915746677262</v>
      </c>
      <c r="G547" s="10">
        <f t="shared" si="132"/>
        <v>4.3649736302185458</v>
      </c>
      <c r="H547" s="3">
        <f t="shared" si="133"/>
        <v>1.4702820555508196</v>
      </c>
      <c r="I547" s="3">
        <v>3.297544239797761</v>
      </c>
      <c r="J547" s="3">
        <f t="shared" si="134"/>
        <v>102.40235343686045</v>
      </c>
      <c r="K547" s="3">
        <f t="shared" si="135"/>
        <v>374.24508889054852</v>
      </c>
      <c r="L547" s="3">
        <f t="shared" si="128"/>
        <v>58.877088890548521</v>
      </c>
      <c r="N547" s="1">
        <v>2002.79</v>
      </c>
      <c r="O547">
        <v>373.83600000000001</v>
      </c>
      <c r="P547" s="2">
        <f t="shared" si="129"/>
        <v>58.468000000000018</v>
      </c>
      <c r="R547" s="4">
        <f t="shared" si="138"/>
        <v>1.0839999999999739E-3</v>
      </c>
      <c r="S547" s="3">
        <f t="shared" si="139"/>
        <v>5.8793725789119122E-3</v>
      </c>
      <c r="T547" s="3">
        <f t="shared" si="140"/>
        <v>4.2560515379627795E-2</v>
      </c>
      <c r="U547" s="3">
        <f t="shared" si="136"/>
        <v>5.8439887958539709E-2</v>
      </c>
      <c r="V547" s="3">
        <f t="shared" si="141"/>
        <v>0.14459144526631462</v>
      </c>
      <c r="W547" s="3">
        <f t="shared" si="137"/>
        <v>0.19718734442900038</v>
      </c>
      <c r="X547" s="3">
        <f t="shared" si="142"/>
        <v>0.27479535331647753</v>
      </c>
      <c r="Z547" s="1">
        <v>2002.87</v>
      </c>
      <c r="AA547">
        <v>0.22833300000000001</v>
      </c>
    </row>
    <row r="548" spans="2:27" ht="15">
      <c r="B548" s="3">
        <v>2002.67</v>
      </c>
      <c r="C548" s="10">
        <v>0.40941699999999998</v>
      </c>
      <c r="D548" s="4">
        <f t="shared" si="143"/>
        <v>0.19007173999999999</v>
      </c>
      <c r="E548" s="10">
        <f t="shared" si="130"/>
        <v>1.3727330844418932</v>
      </c>
      <c r="F548" s="10">
        <f t="shared" si="131"/>
        <v>-2.8873541117647781</v>
      </c>
      <c r="G548" s="10">
        <f t="shared" si="132"/>
        <v>4.4100379628713036</v>
      </c>
      <c r="H548" s="3">
        <f t="shared" si="133"/>
        <v>1.5226838511065255</v>
      </c>
      <c r="I548" s="3">
        <v>3.3094618996027449</v>
      </c>
      <c r="J548" s="3">
        <f t="shared" si="134"/>
        <v>102.67814192849401</v>
      </c>
      <c r="K548" s="3">
        <f t="shared" si="135"/>
        <v>374.39050989361317</v>
      </c>
      <c r="L548" s="3">
        <f t="shared" si="128"/>
        <v>59.022509893613176</v>
      </c>
      <c r="N548" s="1">
        <v>2002.87</v>
      </c>
      <c r="O548">
        <v>374.06400000000002</v>
      </c>
      <c r="P548" s="2">
        <f t="shared" si="129"/>
        <v>58.696000000000026</v>
      </c>
      <c r="R548" s="4">
        <f t="shared" si="138"/>
        <v>1.0249999999999981E-2</v>
      </c>
      <c r="S548" s="3">
        <f t="shared" si="139"/>
        <v>7.337462902948122E-3</v>
      </c>
      <c r="T548" s="3">
        <f t="shared" si="140"/>
        <v>4.5064332652757777E-2</v>
      </c>
      <c r="U548" s="3">
        <f t="shared" si="136"/>
        <v>6.2401795555705901E-2</v>
      </c>
      <c r="V548" s="3">
        <f t="shared" si="141"/>
        <v>0.145421003064655</v>
      </c>
      <c r="W548" s="3">
        <f t="shared" si="137"/>
        <v>0.2015826190647903</v>
      </c>
      <c r="X548" s="3">
        <f t="shared" si="142"/>
        <v>0.27578849163356267</v>
      </c>
      <c r="Z548" s="1">
        <v>2002.96</v>
      </c>
      <c r="AA548">
        <v>0.23749999999999999</v>
      </c>
    </row>
    <row r="549" spans="2:27" ht="15">
      <c r="B549" s="3">
        <v>2002.75</v>
      </c>
      <c r="C549" s="10">
        <v>0.400667</v>
      </c>
      <c r="D549" s="4">
        <f t="shared" si="143"/>
        <v>0.18814674000000001</v>
      </c>
      <c r="E549" s="10">
        <f t="shared" si="130"/>
        <v>1.3911176652124988</v>
      </c>
      <c r="F549" s="10">
        <f t="shared" si="131"/>
        <v>-2.8846017654913432</v>
      </c>
      <c r="G549" s="10">
        <f t="shared" si="132"/>
        <v>4.4512866726713725</v>
      </c>
      <c r="H549" s="3">
        <f t="shared" si="133"/>
        <v>1.5666849071800293</v>
      </c>
      <c r="I549" s="3">
        <v>3.3213795594077284</v>
      </c>
      <c r="J549" s="3">
        <f t="shared" si="134"/>
        <v>102.95492355844466</v>
      </c>
      <c r="K549" s="3">
        <f t="shared" si="135"/>
        <v>374.53675289519288</v>
      </c>
      <c r="L549" s="3">
        <f t="shared" si="128"/>
        <v>59.168752895192881</v>
      </c>
      <c r="N549" s="1">
        <v>2002.96</v>
      </c>
      <c r="O549">
        <v>374.30200000000002</v>
      </c>
      <c r="P549" s="2">
        <f t="shared" si="129"/>
        <v>58.934000000000026</v>
      </c>
      <c r="R549" s="4">
        <f t="shared" si="138"/>
        <v>-8.74999999999998E-3</v>
      </c>
      <c r="S549" s="3">
        <f t="shared" si="139"/>
        <v>2.7523462734349025E-3</v>
      </c>
      <c r="T549" s="3">
        <f t="shared" si="140"/>
        <v>4.1248709800068895E-2</v>
      </c>
      <c r="U549" s="3">
        <f t="shared" si="136"/>
        <v>5.4001056073503799E-2</v>
      </c>
      <c r="V549" s="3">
        <f t="shared" si="141"/>
        <v>0.14624300157970538</v>
      </c>
      <c r="W549" s="3">
        <f t="shared" si="137"/>
        <v>0.1948439520458588</v>
      </c>
      <c r="X549" s="3">
        <f t="shared" si="142"/>
        <v>0.27678162995064781</v>
      </c>
      <c r="Z549" s="1">
        <v>2003.04</v>
      </c>
      <c r="AA549">
        <v>0.223333</v>
      </c>
    </row>
    <row r="550" spans="2:27" ht="15">
      <c r="B550" s="3">
        <v>2002.83</v>
      </c>
      <c r="C550" s="10">
        <v>0.39450000000000002</v>
      </c>
      <c r="D550" s="4">
        <f t="shared" si="143"/>
        <v>0.18679000000000001</v>
      </c>
      <c r="E550" s="10">
        <f t="shared" si="130"/>
        <v>1.4060599516858723</v>
      </c>
      <c r="F550" s="10">
        <f t="shared" si="131"/>
        <v>-2.8852418290552664</v>
      </c>
      <c r="G550" s="10">
        <f t="shared" si="132"/>
        <v>4.4896505226487786</v>
      </c>
      <c r="H550" s="3">
        <f t="shared" si="133"/>
        <v>1.6044086935935122</v>
      </c>
      <c r="I550" s="3">
        <v>3.3332972192127124</v>
      </c>
      <c r="J550" s="3">
        <f t="shared" si="134"/>
        <v>103.23269832671239</v>
      </c>
      <c r="K550" s="3">
        <f t="shared" si="135"/>
        <v>374.68381186297273</v>
      </c>
      <c r="L550" s="3">
        <f t="shared" si="128"/>
        <v>59.315811862972737</v>
      </c>
      <c r="N550" s="1">
        <v>2003.04</v>
      </c>
      <c r="O550">
        <v>374.52499999999998</v>
      </c>
      <c r="P550" s="2">
        <f t="shared" si="129"/>
        <v>59.156999999999982</v>
      </c>
      <c r="R550" s="4">
        <f t="shared" si="138"/>
        <v>-6.1669999999999781E-3</v>
      </c>
      <c r="S550" s="3">
        <f t="shared" si="139"/>
        <v>-6.4006356392320995E-4</v>
      </c>
      <c r="T550" s="3">
        <f t="shared" si="140"/>
        <v>3.8363849977406161E-2</v>
      </c>
      <c r="U550" s="3">
        <f t="shared" si="136"/>
        <v>4.7723786413482953E-2</v>
      </c>
      <c r="V550" s="3">
        <f t="shared" si="141"/>
        <v>0.14705896777985572</v>
      </c>
      <c r="W550" s="3">
        <f t="shared" si="137"/>
        <v>0.19001037555199038</v>
      </c>
      <c r="X550" s="3">
        <f t="shared" si="142"/>
        <v>0.27777476826773295</v>
      </c>
      <c r="Z550" s="1">
        <v>2003.12</v>
      </c>
      <c r="AA550">
        <v>0.22666700000000001</v>
      </c>
    </row>
    <row r="551" spans="2:27" ht="15">
      <c r="B551" s="3">
        <v>2002.92</v>
      </c>
      <c r="C551" s="10">
        <v>0.38674999999999998</v>
      </c>
      <c r="D551" s="4">
        <f t="shared" si="143"/>
        <v>0.185085</v>
      </c>
      <c r="E551" s="10">
        <f t="shared" si="130"/>
        <v>1.4173288957509997</v>
      </c>
      <c r="F551" s="10">
        <f t="shared" si="131"/>
        <v>-2.8896593391087548</v>
      </c>
      <c r="G551" s="10">
        <f t="shared" si="132"/>
        <v>4.5246667842089892</v>
      </c>
      <c r="H551" s="3">
        <f t="shared" si="133"/>
        <v>1.6350074451002343</v>
      </c>
      <c r="I551" s="3">
        <v>3.3452148790176963</v>
      </c>
      <c r="J551" s="3">
        <f t="shared" si="134"/>
        <v>103.5114662332972</v>
      </c>
      <c r="K551" s="3">
        <f t="shared" si="135"/>
        <v>374.8316800214381</v>
      </c>
      <c r="L551" s="3">
        <f t="shared" si="128"/>
        <v>59.463680021438108</v>
      </c>
      <c r="N551" s="1">
        <v>2003.12</v>
      </c>
      <c r="O551">
        <v>374.75200000000001</v>
      </c>
      <c r="P551" s="2">
        <f t="shared" si="129"/>
        <v>59.384000000000015</v>
      </c>
      <c r="R551" s="4">
        <f t="shared" si="138"/>
        <v>-7.7500000000000346E-3</v>
      </c>
      <c r="S551" s="3">
        <f t="shared" si="139"/>
        <v>-4.4175100534884493E-3</v>
      </c>
      <c r="T551" s="3">
        <f t="shared" si="140"/>
        <v>3.5016261560210538E-2</v>
      </c>
      <c r="U551" s="3">
        <f t="shared" si="136"/>
        <v>4.059875150672209E-2</v>
      </c>
      <c r="V551" s="3">
        <f t="shared" si="141"/>
        <v>0.14786815846537138</v>
      </c>
      <c r="W551" s="3">
        <f t="shared" si="137"/>
        <v>0.18440703482142126</v>
      </c>
      <c r="X551" s="3">
        <f t="shared" si="142"/>
        <v>0.27876790658480388</v>
      </c>
      <c r="Z551" s="1">
        <v>2003.21</v>
      </c>
      <c r="AA551">
        <v>0.20666699999999999</v>
      </c>
    </row>
    <row r="552" spans="2:27" ht="15">
      <c r="B552" s="3">
        <v>2003</v>
      </c>
      <c r="C552" s="10">
        <v>0.39258300000000002</v>
      </c>
      <c r="D552" s="4">
        <f t="shared" si="143"/>
        <v>0.18636826000000001</v>
      </c>
      <c r="E552" s="10">
        <f t="shared" si="130"/>
        <v>1.4295623485147593</v>
      </c>
      <c r="F552" s="10">
        <f t="shared" si="131"/>
        <v>-2.893058120842166</v>
      </c>
      <c r="G552" s="10">
        <f t="shared" si="132"/>
        <v>4.5608853066186112</v>
      </c>
      <c r="H552" s="3">
        <f t="shared" si="133"/>
        <v>1.6678271857764453</v>
      </c>
      <c r="I552" s="3">
        <v>3.3571325388226798</v>
      </c>
      <c r="J552" s="3">
        <f t="shared" si="134"/>
        <v>103.79122727819909</v>
      </c>
      <c r="K552" s="3">
        <f t="shared" si="135"/>
        <v>374.98035801024747</v>
      </c>
      <c r="L552" s="3">
        <f t="shared" si="128"/>
        <v>59.612358010247476</v>
      </c>
      <c r="N552" s="1">
        <v>2003.21</v>
      </c>
      <c r="O552">
        <v>374.95800000000003</v>
      </c>
      <c r="P552" s="2">
        <f t="shared" si="129"/>
        <v>59.590000000000032</v>
      </c>
      <c r="R552" s="4">
        <f t="shared" si="138"/>
        <v>5.8330000000000326E-3</v>
      </c>
      <c r="S552" s="3">
        <f t="shared" si="139"/>
        <v>-3.398781733411127E-3</v>
      </c>
      <c r="T552" s="3">
        <f t="shared" si="140"/>
        <v>3.6218522409622089E-2</v>
      </c>
      <c r="U552" s="3">
        <f t="shared" si="136"/>
        <v>4.2819740676210964E-2</v>
      </c>
      <c r="V552" s="3">
        <f t="shared" si="141"/>
        <v>0.14867798880936789</v>
      </c>
      <c r="W552" s="3">
        <f t="shared" si="137"/>
        <v>0.18721575541795776</v>
      </c>
      <c r="X552" s="3">
        <f t="shared" si="142"/>
        <v>0.27976104490188902</v>
      </c>
      <c r="Z552" s="1">
        <v>2003.29</v>
      </c>
      <c r="AA552">
        <v>0.21166699999999999</v>
      </c>
    </row>
    <row r="553" spans="2:27" ht="15">
      <c r="B553" s="3">
        <v>2003.08</v>
      </c>
      <c r="C553" s="10">
        <v>0.39174999999999999</v>
      </c>
      <c r="D553" s="4">
        <f t="shared" si="143"/>
        <v>0.18618499999999999</v>
      </c>
      <c r="E553" s="10">
        <f t="shared" si="130"/>
        <v>1.4405512563912328</v>
      </c>
      <c r="F553" s="10">
        <f t="shared" si="131"/>
        <v>-2.8976515630029893</v>
      </c>
      <c r="G553" s="10">
        <f t="shared" si="132"/>
        <v>4.5960822878135241</v>
      </c>
      <c r="H553" s="3">
        <f t="shared" si="133"/>
        <v>1.6984307248105348</v>
      </c>
      <c r="I553" s="3">
        <v>3.3690501986276638</v>
      </c>
      <c r="J553" s="3">
        <f t="shared" si="134"/>
        <v>104.07198146141806</v>
      </c>
      <c r="K553" s="3">
        <f t="shared" si="135"/>
        <v>375.12984284913853</v>
      </c>
      <c r="L553" s="3">
        <f t="shared" si="128"/>
        <v>59.761842849138532</v>
      </c>
      <c r="N553" s="1">
        <v>2003.29</v>
      </c>
      <c r="O553">
        <v>375.17</v>
      </c>
      <c r="P553" s="2">
        <f t="shared" si="129"/>
        <v>59.802000000000021</v>
      </c>
      <c r="R553" s="4">
        <f t="shared" si="138"/>
        <v>-8.3300000000002816E-4</v>
      </c>
      <c r="S553" s="3">
        <f t="shared" si="139"/>
        <v>-4.5934421608233578E-3</v>
      </c>
      <c r="T553" s="3">
        <f t="shared" si="140"/>
        <v>3.519698119491288E-2</v>
      </c>
      <c r="U553" s="3">
        <f t="shared" si="136"/>
        <v>4.0603539034089524E-2</v>
      </c>
      <c r="V553" s="3">
        <f t="shared" si="141"/>
        <v>0.14948483889105546</v>
      </c>
      <c r="W553" s="3">
        <f t="shared" si="137"/>
        <v>0.18602802402173602</v>
      </c>
      <c r="X553" s="3">
        <f t="shared" si="142"/>
        <v>0.28075418321897416</v>
      </c>
      <c r="Z553" s="1">
        <v>2003.37</v>
      </c>
      <c r="AA553">
        <v>0.215833</v>
      </c>
    </row>
    <row r="554" spans="2:27" ht="15">
      <c r="B554" s="3">
        <v>2003.17</v>
      </c>
      <c r="C554" s="10">
        <v>0.38416699999999998</v>
      </c>
      <c r="D554" s="4">
        <f t="shared" si="143"/>
        <v>0.18451674000000001</v>
      </c>
      <c r="E554" s="10">
        <f t="shared" si="130"/>
        <v>1.4482363268903951</v>
      </c>
      <c r="F554" s="10">
        <f t="shared" si="131"/>
        <v>-2.905652946622443</v>
      </c>
      <c r="G554" s="10">
        <f t="shared" si="132"/>
        <v>4.6280520653290296</v>
      </c>
      <c r="H554" s="3">
        <f t="shared" si="133"/>
        <v>1.7223991187065866</v>
      </c>
      <c r="I554" s="3">
        <v>3.3809678584326472</v>
      </c>
      <c r="J554" s="3">
        <f t="shared" si="134"/>
        <v>104.35372878295412</v>
      </c>
      <c r="K554" s="3">
        <f t="shared" si="135"/>
        <v>375.28012797333849</v>
      </c>
      <c r="L554" s="3">
        <f t="shared" si="128"/>
        <v>59.912127973338499</v>
      </c>
      <c r="N554" s="1">
        <v>2003.37</v>
      </c>
      <c r="O554">
        <v>375.38600000000002</v>
      </c>
      <c r="P554" s="2">
        <f t="shared" si="129"/>
        <v>60.018000000000029</v>
      </c>
      <c r="R554" s="4">
        <f t="shared" si="138"/>
        <v>-7.5830000000000064E-3</v>
      </c>
      <c r="S554" s="3">
        <f t="shared" si="139"/>
        <v>-8.0013836194536836E-3</v>
      </c>
      <c r="T554" s="3">
        <f t="shared" si="140"/>
        <v>3.1969777515505449E-2</v>
      </c>
      <c r="U554" s="3">
        <f t="shared" si="136"/>
        <v>3.3968393896051767E-2</v>
      </c>
      <c r="V554" s="3">
        <f t="shared" si="141"/>
        <v>0.15028512419996787</v>
      </c>
      <c r="W554" s="3">
        <f t="shared" si="137"/>
        <v>0.18085667870641445</v>
      </c>
      <c r="X554" s="3">
        <f t="shared" si="142"/>
        <v>0.2817473215360593</v>
      </c>
      <c r="Z554" s="1">
        <v>2003.46</v>
      </c>
      <c r="AA554">
        <v>0.20333300000000001</v>
      </c>
    </row>
    <row r="555" spans="2:27" ht="15">
      <c r="B555" s="3">
        <v>2003.25</v>
      </c>
      <c r="C555" s="10">
        <v>0.38600000000000001</v>
      </c>
      <c r="D555" s="4">
        <f t="shared" si="143"/>
        <v>0.18492000000000003</v>
      </c>
      <c r="E555" s="10">
        <f t="shared" si="130"/>
        <v>1.4558931674311197</v>
      </c>
      <c r="F555" s="10">
        <f t="shared" si="131"/>
        <v>-2.9136283405788892</v>
      </c>
      <c r="G555" s="10">
        <f t="shared" si="132"/>
        <v>4.659967375154757</v>
      </c>
      <c r="H555" s="3">
        <f t="shared" si="133"/>
        <v>1.7463390345758678</v>
      </c>
      <c r="I555" s="3">
        <v>3.3928855182376312</v>
      </c>
      <c r="J555" s="3">
        <f t="shared" si="134"/>
        <v>104.63646924280725</v>
      </c>
      <c r="K555" s="3">
        <f t="shared" si="135"/>
        <v>375.43121199187453</v>
      </c>
      <c r="L555" s="3">
        <f t="shared" si="128"/>
        <v>60.063211991874539</v>
      </c>
      <c r="N555" s="1">
        <v>2003.46</v>
      </c>
      <c r="O555">
        <v>375.589</v>
      </c>
      <c r="P555" s="2">
        <f t="shared" si="129"/>
        <v>60.221000000000004</v>
      </c>
      <c r="R555" s="4">
        <f t="shared" si="138"/>
        <v>1.8330000000000291E-3</v>
      </c>
      <c r="S555" s="3">
        <f t="shared" si="139"/>
        <v>-7.9753939564461973E-3</v>
      </c>
      <c r="T555" s="3">
        <f t="shared" si="140"/>
        <v>3.1915309825727434E-2</v>
      </c>
      <c r="U555" s="3">
        <f t="shared" si="136"/>
        <v>3.3939915869281238E-2</v>
      </c>
      <c r="V555" s="3">
        <f t="shared" si="141"/>
        <v>0.15108401853603937</v>
      </c>
      <c r="W555" s="3">
        <f t="shared" si="137"/>
        <v>0.18162994281839248</v>
      </c>
      <c r="X555" s="3">
        <f t="shared" si="142"/>
        <v>0.28274045985313023</v>
      </c>
      <c r="Z555" s="1">
        <v>2003.54</v>
      </c>
      <c r="AA555">
        <v>0.185</v>
      </c>
    </row>
    <row r="556" spans="2:27" ht="15">
      <c r="B556" s="3">
        <v>2003.33</v>
      </c>
      <c r="C556" s="10">
        <v>0.37833299999999997</v>
      </c>
      <c r="D556" s="4">
        <f t="shared" si="143"/>
        <v>0.18323326000000001</v>
      </c>
      <c r="E556" s="10">
        <f t="shared" si="130"/>
        <v>1.4604857229121728</v>
      </c>
      <c r="F556" s="10">
        <f t="shared" si="131"/>
        <v>-2.9246181351351326</v>
      </c>
      <c r="G556" s="10">
        <f t="shared" si="132"/>
        <v>4.6886954318580063</v>
      </c>
      <c r="H556" s="3">
        <f t="shared" si="133"/>
        <v>1.7640772967228737</v>
      </c>
      <c r="I556" s="3">
        <v>3.4048031780426147</v>
      </c>
      <c r="J556" s="3">
        <f t="shared" si="134"/>
        <v>104.92020284097747</v>
      </c>
      <c r="K556" s="3">
        <f t="shared" si="135"/>
        <v>375.58308841793365</v>
      </c>
      <c r="L556" s="3">
        <f t="shared" si="128"/>
        <v>60.215088417933657</v>
      </c>
      <c r="N556" s="1">
        <v>2003.54</v>
      </c>
      <c r="O556">
        <v>375.774</v>
      </c>
      <c r="P556" s="2">
        <f t="shared" si="129"/>
        <v>60.406000000000006</v>
      </c>
      <c r="R556" s="4">
        <f t="shared" si="138"/>
        <v>-7.6670000000000349E-3</v>
      </c>
      <c r="S556" s="3">
        <f t="shared" si="139"/>
        <v>-1.0989794556243382E-2</v>
      </c>
      <c r="T556" s="3">
        <f t="shared" si="140"/>
        <v>2.8728056703249294E-2</v>
      </c>
      <c r="U556" s="3">
        <f t="shared" si="136"/>
        <v>2.7738262147005914E-2</v>
      </c>
      <c r="V556" s="3">
        <f t="shared" si="141"/>
        <v>0.15187642605911833</v>
      </c>
      <c r="W556" s="3">
        <f t="shared" si="137"/>
        <v>0.17684086199142365</v>
      </c>
      <c r="X556" s="3">
        <f t="shared" si="142"/>
        <v>0.28373359817021537</v>
      </c>
      <c r="Z556" s="1">
        <v>2003.62</v>
      </c>
      <c r="AA556">
        <v>0.17749999999999999</v>
      </c>
    </row>
    <row r="557" spans="2:27" ht="15">
      <c r="B557" s="3">
        <v>2003.42</v>
      </c>
      <c r="C557" s="10">
        <v>0.38083299999999998</v>
      </c>
      <c r="D557" s="4">
        <f t="shared" si="143"/>
        <v>0.18378326</v>
      </c>
      <c r="E557" s="10">
        <f t="shared" si="130"/>
        <v>1.4655106337850978</v>
      </c>
      <c r="F557" s="10">
        <f t="shared" si="131"/>
        <v>-2.9352796783808235</v>
      </c>
      <c r="G557" s="10">
        <f t="shared" si="132"/>
        <v>4.7176558914441928</v>
      </c>
      <c r="H557" s="3">
        <f t="shared" si="133"/>
        <v>1.7823762130633694</v>
      </c>
      <c r="I557" s="3">
        <v>3.4167208378475986</v>
      </c>
      <c r="J557" s="3">
        <f t="shared" si="134"/>
        <v>105.20492957746477</v>
      </c>
      <c r="K557" s="3">
        <f t="shared" si="135"/>
        <v>375.73575634019852</v>
      </c>
      <c r="L557" s="3">
        <f t="shared" si="128"/>
        <v>60.367756340198525</v>
      </c>
      <c r="N557" s="1">
        <v>2003.62</v>
      </c>
      <c r="O557">
        <v>375.952</v>
      </c>
      <c r="P557" s="2">
        <f t="shared" si="129"/>
        <v>60.584000000000003</v>
      </c>
      <c r="R557" s="4">
        <f t="shared" si="138"/>
        <v>2.5000000000000022E-3</v>
      </c>
      <c r="S557" s="3">
        <f t="shared" si="139"/>
        <v>-1.0661543245690908E-2</v>
      </c>
      <c r="T557" s="3">
        <f t="shared" si="140"/>
        <v>2.8960459586186538E-2</v>
      </c>
      <c r="U557" s="3">
        <f t="shared" si="136"/>
        <v>2.8298916340495632E-2</v>
      </c>
      <c r="V557" s="3">
        <f t="shared" si="141"/>
        <v>0.15266792226486814</v>
      </c>
      <c r="W557" s="3">
        <f t="shared" si="137"/>
        <v>0.17813694697131421</v>
      </c>
      <c r="X557" s="3">
        <f t="shared" si="142"/>
        <v>0.28472673648730051</v>
      </c>
      <c r="Z557" s="1">
        <v>2003.71</v>
      </c>
      <c r="AA557">
        <v>0.1875</v>
      </c>
    </row>
    <row r="558" spans="2:27" ht="15">
      <c r="B558" s="3">
        <v>2003.5</v>
      </c>
      <c r="C558" s="10">
        <v>0.372917</v>
      </c>
      <c r="D558" s="4">
        <f t="shared" si="143"/>
        <v>0.18204174000000001</v>
      </c>
      <c r="E558" s="10">
        <f t="shared" si="130"/>
        <v>1.4676020613125655</v>
      </c>
      <c r="F558" s="10">
        <f t="shared" si="131"/>
        <v>-2.9488204853505269</v>
      </c>
      <c r="G558" s="10">
        <f t="shared" si="132"/>
        <v>4.7434078790847565</v>
      </c>
      <c r="H558" s="3">
        <f t="shared" si="133"/>
        <v>1.7945873937342296</v>
      </c>
      <c r="I558" s="3">
        <v>3.4286384976525821</v>
      </c>
      <c r="J558" s="3">
        <f t="shared" si="134"/>
        <v>105.49064945226915</v>
      </c>
      <c r="K558" s="3">
        <f t="shared" si="135"/>
        <v>375.88920924936519</v>
      </c>
      <c r="L558" s="3">
        <f t="shared" si="128"/>
        <v>60.521209249365199</v>
      </c>
      <c r="N558" s="1">
        <v>2003.71</v>
      </c>
      <c r="O558">
        <v>376.13900000000001</v>
      </c>
      <c r="P558" s="2">
        <f t="shared" si="129"/>
        <v>60.771000000000015</v>
      </c>
      <c r="R558" s="4">
        <f t="shared" si="138"/>
        <v>-7.9159999999999786E-3</v>
      </c>
      <c r="S558" s="3">
        <f t="shared" si="139"/>
        <v>-1.3540806969703389E-2</v>
      </c>
      <c r="T558" s="3">
        <f t="shared" si="140"/>
        <v>2.5751987640563634E-2</v>
      </c>
      <c r="U558" s="3">
        <f t="shared" si="136"/>
        <v>2.2211180670860246E-2</v>
      </c>
      <c r="V558" s="3">
        <f t="shared" si="141"/>
        <v>0.15345290916667409</v>
      </c>
      <c r="W558" s="3">
        <f t="shared" si="137"/>
        <v>0.17344297177044832</v>
      </c>
      <c r="X558" s="3">
        <f t="shared" si="142"/>
        <v>0.28571987480438565</v>
      </c>
      <c r="Z558" s="1">
        <v>2003.79</v>
      </c>
      <c r="AA558">
        <v>0.1875</v>
      </c>
    </row>
    <row r="559" spans="2:27" ht="15">
      <c r="B559" s="3">
        <v>2003.58</v>
      </c>
      <c r="C559" s="10">
        <v>0.36691699999999999</v>
      </c>
      <c r="D559" s="4">
        <f t="shared" si="143"/>
        <v>0.18072174000000002</v>
      </c>
      <c r="E559" s="10">
        <f t="shared" si="130"/>
        <v>1.4676073334789179</v>
      </c>
      <c r="F559" s="10">
        <f t="shared" si="131"/>
        <v>-2.9643975632214712</v>
      </c>
      <c r="G559" s="10">
        <f t="shared" si="132"/>
        <v>4.766649606321586</v>
      </c>
      <c r="H559" s="3">
        <f t="shared" si="133"/>
        <v>1.8022520431001148</v>
      </c>
      <c r="I559" s="3">
        <v>3.4329812206572772</v>
      </c>
      <c r="J559" s="3">
        <f t="shared" si="134"/>
        <v>105.77673122065725</v>
      </c>
      <c r="K559" s="3">
        <f t="shared" si="135"/>
        <v>376.04281156546517</v>
      </c>
      <c r="L559" s="3">
        <f t="shared" si="128"/>
        <v>60.674811565465177</v>
      </c>
      <c r="N559" s="1">
        <v>2003.79</v>
      </c>
      <c r="O559">
        <v>376.327</v>
      </c>
      <c r="P559" s="2">
        <f t="shared" si="129"/>
        <v>60.959000000000003</v>
      </c>
      <c r="R559" s="4">
        <f t="shared" si="138"/>
        <v>-6.0000000000000053E-3</v>
      </c>
      <c r="S559" s="3">
        <f t="shared" si="139"/>
        <v>-1.5577077870944311E-2</v>
      </c>
      <c r="T559" s="3">
        <f t="shared" si="140"/>
        <v>2.324172723682949E-2</v>
      </c>
      <c r="U559" s="3">
        <f t="shared" si="136"/>
        <v>1.7664649365885181E-2</v>
      </c>
      <c r="V559" s="3">
        <f t="shared" si="141"/>
        <v>0.15360231609997754</v>
      </c>
      <c r="W559" s="3">
        <f t="shared" si="137"/>
        <v>0.16950050052927421</v>
      </c>
      <c r="X559" s="3">
        <f t="shared" si="142"/>
        <v>0.28608176838810095</v>
      </c>
      <c r="Z559" s="1">
        <v>2003.87</v>
      </c>
      <c r="AA559">
        <v>0.2225</v>
      </c>
    </row>
    <row r="560" spans="2:27" ht="15">
      <c r="B560" s="3">
        <v>2003.67</v>
      </c>
      <c r="C560" s="10">
        <v>0.35791699999999999</v>
      </c>
      <c r="D560" s="4">
        <f t="shared" si="143"/>
        <v>0.17874173999999998</v>
      </c>
      <c r="E560" s="10">
        <f t="shared" si="130"/>
        <v>1.4647337830327791</v>
      </c>
      <c r="F560" s="10">
        <f t="shared" si="131"/>
        <v>-2.9829575677862259</v>
      </c>
      <c r="G560" s="10">
        <f t="shared" si="132"/>
        <v>4.7864431739523967</v>
      </c>
      <c r="H560" s="3">
        <f t="shared" si="133"/>
        <v>1.8034856061661708</v>
      </c>
      <c r="I560" s="3">
        <v>3.4373239436619722</v>
      </c>
      <c r="J560" s="3">
        <f t="shared" si="134"/>
        <v>106.06317488262908</v>
      </c>
      <c r="K560" s="3">
        <f t="shared" si="135"/>
        <v>376.19655743403837</v>
      </c>
      <c r="L560" s="3">
        <f t="shared" si="128"/>
        <v>60.828557434038373</v>
      </c>
      <c r="N560" s="1">
        <v>2003.87</v>
      </c>
      <c r="O560">
        <v>376.54899999999998</v>
      </c>
      <c r="P560" s="2">
        <f t="shared" si="129"/>
        <v>61.180999999999983</v>
      </c>
      <c r="R560" s="4">
        <f t="shared" si="138"/>
        <v>-9.000000000000008E-3</v>
      </c>
      <c r="S560" s="3">
        <f t="shared" si="139"/>
        <v>-1.8560004564754706E-2</v>
      </c>
      <c r="T560" s="3">
        <f t="shared" si="140"/>
        <v>1.9793567630810749E-2</v>
      </c>
      <c r="U560" s="3">
        <f t="shared" si="136"/>
        <v>1.1233563066056043E-2</v>
      </c>
      <c r="V560" s="3">
        <f t="shared" si="141"/>
        <v>0.15374586857319628</v>
      </c>
      <c r="W560" s="3">
        <f t="shared" si="137"/>
        <v>0.16385607533264671</v>
      </c>
      <c r="X560" s="3">
        <f t="shared" si="142"/>
        <v>0.28644366197183047</v>
      </c>
      <c r="Z560" s="1">
        <v>2003.96</v>
      </c>
      <c r="AA560">
        <v>0.17749999999999999</v>
      </c>
    </row>
    <row r="561" spans="2:27" ht="15">
      <c r="B561" s="3">
        <v>2003.75</v>
      </c>
      <c r="C561" s="10">
        <v>0.34899999999999998</v>
      </c>
      <c r="D561" s="4">
        <f t="shared" si="143"/>
        <v>0.17677999999999999</v>
      </c>
      <c r="E561" s="10">
        <f t="shared" si="130"/>
        <v>1.4592381331756521</v>
      </c>
      <c r="F561" s="10">
        <f t="shared" si="131"/>
        <v>-3.0040854521405231</v>
      </c>
      <c r="G561" s="10">
        <f t="shared" si="132"/>
        <v>4.8028870559698777</v>
      </c>
      <c r="H561" s="3">
        <f t="shared" si="133"/>
        <v>1.7988016038293546</v>
      </c>
      <c r="I561" s="3">
        <v>3.4416666666666669</v>
      </c>
      <c r="J561" s="3">
        <f t="shared" si="134"/>
        <v>106.34998043818464</v>
      </c>
      <c r="K561" s="3">
        <f t="shared" si="135"/>
        <v>376.35044117040235</v>
      </c>
      <c r="L561" s="3">
        <f t="shared" si="128"/>
        <v>60.982441170402353</v>
      </c>
      <c r="N561" s="1">
        <v>2003.96</v>
      </c>
      <c r="O561">
        <v>376.72699999999998</v>
      </c>
      <c r="P561" s="2">
        <f t="shared" si="129"/>
        <v>61.35899999999998</v>
      </c>
      <c r="R561" s="4">
        <f t="shared" si="138"/>
        <v>-8.9170000000000083E-3</v>
      </c>
      <c r="S561" s="3">
        <f t="shared" si="139"/>
        <v>-2.1127884354297244E-2</v>
      </c>
      <c r="T561" s="3">
        <f t="shared" si="140"/>
        <v>1.6443882017481037E-2</v>
      </c>
      <c r="U561" s="3">
        <f t="shared" si="136"/>
        <v>5.3159976631837937E-3</v>
      </c>
      <c r="V561" s="3">
        <f t="shared" si="141"/>
        <v>0.15388373636398001</v>
      </c>
      <c r="W561" s="3">
        <f t="shared" si="137"/>
        <v>0.15866813426084542</v>
      </c>
      <c r="X561" s="3">
        <f t="shared" si="142"/>
        <v>0.28680555555555998</v>
      </c>
      <c r="Z561" s="1">
        <v>2004.04</v>
      </c>
      <c r="AA561">
        <v>0.115</v>
      </c>
    </row>
    <row r="562" spans="2:27" ht="15">
      <c r="B562" s="3">
        <v>2003.83</v>
      </c>
      <c r="C562" s="10">
        <v>0.34691699999999998</v>
      </c>
      <c r="D562" s="4">
        <f t="shared" si="143"/>
        <v>0.17632174</v>
      </c>
      <c r="E562" s="10">
        <f t="shared" si="130"/>
        <v>1.4535157012825355</v>
      </c>
      <c r="F562" s="10">
        <f t="shared" si="131"/>
        <v>-3.0253902340709362</v>
      </c>
      <c r="G562" s="10">
        <f t="shared" si="132"/>
        <v>4.8183047503491192</v>
      </c>
      <c r="H562" s="3">
        <f t="shared" si="133"/>
        <v>1.792914516278183</v>
      </c>
      <c r="I562" s="3">
        <v>3.4460093896713615</v>
      </c>
      <c r="J562" s="3">
        <f t="shared" si="134"/>
        <v>106.63714788732392</v>
      </c>
      <c r="K562" s="3">
        <f t="shared" si="135"/>
        <v>376.50446088024449</v>
      </c>
      <c r="L562" s="3">
        <f t="shared" si="128"/>
        <v>61.136460880244499</v>
      </c>
      <c r="N562" s="1">
        <v>2004.04</v>
      </c>
      <c r="O562">
        <v>376.84199999999998</v>
      </c>
      <c r="P562" s="2">
        <f t="shared" si="129"/>
        <v>61.47399999999999</v>
      </c>
      <c r="R562" s="4">
        <f t="shared" si="138"/>
        <v>-2.0830000000000015E-3</v>
      </c>
      <c r="S562" s="3">
        <f t="shared" si="139"/>
        <v>-2.1304781930413075E-2</v>
      </c>
      <c r="T562" s="3">
        <f t="shared" si="140"/>
        <v>1.5417694379241453E-2</v>
      </c>
      <c r="U562" s="3">
        <f t="shared" si="136"/>
        <v>4.1129124488283788E-3</v>
      </c>
      <c r="V562" s="3">
        <f t="shared" si="141"/>
        <v>0.15401970984214586</v>
      </c>
      <c r="W562" s="3">
        <f t="shared" si="137"/>
        <v>0.1577213310460914</v>
      </c>
      <c r="X562" s="3">
        <f t="shared" si="142"/>
        <v>0.28716744913927528</v>
      </c>
      <c r="Z562" s="1">
        <v>2004.12</v>
      </c>
      <c r="AA562">
        <v>7.4166700000000002E-2</v>
      </c>
    </row>
    <row r="563" spans="2:27" ht="15">
      <c r="B563" s="3">
        <v>2003.92</v>
      </c>
      <c r="C563" s="10">
        <v>0.33566699999999999</v>
      </c>
      <c r="D563" s="4">
        <f t="shared" si="143"/>
        <v>0.17384674</v>
      </c>
      <c r="E563" s="10">
        <f t="shared" si="130"/>
        <v>1.4446528084394965</v>
      </c>
      <c r="F563" s="10">
        <f t="shared" si="131"/>
        <v>-3.0499395810325911</v>
      </c>
      <c r="G563" s="10">
        <f t="shared" si="132"/>
        <v>4.8296933581409824</v>
      </c>
      <c r="H563" s="3">
        <f t="shared" si="133"/>
        <v>1.7797537771083913</v>
      </c>
      <c r="I563" s="3">
        <v>3.4503521126760561</v>
      </c>
      <c r="J563" s="3">
        <f t="shared" si="134"/>
        <v>106.92467723004692</v>
      </c>
      <c r="K563" s="3">
        <f t="shared" si="135"/>
        <v>376.65860978560028</v>
      </c>
      <c r="L563" s="3">
        <f t="shared" si="128"/>
        <v>61.290609785600282</v>
      </c>
      <c r="N563" s="1">
        <v>2004.12</v>
      </c>
      <c r="O563">
        <v>376.916</v>
      </c>
      <c r="P563" s="2">
        <f t="shared" si="129"/>
        <v>61.548000000000002</v>
      </c>
      <c r="R563" s="4">
        <f t="shared" si="138"/>
        <v>-1.1249999999999982E-2</v>
      </c>
      <c r="S563" s="3">
        <f t="shared" si="139"/>
        <v>-2.4549346961654894E-2</v>
      </c>
      <c r="T563" s="3">
        <f t="shared" si="140"/>
        <v>1.1388607791863237E-2</v>
      </c>
      <c r="U563" s="3">
        <f t="shared" si="136"/>
        <v>-3.1607391697916574E-3</v>
      </c>
      <c r="V563" s="3">
        <f t="shared" si="141"/>
        <v>0.15414890535578252</v>
      </c>
      <c r="W563" s="3">
        <f t="shared" si="137"/>
        <v>0.15130424010297003</v>
      </c>
      <c r="X563" s="3">
        <f t="shared" si="142"/>
        <v>0.28752934272300479</v>
      </c>
      <c r="Z563" s="1">
        <v>2004.21</v>
      </c>
      <c r="AA563">
        <v>0.153333</v>
      </c>
    </row>
    <row r="564" spans="2:27" ht="15">
      <c r="B564" s="3">
        <v>2004</v>
      </c>
      <c r="C564" s="10">
        <v>0.31958300000000001</v>
      </c>
      <c r="D564" s="4">
        <f t="shared" si="143"/>
        <v>0.17030825999999999</v>
      </c>
      <c r="E564" s="10">
        <f t="shared" si="130"/>
        <v>1.4313545308413924</v>
      </c>
      <c r="F564" s="10">
        <f t="shared" si="131"/>
        <v>-3.0788700931278661</v>
      </c>
      <c r="G564" s="10">
        <f t="shared" si="132"/>
        <v>4.83554128575501</v>
      </c>
      <c r="H564" s="3">
        <f t="shared" si="133"/>
        <v>1.7566711926271439</v>
      </c>
      <c r="I564" s="3">
        <v>3.4546948356807512</v>
      </c>
      <c r="J564" s="3">
        <f t="shared" si="134"/>
        <v>107.21256846635366</v>
      </c>
      <c r="K564" s="3">
        <f t="shared" si="135"/>
        <v>376.81287865966021</v>
      </c>
      <c r="L564" s="3">
        <f t="shared" si="128"/>
        <v>61.444878659660219</v>
      </c>
      <c r="N564" s="1">
        <v>2004.21</v>
      </c>
      <c r="O564">
        <v>377.06900000000002</v>
      </c>
      <c r="P564" s="2">
        <f t="shared" si="129"/>
        <v>61.701000000000022</v>
      </c>
      <c r="R564" s="4">
        <f t="shared" si="138"/>
        <v>-1.6083999999999987E-2</v>
      </c>
      <c r="S564" s="3">
        <f t="shared" si="139"/>
        <v>-2.8930512095274974E-2</v>
      </c>
      <c r="T564" s="3">
        <f t="shared" si="140"/>
        <v>5.847927614027526E-3</v>
      </c>
      <c r="U564" s="3">
        <f t="shared" si="136"/>
        <v>-1.3082584481247448E-2</v>
      </c>
      <c r="V564" s="3">
        <f t="shared" si="141"/>
        <v>0.15426887405993739</v>
      </c>
      <c r="W564" s="3">
        <f t="shared" si="137"/>
        <v>0.14249454802681469</v>
      </c>
      <c r="X564" s="3">
        <f t="shared" si="142"/>
        <v>0.2878912363067343</v>
      </c>
      <c r="Z564" s="1">
        <v>2004.29</v>
      </c>
      <c r="AA564">
        <v>7.5833300000000006E-2</v>
      </c>
    </row>
    <row r="565" spans="2:27" ht="15">
      <c r="B565" s="3">
        <v>2004.08</v>
      </c>
      <c r="C565" s="10">
        <v>0.30675000000000002</v>
      </c>
      <c r="D565" s="4">
        <f t="shared" si="143"/>
        <v>0.16748499999999999</v>
      </c>
      <c r="E565" s="10">
        <f t="shared" si="130"/>
        <v>1.415015244704819</v>
      </c>
      <c r="F565" s="10">
        <f t="shared" si="131"/>
        <v>-3.1107917293017362</v>
      </c>
      <c r="G565" s="10">
        <f t="shared" si="132"/>
        <v>4.837035226386285</v>
      </c>
      <c r="H565" s="3">
        <f t="shared" si="133"/>
        <v>1.7262434970845488</v>
      </c>
      <c r="I565" s="3">
        <v>3.4590375586854463</v>
      </c>
      <c r="J565" s="3">
        <f t="shared" si="134"/>
        <v>107.50082159624411</v>
      </c>
      <c r="K565" s="3">
        <f t="shared" si="135"/>
        <v>376.967260221782</v>
      </c>
      <c r="L565" s="3">
        <f t="shared" si="128"/>
        <v>61.599260221782004</v>
      </c>
      <c r="N565" s="1">
        <v>2004.29</v>
      </c>
      <c r="O565">
        <v>377.14499999999998</v>
      </c>
      <c r="P565" s="2">
        <f t="shared" si="129"/>
        <v>61.776999999999987</v>
      </c>
      <c r="R565" s="4">
        <f t="shared" si="138"/>
        <v>-1.2832999999999983E-2</v>
      </c>
      <c r="S565" s="3">
        <f t="shared" si="139"/>
        <v>-3.1921636173870116E-2</v>
      </c>
      <c r="T565" s="3">
        <f t="shared" si="140"/>
        <v>1.4939406312750592E-3</v>
      </c>
      <c r="U565" s="3">
        <f t="shared" si="136"/>
        <v>-2.0427695542595055E-2</v>
      </c>
      <c r="V565" s="3">
        <f t="shared" si="141"/>
        <v>0.15438156212178455</v>
      </c>
      <c r="W565" s="3">
        <f t="shared" si="137"/>
        <v>0.13599663613344901</v>
      </c>
      <c r="X565" s="3">
        <f t="shared" si="142"/>
        <v>0.2882531298904496</v>
      </c>
      <c r="Z565" s="1">
        <v>2004.37</v>
      </c>
      <c r="AA565">
        <v>0.111667</v>
      </c>
    </row>
    <row r="566" spans="2:27" ht="15">
      <c r="B566" s="3">
        <v>2004.17</v>
      </c>
      <c r="C566" s="10">
        <v>0.30083300000000002</v>
      </c>
      <c r="D566" s="4">
        <f t="shared" si="143"/>
        <v>0.16618326</v>
      </c>
      <c r="E566" s="10">
        <f t="shared" si="130"/>
        <v>1.3980899869612811</v>
      </c>
      <c r="F566" s="10">
        <f t="shared" si="131"/>
        <v>-3.1434034411638905</v>
      </c>
      <c r="G566" s="10">
        <f t="shared" si="132"/>
        <v>4.8365464350915133</v>
      </c>
      <c r="H566" s="3">
        <f t="shared" si="133"/>
        <v>1.6931429939276228</v>
      </c>
      <c r="I566" s="3">
        <v>3.4633802816901409</v>
      </c>
      <c r="J566" s="3">
        <f t="shared" si="134"/>
        <v>107.78943661971829</v>
      </c>
      <c r="K566" s="3">
        <f t="shared" si="135"/>
        <v>377.12175106200709</v>
      </c>
      <c r="L566" s="3">
        <f t="shared" si="128"/>
        <v>61.753751062007098</v>
      </c>
      <c r="N566" s="1">
        <v>2004.37</v>
      </c>
      <c r="O566">
        <v>377.25700000000001</v>
      </c>
      <c r="P566" s="2">
        <f t="shared" si="129"/>
        <v>61.88900000000001</v>
      </c>
      <c r="R566" s="4">
        <f t="shared" si="138"/>
        <v>-5.9170000000000056E-3</v>
      </c>
      <c r="S566" s="3">
        <f t="shared" si="139"/>
        <v>-3.261171186215428E-2</v>
      </c>
      <c r="T566" s="3">
        <f t="shared" si="140"/>
        <v>-4.8879129477175098E-4</v>
      </c>
      <c r="U566" s="3">
        <f t="shared" si="136"/>
        <v>-2.3100503156926029E-2</v>
      </c>
      <c r="V566" s="3">
        <f t="shared" si="141"/>
        <v>0.15449084022509396</v>
      </c>
      <c r="W566" s="3">
        <f t="shared" si="137"/>
        <v>0.13370038738386053</v>
      </c>
      <c r="X566" s="3">
        <f t="shared" si="142"/>
        <v>0.28861502347417911</v>
      </c>
      <c r="Z566" s="1">
        <v>2004.46</v>
      </c>
      <c r="AA566">
        <v>0.1075</v>
      </c>
    </row>
    <row r="567" spans="2:27" ht="15">
      <c r="B567" s="3">
        <v>2004.25</v>
      </c>
      <c r="C567" s="10">
        <v>0.29516700000000001</v>
      </c>
      <c r="D567" s="4">
        <f t="shared" si="143"/>
        <v>0.16493674000000003</v>
      </c>
      <c r="E567" s="10">
        <f t="shared" si="130"/>
        <v>1.3807058847213363</v>
      </c>
      <c r="F567" s="10">
        <f t="shared" si="131"/>
        <v>-3.1764197779010059</v>
      </c>
      <c r="G567" s="10">
        <f t="shared" si="132"/>
        <v>4.8341985926377893</v>
      </c>
      <c r="H567" s="3">
        <f t="shared" si="133"/>
        <v>1.6577788147367833</v>
      </c>
      <c r="I567" s="3">
        <v>3.4677230046948355</v>
      </c>
      <c r="J567" s="3">
        <f t="shared" si="134"/>
        <v>108.0784135367762</v>
      </c>
      <c r="K567" s="3">
        <f t="shared" si="135"/>
        <v>377.27634797719662</v>
      </c>
      <c r="L567" s="3">
        <f t="shared" si="128"/>
        <v>61.908347977196627</v>
      </c>
      <c r="N567" s="1">
        <v>2004.46</v>
      </c>
      <c r="O567">
        <v>377.36399999999998</v>
      </c>
      <c r="P567" s="2">
        <f t="shared" si="129"/>
        <v>61.995999999999981</v>
      </c>
      <c r="R567" s="4">
        <f t="shared" si="138"/>
        <v>-5.6660000000000044E-3</v>
      </c>
      <c r="S567" s="3">
        <f t="shared" si="139"/>
        <v>-3.3016336737115459E-2</v>
      </c>
      <c r="T567" s="3">
        <f t="shared" si="140"/>
        <v>-2.3478424537239917E-3</v>
      </c>
      <c r="U567" s="3">
        <f t="shared" si="136"/>
        <v>-2.5364179190839449E-2</v>
      </c>
      <c r="V567" s="3">
        <f t="shared" si="141"/>
        <v>0.15459691518952923</v>
      </c>
      <c r="W567" s="3">
        <f t="shared" si="137"/>
        <v>0.13176915391777372</v>
      </c>
      <c r="X567" s="3">
        <f t="shared" si="142"/>
        <v>0.28897691705790862</v>
      </c>
      <c r="Z567" s="1">
        <v>2004.54</v>
      </c>
      <c r="AA567">
        <v>0.126667</v>
      </c>
    </row>
    <row r="568" spans="2:27" ht="15">
      <c r="B568" s="3">
        <v>2004.33</v>
      </c>
      <c r="C568" s="10">
        <v>0.29408299999999998</v>
      </c>
      <c r="D568" s="4">
        <f t="shared" si="143"/>
        <v>0.16469825999999999</v>
      </c>
      <c r="E568" s="10">
        <f t="shared" si="130"/>
        <v>1.3643650511339627</v>
      </c>
      <c r="F568" s="10">
        <f t="shared" si="131"/>
        <v>-3.208342961525676</v>
      </c>
      <c r="G568" s="10">
        <f t="shared" si="132"/>
        <v>4.8315415621270477</v>
      </c>
      <c r="H568" s="3">
        <f t="shared" si="133"/>
        <v>1.6231986006013717</v>
      </c>
      <c r="I568" s="3">
        <v>3.4720657276995306</v>
      </c>
      <c r="J568" s="3">
        <f t="shared" si="134"/>
        <v>108.36775234741782</v>
      </c>
      <c r="K568" s="3">
        <f t="shared" si="135"/>
        <v>377.43105029157698</v>
      </c>
      <c r="L568" s="3">
        <f t="shared" si="128"/>
        <v>62.063050291576985</v>
      </c>
      <c r="N568" s="1">
        <v>2004.54</v>
      </c>
      <c r="O568">
        <v>377.49099999999999</v>
      </c>
      <c r="P568" s="2">
        <f t="shared" si="129"/>
        <v>62.12299999999999</v>
      </c>
      <c r="R568" s="4">
        <f t="shared" si="138"/>
        <v>-1.0840000000000294E-3</v>
      </c>
      <c r="S568" s="3">
        <f t="shared" si="139"/>
        <v>-3.192318362467006E-2</v>
      </c>
      <c r="T568" s="3">
        <f t="shared" si="140"/>
        <v>-2.6570305107416203E-3</v>
      </c>
      <c r="U568" s="3">
        <f t="shared" si="136"/>
        <v>-2.4580214135411678E-2</v>
      </c>
      <c r="V568" s="3">
        <f t="shared" si="141"/>
        <v>0.15470231438035853</v>
      </c>
      <c r="W568" s="3">
        <f t="shared" si="137"/>
        <v>0.13258012165848801</v>
      </c>
      <c r="X568" s="3">
        <f t="shared" si="142"/>
        <v>0.28933881064162392</v>
      </c>
      <c r="Z568" s="1">
        <v>2004.62</v>
      </c>
      <c r="AA568">
        <v>0.1225</v>
      </c>
    </row>
    <row r="569" spans="2:27" ht="15">
      <c r="B569" s="3">
        <v>2004.42</v>
      </c>
      <c r="C569" s="10">
        <v>0.28933300000000001</v>
      </c>
      <c r="D569" s="4">
        <f t="shared" si="143"/>
        <v>0.16365326000000002</v>
      </c>
      <c r="E569" s="10">
        <f t="shared" si="130"/>
        <v>1.3478116023394695</v>
      </c>
      <c r="F569" s="10">
        <f t="shared" si="131"/>
        <v>-3.2405828644387853</v>
      </c>
      <c r="G569" s="10">
        <f t="shared" si="132"/>
        <v>4.8273723595707478</v>
      </c>
      <c r="H569" s="3">
        <f t="shared" si="133"/>
        <v>1.5867894951319625</v>
      </c>
      <c r="I569" s="3">
        <v>3.4764084507042257</v>
      </c>
      <c r="J569" s="3">
        <f t="shared" si="134"/>
        <v>108.65745305164317</v>
      </c>
      <c r="K569" s="3">
        <f t="shared" si="135"/>
        <v>377.58585537281141</v>
      </c>
      <c r="L569" s="3">
        <f t="shared" si="128"/>
        <v>62.217855372811414</v>
      </c>
      <c r="N569" s="1">
        <v>2004.62</v>
      </c>
      <c r="O569">
        <v>377.613</v>
      </c>
      <c r="P569" s="2">
        <f t="shared" si="129"/>
        <v>62.245000000000005</v>
      </c>
      <c r="R569" s="4">
        <f t="shared" si="138"/>
        <v>-4.7499999999999765E-3</v>
      </c>
      <c r="S569" s="3">
        <f t="shared" si="139"/>
        <v>-3.2239902913109297E-2</v>
      </c>
      <c r="T569" s="3">
        <f t="shared" si="140"/>
        <v>-4.1692025562998225E-3</v>
      </c>
      <c r="U569" s="3">
        <f t="shared" si="136"/>
        <v>-2.6409105469409118E-2</v>
      </c>
      <c r="V569" s="3">
        <f t="shared" si="141"/>
        <v>0.1548050812344286</v>
      </c>
      <c r="W569" s="3">
        <f t="shared" si="137"/>
        <v>0.13103688631196039</v>
      </c>
      <c r="X569" s="3">
        <f t="shared" si="142"/>
        <v>0.28970070422535343</v>
      </c>
      <c r="Z569" s="1">
        <v>2004.71</v>
      </c>
      <c r="AA569">
        <v>0.1575</v>
      </c>
    </row>
    <row r="570" spans="2:27" ht="15">
      <c r="B570" s="3">
        <v>2004.5</v>
      </c>
      <c r="C570" s="10">
        <v>0.28791699999999998</v>
      </c>
      <c r="D570" s="4">
        <f t="shared" si="143"/>
        <v>0.16334174000000001</v>
      </c>
      <c r="E570" s="10">
        <f t="shared" si="130"/>
        <v>1.332128825797704</v>
      </c>
      <c r="F570" s="10">
        <f t="shared" si="131"/>
        <v>-3.271897875477721</v>
      </c>
      <c r="G570" s="10">
        <f t="shared" si="132"/>
        <v>4.8228219995769877</v>
      </c>
      <c r="H570" s="3">
        <f t="shared" si="133"/>
        <v>1.5509241240992666</v>
      </c>
      <c r="I570" s="3">
        <v>3.4807511737089203</v>
      </c>
      <c r="J570" s="3">
        <f t="shared" si="134"/>
        <v>108.94751564945226</v>
      </c>
      <c r="K570" s="3">
        <f t="shared" si="135"/>
        <v>377.74076243339113</v>
      </c>
      <c r="L570" s="3">
        <f t="shared" si="128"/>
        <v>62.372762433391131</v>
      </c>
      <c r="N570" s="1">
        <v>2004.71</v>
      </c>
      <c r="O570">
        <v>377.77100000000002</v>
      </c>
      <c r="P570" s="2">
        <f t="shared" si="129"/>
        <v>62.40300000000002</v>
      </c>
      <c r="R570" s="4">
        <f t="shared" si="138"/>
        <v>-1.4160000000000283E-3</v>
      </c>
      <c r="S570" s="3">
        <f t="shared" si="139"/>
        <v>-3.1315011038935747E-2</v>
      </c>
      <c r="T570" s="3">
        <f t="shared" si="140"/>
        <v>-4.5503599937601891E-3</v>
      </c>
      <c r="U570" s="3">
        <f t="shared" si="136"/>
        <v>-2.5865371032695934E-2</v>
      </c>
      <c r="V570" s="3">
        <f t="shared" si="141"/>
        <v>0.15490706057971693</v>
      </c>
      <c r="W570" s="3">
        <f t="shared" si="137"/>
        <v>0.13162822665029059</v>
      </c>
      <c r="X570" s="3">
        <f t="shared" si="142"/>
        <v>0.29006259780908294</v>
      </c>
      <c r="Z570" s="1">
        <v>2004.79</v>
      </c>
      <c r="AA570">
        <v>0.20083300000000001</v>
      </c>
    </row>
    <row r="571" spans="2:27" ht="15">
      <c r="B571" s="3">
        <v>2004.58</v>
      </c>
      <c r="C571" s="10">
        <v>0.28841699999999998</v>
      </c>
      <c r="D571" s="4">
        <f t="shared" si="143"/>
        <v>0.16345174000000001</v>
      </c>
      <c r="E571" s="10">
        <f t="shared" si="130"/>
        <v>1.3178598860053141</v>
      </c>
      <c r="F571" s="10">
        <f t="shared" si="131"/>
        <v>-3.3017491653074074</v>
      </c>
      <c r="G571" s="10">
        <f t="shared" si="132"/>
        <v>4.8185304006298066</v>
      </c>
      <c r="H571" s="3">
        <f t="shared" si="133"/>
        <v>1.5167812353223993</v>
      </c>
      <c r="I571" s="3">
        <v>3.4915101721439754</v>
      </c>
      <c r="J571" s="3">
        <f t="shared" si="134"/>
        <v>109.23847483046426</v>
      </c>
      <c r="K571" s="3">
        <f t="shared" si="135"/>
        <v>377.89630554795099</v>
      </c>
      <c r="L571" s="3">
        <f t="shared" si="128"/>
        <v>62.528305547950993</v>
      </c>
      <c r="N571" s="1">
        <v>2004.79</v>
      </c>
      <c r="O571">
        <v>377.97199999999998</v>
      </c>
      <c r="P571" s="2">
        <f t="shared" si="129"/>
        <v>62.603999999999985</v>
      </c>
      <c r="R571" s="4">
        <f t="shared" si="138"/>
        <v>5.0000000000000044E-4</v>
      </c>
      <c r="S571" s="3">
        <f t="shared" si="139"/>
        <v>-2.9851289829686323E-2</v>
      </c>
      <c r="T571" s="3">
        <f t="shared" si="140"/>
        <v>-4.2915989471810079E-3</v>
      </c>
      <c r="U571" s="3">
        <f t="shared" si="136"/>
        <v>-2.4142888776867329E-2</v>
      </c>
      <c r="V571" s="3">
        <f t="shared" si="141"/>
        <v>0.15554311455986181</v>
      </c>
      <c r="W571" s="3">
        <f t="shared" si="137"/>
        <v>0.1338145146606812</v>
      </c>
      <c r="X571" s="3">
        <f t="shared" si="142"/>
        <v>0.29095918101199914</v>
      </c>
      <c r="Z571" s="1">
        <v>2004.87</v>
      </c>
      <c r="AA571">
        <v>0.14916699999999999</v>
      </c>
    </row>
    <row r="572" spans="2:27" ht="15">
      <c r="B572" s="3">
        <v>2004.67</v>
      </c>
      <c r="C572" s="10">
        <v>0.28925000000000001</v>
      </c>
      <c r="D572" s="4">
        <f t="shared" si="143"/>
        <v>0.163635</v>
      </c>
      <c r="E572" s="10">
        <f t="shared" si="130"/>
        <v>1.3049982396570989</v>
      </c>
      <c r="F572" s="10">
        <f t="shared" si="131"/>
        <v>-3.3302972657742385</v>
      </c>
      <c r="G572" s="10">
        <f t="shared" si="132"/>
        <v>4.8146020793787354</v>
      </c>
      <c r="H572" s="3">
        <f t="shared" si="133"/>
        <v>1.484304813604497</v>
      </c>
      <c r="I572" s="3">
        <v>3.5022691705790296</v>
      </c>
      <c r="J572" s="3">
        <f t="shared" si="134"/>
        <v>109.53033059467917</v>
      </c>
      <c r="K572" s="3">
        <f t="shared" si="135"/>
        <v>378.05248427259158</v>
      </c>
      <c r="L572" s="3">
        <f t="shared" si="128"/>
        <v>62.68448427259159</v>
      </c>
      <c r="N572" s="1">
        <v>2004.87</v>
      </c>
      <c r="O572">
        <v>378.12099999999998</v>
      </c>
      <c r="P572" s="2">
        <f t="shared" si="129"/>
        <v>62.752999999999986</v>
      </c>
      <c r="R572" s="4">
        <f t="shared" si="138"/>
        <v>8.3300000000002816E-4</v>
      </c>
      <c r="S572" s="3">
        <f t="shared" si="139"/>
        <v>-2.8548100466831094E-2</v>
      </c>
      <c r="T572" s="3">
        <f t="shared" si="140"/>
        <v>-3.9283212510712318E-3</v>
      </c>
      <c r="U572" s="3">
        <f t="shared" si="136"/>
        <v>-2.2476421717902324E-2</v>
      </c>
      <c r="V572" s="3">
        <f t="shared" si="141"/>
        <v>0.15617872464059701</v>
      </c>
      <c r="W572" s="3">
        <f t="shared" si="137"/>
        <v>0.13594994509448491</v>
      </c>
      <c r="X572" s="3">
        <f t="shared" si="142"/>
        <v>0.29185576421491533</v>
      </c>
      <c r="Z572" s="1">
        <v>2004.96</v>
      </c>
      <c r="AA572">
        <v>0.153333</v>
      </c>
    </row>
    <row r="573" spans="2:27" ht="15">
      <c r="B573" s="3">
        <v>2004.75</v>
      </c>
      <c r="C573" s="10">
        <v>0.29975000000000002</v>
      </c>
      <c r="D573" s="4">
        <f t="shared" si="143"/>
        <v>0.16594500000000001</v>
      </c>
      <c r="E573" s="10">
        <f t="shared" si="130"/>
        <v>1.2965230883570542</v>
      </c>
      <c r="F573" s="10">
        <f t="shared" si="131"/>
        <v>-3.3544046515714538</v>
      </c>
      <c r="G573" s="10">
        <f t="shared" si="132"/>
        <v>4.8142185450792425</v>
      </c>
      <c r="H573" s="3">
        <f t="shared" si="133"/>
        <v>1.4598138935077887</v>
      </c>
      <c r="I573" s="3">
        <v>3.5130281690140848</v>
      </c>
      <c r="J573" s="3">
        <f t="shared" si="134"/>
        <v>109.82308294209702</v>
      </c>
      <c r="K573" s="3">
        <f t="shared" si="135"/>
        <v>378.20930334152968</v>
      </c>
      <c r="L573" s="3">
        <f t="shared" si="128"/>
        <v>62.841303341529681</v>
      </c>
      <c r="N573" s="1">
        <v>2004.96</v>
      </c>
      <c r="O573">
        <v>378.274</v>
      </c>
      <c r="P573" s="2">
        <f t="shared" si="129"/>
        <v>62.906000000000006</v>
      </c>
      <c r="R573" s="4">
        <f t="shared" si="138"/>
        <v>1.0500000000000009E-2</v>
      </c>
      <c r="S573" s="3">
        <f t="shared" si="139"/>
        <v>-2.4107385797215386E-2</v>
      </c>
      <c r="T573" s="3">
        <f t="shared" si="140"/>
        <v>-3.8353429949289364E-4</v>
      </c>
      <c r="U573" s="3">
        <f t="shared" si="136"/>
        <v>-1.4490920096708279E-2</v>
      </c>
      <c r="V573" s="3">
        <f t="shared" si="141"/>
        <v>0.15681906893809128</v>
      </c>
      <c r="W573" s="3">
        <f t="shared" si="137"/>
        <v>0.14377724085105381</v>
      </c>
      <c r="X573" s="3">
        <f t="shared" si="142"/>
        <v>0.29275234741784573</v>
      </c>
      <c r="Z573" s="1">
        <v>2005.04</v>
      </c>
      <c r="AA573">
        <v>0.22</v>
      </c>
    </row>
    <row r="574" spans="2:27" ht="15">
      <c r="B574" s="3">
        <v>2004.83</v>
      </c>
      <c r="C574" s="10">
        <v>0.30475000000000002</v>
      </c>
      <c r="D574" s="4">
        <f t="shared" si="143"/>
        <v>0.167045</v>
      </c>
      <c r="E574" s="10">
        <f t="shared" si="130"/>
        <v>1.2903246844477232</v>
      </c>
      <c r="F574" s="10">
        <f t="shared" si="131"/>
        <v>-3.3761854055180813</v>
      </c>
      <c r="G574" s="10">
        <f t="shared" si="132"/>
        <v>4.815492343913891</v>
      </c>
      <c r="H574" s="3">
        <f t="shared" si="133"/>
        <v>1.4393069383958097</v>
      </c>
      <c r="I574" s="3">
        <v>3.5237871674491394</v>
      </c>
      <c r="J574" s="3">
        <f t="shared" si="134"/>
        <v>110.11673187271778</v>
      </c>
      <c r="K574" s="3">
        <f t="shared" si="135"/>
        <v>378.36676440975083</v>
      </c>
      <c r="L574" s="3">
        <f t="shared" si="128"/>
        <v>62.998764409750834</v>
      </c>
      <c r="N574" s="1">
        <v>2005.04</v>
      </c>
      <c r="O574">
        <v>378.49400000000003</v>
      </c>
      <c r="P574" s="2">
        <f t="shared" si="129"/>
        <v>63.126000000000033</v>
      </c>
      <c r="R574" s="4">
        <f t="shared" si="138"/>
        <v>5.0000000000000044E-3</v>
      </c>
      <c r="S574" s="3">
        <f t="shared" si="139"/>
        <v>-2.1780753946627485E-2</v>
      </c>
      <c r="T574" s="3">
        <f t="shared" si="140"/>
        <v>1.2737988346485096E-3</v>
      </c>
      <c r="U574" s="3">
        <f t="shared" si="136"/>
        <v>-1.0506955111978975E-2</v>
      </c>
      <c r="V574" s="3">
        <f t="shared" si="141"/>
        <v>0.1574610682211528</v>
      </c>
      <c r="W574" s="3">
        <f t="shared" si="137"/>
        <v>0.14800480862037171</v>
      </c>
      <c r="X574" s="3">
        <f t="shared" si="142"/>
        <v>0.29364893062076192</v>
      </c>
      <c r="Z574" s="1">
        <v>2005.12</v>
      </c>
      <c r="AA574">
        <v>0.26416699999999999</v>
      </c>
    </row>
    <row r="575" spans="2:27" ht="15">
      <c r="B575" s="3">
        <v>2004.92</v>
      </c>
      <c r="C575" s="10">
        <v>0.315583</v>
      </c>
      <c r="D575" s="4">
        <f t="shared" si="143"/>
        <v>0.16942826</v>
      </c>
      <c r="E575" s="10">
        <f t="shared" si="130"/>
        <v>1.2880865129766088</v>
      </c>
      <c r="F575" s="10">
        <f t="shared" si="131"/>
        <v>-3.3941100311078118</v>
      </c>
      <c r="G575" s="10">
        <f t="shared" si="132"/>
        <v>4.8203135250693645</v>
      </c>
      <c r="H575" s="3">
        <f t="shared" si="133"/>
        <v>1.4262034939615527</v>
      </c>
      <c r="I575" s="3">
        <v>3.5345461658841946</v>
      </c>
      <c r="J575" s="3">
        <f t="shared" si="134"/>
        <v>110.41127738654146</v>
      </c>
      <c r="K575" s="3">
        <f t="shared" si="135"/>
        <v>378.52487220529798</v>
      </c>
      <c r="L575" s="3">
        <f t="shared" si="128"/>
        <v>63.156872205297987</v>
      </c>
      <c r="N575" s="1">
        <v>2005.12</v>
      </c>
      <c r="O575">
        <v>378.75799999999998</v>
      </c>
      <c r="P575" s="2">
        <f t="shared" si="129"/>
        <v>63.389999999999986</v>
      </c>
      <c r="R575" s="4">
        <f t="shared" si="138"/>
        <v>1.0832999999999982E-2</v>
      </c>
      <c r="S575" s="3">
        <f t="shared" si="139"/>
        <v>-1.7924625589730514E-2</v>
      </c>
      <c r="T575" s="3">
        <f t="shared" si="140"/>
        <v>4.8211811554734751E-3</v>
      </c>
      <c r="U575" s="3">
        <f t="shared" si="136"/>
        <v>-3.1034444342570387E-3</v>
      </c>
      <c r="V575" s="3">
        <f t="shared" si="141"/>
        <v>0.15810779554715282</v>
      </c>
      <c r="W575" s="3">
        <f t="shared" si="137"/>
        <v>0.15531469555632149</v>
      </c>
      <c r="X575" s="3">
        <f t="shared" si="142"/>
        <v>0.29454551382367811</v>
      </c>
      <c r="Z575" s="1">
        <v>2005.21</v>
      </c>
      <c r="AA575">
        <v>0.215</v>
      </c>
    </row>
    <row r="576" spans="2:27" ht="15">
      <c r="B576" s="3">
        <v>2005</v>
      </c>
      <c r="C576" s="10">
        <v>0.32766699999999999</v>
      </c>
      <c r="D576" s="4">
        <f t="shared" si="143"/>
        <v>0.17208674000000002</v>
      </c>
      <c r="E576" s="10">
        <f t="shared" si="130"/>
        <v>1.2898920289901044</v>
      </c>
      <c r="F576" s="10">
        <f t="shared" si="131"/>
        <v>-3.407936749591487</v>
      </c>
      <c r="G576" s="10">
        <f t="shared" si="132"/>
        <v>4.8290216355186981</v>
      </c>
      <c r="H576" s="3">
        <f t="shared" si="133"/>
        <v>1.4210848859272112</v>
      </c>
      <c r="I576" s="3">
        <v>3.5453051643192488</v>
      </c>
      <c r="J576" s="3">
        <f t="shared" si="134"/>
        <v>110.70671948356807</v>
      </c>
      <c r="K576" s="3">
        <f t="shared" si="135"/>
        <v>378.68363200107802</v>
      </c>
      <c r="L576" s="3">
        <f t="shared" si="128"/>
        <v>63.315632001078029</v>
      </c>
      <c r="N576" s="1">
        <v>2005.21</v>
      </c>
      <c r="O576">
        <v>378.97300000000001</v>
      </c>
      <c r="P576" s="2">
        <f t="shared" si="129"/>
        <v>63.605000000000018</v>
      </c>
      <c r="R576" s="4">
        <f t="shared" si="138"/>
        <v>1.2083999999999984E-2</v>
      </c>
      <c r="S576" s="3">
        <f t="shared" si="139"/>
        <v>-1.3826718483675116E-2</v>
      </c>
      <c r="T576" s="3">
        <f t="shared" si="140"/>
        <v>8.708110449333617E-3</v>
      </c>
      <c r="U576" s="3">
        <f t="shared" si="136"/>
        <v>4.8813919656585016E-3</v>
      </c>
      <c r="V576" s="3">
        <f t="shared" si="141"/>
        <v>0.15875979578004262</v>
      </c>
      <c r="W576" s="3">
        <f t="shared" si="137"/>
        <v>0.16315304854913529</v>
      </c>
      <c r="X576" s="3">
        <f t="shared" si="142"/>
        <v>0.29544209702660851</v>
      </c>
      <c r="Z576" s="1">
        <v>2005.29</v>
      </c>
      <c r="AA576">
        <v>0.21249999999999999</v>
      </c>
    </row>
    <row r="577" spans="2:27" ht="15">
      <c r="B577" s="3">
        <v>2005.08</v>
      </c>
      <c r="C577" s="10">
        <v>0.339833</v>
      </c>
      <c r="D577" s="4">
        <f t="shared" si="143"/>
        <v>0.17476326</v>
      </c>
      <c r="E577" s="10">
        <f t="shared" si="130"/>
        <v>1.2954441425203234</v>
      </c>
      <c r="F577" s="10">
        <f t="shared" si="131"/>
        <v>-3.4179669860985644</v>
      </c>
      <c r="G577" s="10">
        <f t="shared" si="132"/>
        <v>4.8415635858366262</v>
      </c>
      <c r="H577" s="3">
        <f t="shared" si="133"/>
        <v>1.4235965997380617</v>
      </c>
      <c r="I577" s="3">
        <v>3.5560641627543039</v>
      </c>
      <c r="J577" s="3">
        <f t="shared" si="134"/>
        <v>111.00305816379759</v>
      </c>
      <c r="K577" s="3">
        <f t="shared" si="135"/>
        <v>378.8430489750225</v>
      </c>
      <c r="L577" s="3">
        <f t="shared" si="128"/>
        <v>63.475048975022503</v>
      </c>
      <c r="N577" s="1">
        <v>2005.29</v>
      </c>
      <c r="O577">
        <v>379.18599999999998</v>
      </c>
      <c r="P577" s="2">
        <f t="shared" si="129"/>
        <v>63.817999999999984</v>
      </c>
      <c r="R577" s="4">
        <f t="shared" si="138"/>
        <v>1.216600000000001E-2</v>
      </c>
      <c r="S577" s="3">
        <f t="shared" si="139"/>
        <v>-1.0030236507077461E-2</v>
      </c>
      <c r="T577" s="3">
        <f t="shared" si="140"/>
        <v>1.2541950317928041E-2</v>
      </c>
      <c r="U577" s="3">
        <f t="shared" si="136"/>
        <v>1.251171381085058E-2</v>
      </c>
      <c r="V577" s="3">
        <f t="shared" si="141"/>
        <v>0.15941697394447374</v>
      </c>
      <c r="W577" s="3">
        <f t="shared" si="137"/>
        <v>0.17067751637423925</v>
      </c>
      <c r="X577" s="3">
        <f t="shared" si="142"/>
        <v>0.2963386802295247</v>
      </c>
      <c r="Z577" s="1">
        <v>2005.37</v>
      </c>
      <c r="AA577">
        <v>0.21166699999999999</v>
      </c>
    </row>
    <row r="578" spans="2:27" ht="15">
      <c r="B578" s="3">
        <v>2005.17</v>
      </c>
      <c r="C578" s="10">
        <v>0.35225000000000001</v>
      </c>
      <c r="D578" s="4">
        <f t="shared" si="143"/>
        <v>0.17749500000000001</v>
      </c>
      <c r="E578" s="10">
        <f t="shared" si="130"/>
        <v>1.3045235675773801</v>
      </c>
      <c r="F578" s="10">
        <f t="shared" si="131"/>
        <v>-3.4245740151601236</v>
      </c>
      <c r="G578" s="10">
        <f t="shared" si="132"/>
        <v>4.8579431317677066</v>
      </c>
      <c r="H578" s="3">
        <f t="shared" si="133"/>
        <v>1.433369116607583</v>
      </c>
      <c r="I578" s="3">
        <v>3.5668231611893586</v>
      </c>
      <c r="J578" s="3">
        <f t="shared" si="134"/>
        <v>111.30029342723003</v>
      </c>
      <c r="K578" s="3">
        <f t="shared" si="135"/>
        <v>379.00312830274851</v>
      </c>
      <c r="L578" s="3">
        <f t="shared" si="128"/>
        <v>63.635128302748512</v>
      </c>
      <c r="N578" s="1">
        <v>2005.37</v>
      </c>
      <c r="O578">
        <v>379.39800000000002</v>
      </c>
      <c r="P578" s="2">
        <f t="shared" si="129"/>
        <v>64.03000000000003</v>
      </c>
      <c r="R578" s="4">
        <f t="shared" si="138"/>
        <v>1.2417000000000011E-2</v>
      </c>
      <c r="S578" s="3">
        <f t="shared" si="139"/>
        <v>-6.6070290615591887E-3</v>
      </c>
      <c r="T578" s="3">
        <f t="shared" si="140"/>
        <v>1.6379545931080486E-2</v>
      </c>
      <c r="U578" s="3">
        <f t="shared" si="136"/>
        <v>1.9772516869521299E-2</v>
      </c>
      <c r="V578" s="3">
        <f t="shared" si="141"/>
        <v>0.16007932772600952</v>
      </c>
      <c r="W578" s="3">
        <f t="shared" si="137"/>
        <v>0.17787459290857868</v>
      </c>
      <c r="X578" s="3">
        <f t="shared" si="142"/>
        <v>0.29723526343244089</v>
      </c>
      <c r="Z578" s="1">
        <v>2005.46</v>
      </c>
      <c r="AA578">
        <v>0.19666700000000001</v>
      </c>
    </row>
    <row r="579" spans="2:27" ht="15">
      <c r="B579" s="3">
        <v>2005.25</v>
      </c>
      <c r="C579" s="10">
        <v>0.35408299999999998</v>
      </c>
      <c r="D579" s="4">
        <f t="shared" si="143"/>
        <v>0.17789826</v>
      </c>
      <c r="E579" s="10">
        <f t="shared" si="130"/>
        <v>1.3134632762411085</v>
      </c>
      <c r="F579" s="10">
        <f t="shared" si="131"/>
        <v>-3.4312665409935659</v>
      </c>
      <c r="G579" s="10">
        <f t="shared" si="132"/>
        <v>4.8745896465768208</v>
      </c>
      <c r="H579" s="3">
        <f t="shared" si="133"/>
        <v>1.4433231055832549</v>
      </c>
      <c r="I579" s="3">
        <v>3.5775821596244137</v>
      </c>
      <c r="J579" s="3">
        <f t="shared" si="134"/>
        <v>111.5984252738654</v>
      </c>
      <c r="K579" s="3">
        <f t="shared" si="135"/>
        <v>379.16386934083084</v>
      </c>
      <c r="L579" s="3">
        <f t="shared" si="128"/>
        <v>63.795869340830848</v>
      </c>
      <c r="N579" s="1">
        <v>2005.46</v>
      </c>
      <c r="O579">
        <v>379.59399999999999</v>
      </c>
      <c r="P579" s="2">
        <f t="shared" si="129"/>
        <v>64.225999999999999</v>
      </c>
      <c r="R579" s="4">
        <f t="shared" si="138"/>
        <v>1.8329999999999735E-3</v>
      </c>
      <c r="S579" s="3">
        <f t="shared" si="139"/>
        <v>-6.6925258334422644E-3</v>
      </c>
      <c r="T579" s="3">
        <f t="shared" si="140"/>
        <v>1.6646514809114166E-2</v>
      </c>
      <c r="U579" s="3">
        <f t="shared" si="136"/>
        <v>1.9953988975671903E-2</v>
      </c>
      <c r="V579" s="3">
        <f t="shared" si="141"/>
        <v>0.16074103808233531</v>
      </c>
      <c r="W579" s="3">
        <f t="shared" si="137"/>
        <v>0.17869962816044002</v>
      </c>
      <c r="X579" s="3">
        <f t="shared" si="142"/>
        <v>0.29813184663537129</v>
      </c>
      <c r="Z579" s="1">
        <v>2005.54</v>
      </c>
      <c r="AA579">
        <v>0.20583299999999999</v>
      </c>
    </row>
    <row r="580" spans="2:27" ht="15">
      <c r="B580" s="3">
        <v>2005.33</v>
      </c>
      <c r="C580" s="10">
        <v>0.35891699999999999</v>
      </c>
      <c r="D580" s="4">
        <f t="shared" si="143"/>
        <v>0.17896174000000001</v>
      </c>
      <c r="E580" s="10">
        <f t="shared" si="130"/>
        <v>1.3232342264643124</v>
      </c>
      <c r="F580" s="10">
        <f t="shared" si="131"/>
        <v>-3.4370779408076584</v>
      </c>
      <c r="G580" s="10">
        <f t="shared" si="132"/>
        <v>4.8924876111292503</v>
      </c>
      <c r="H580" s="3">
        <f t="shared" si="133"/>
        <v>1.455409670321592</v>
      </c>
      <c r="I580" s="3">
        <v>3.588341158059468</v>
      </c>
      <c r="J580" s="3">
        <f t="shared" si="134"/>
        <v>111.89745370370369</v>
      </c>
      <c r="K580" s="3">
        <f t="shared" si="135"/>
        <v>379.32527304897536</v>
      </c>
      <c r="L580" s="3">
        <f t="shared" si="128"/>
        <v>63.957273048975367</v>
      </c>
      <c r="N580" s="1">
        <v>2005.54</v>
      </c>
      <c r="O580">
        <v>379.8</v>
      </c>
      <c r="P580" s="2">
        <f t="shared" si="129"/>
        <v>64.432000000000016</v>
      </c>
      <c r="R580" s="4">
        <f t="shared" si="138"/>
        <v>4.834000000000005E-3</v>
      </c>
      <c r="S580" s="3">
        <f t="shared" si="139"/>
        <v>-5.8113998140925105E-3</v>
      </c>
      <c r="T580" s="3">
        <f t="shared" si="140"/>
        <v>1.7897964552429535E-2</v>
      </c>
      <c r="U580" s="3">
        <f t="shared" si="136"/>
        <v>2.2086564738337026E-2</v>
      </c>
      <c r="V580" s="3">
        <f t="shared" si="141"/>
        <v>0.16140370814451899</v>
      </c>
      <c r="W580" s="3">
        <f t="shared" si="137"/>
        <v>0.18128161640902232</v>
      </c>
      <c r="X580" s="3">
        <f t="shared" si="142"/>
        <v>0.29902842983828748</v>
      </c>
      <c r="Z580" s="1">
        <v>2005.62</v>
      </c>
      <c r="AA580">
        <v>0.24</v>
      </c>
    </row>
    <row r="581" spans="2:27" ht="15">
      <c r="B581" s="3">
        <v>2005.42</v>
      </c>
      <c r="C581" s="10">
        <v>0.36191699999999999</v>
      </c>
      <c r="D581" s="4">
        <f t="shared" si="143"/>
        <v>0.17962174</v>
      </c>
      <c r="E581" s="10">
        <f t="shared" si="130"/>
        <v>1.3331834016672406</v>
      </c>
      <c r="F581" s="10">
        <f t="shared" si="131"/>
        <v>-3.4428152197233461</v>
      </c>
      <c r="G581" s="10">
        <f t="shared" si="132"/>
        <v>4.9110062139900981</v>
      </c>
      <c r="H581" s="3">
        <f t="shared" si="133"/>
        <v>1.4681909942667519</v>
      </c>
      <c r="I581" s="3">
        <v>3.5991001564945231</v>
      </c>
      <c r="J581" s="3">
        <f t="shared" si="134"/>
        <v>112.19737871674489</v>
      </c>
      <c r="K581" s="3">
        <f t="shared" si="135"/>
        <v>379.48733935878215</v>
      </c>
      <c r="L581" s="3">
        <f t="shared" si="128"/>
        <v>64.119339358782156</v>
      </c>
      <c r="N581" s="1">
        <v>2005.62</v>
      </c>
      <c r="O581">
        <v>380.04</v>
      </c>
      <c r="P581" s="2">
        <f t="shared" si="129"/>
        <v>64.672000000000025</v>
      </c>
      <c r="R581" s="4">
        <f t="shared" si="138"/>
        <v>3.0000000000000027E-3</v>
      </c>
      <c r="S581" s="3">
        <f t="shared" si="139"/>
        <v>-5.7372789156877602E-3</v>
      </c>
      <c r="T581" s="3">
        <f t="shared" si="140"/>
        <v>1.8518602860847722E-2</v>
      </c>
      <c r="U581" s="3">
        <f t="shared" si="136"/>
        <v>2.2781323945159963E-2</v>
      </c>
      <c r="V581" s="3">
        <f t="shared" si="141"/>
        <v>0.16206630980678938</v>
      </c>
      <c r="W581" s="3">
        <f t="shared" si="137"/>
        <v>0.18256950135743336</v>
      </c>
      <c r="X581" s="3">
        <f t="shared" si="142"/>
        <v>0.29992501304120367</v>
      </c>
      <c r="Z581" s="1">
        <v>2005.71</v>
      </c>
      <c r="AA581">
        <v>0.2</v>
      </c>
    </row>
    <row r="582" spans="2:27" ht="15">
      <c r="B582" s="3">
        <v>2005.5</v>
      </c>
      <c r="C582" s="10">
        <v>0.36241699999999999</v>
      </c>
      <c r="D582" s="4">
        <f t="shared" si="143"/>
        <v>0.17973174</v>
      </c>
      <c r="E582" s="10">
        <f t="shared" si="130"/>
        <v>1.3424969959136046</v>
      </c>
      <c r="F582" s="10">
        <f t="shared" si="131"/>
        <v>-3.449133859974153</v>
      </c>
      <c r="G582" s="10">
        <f t="shared" si="132"/>
        <v>4.9293079462045126</v>
      </c>
      <c r="H582" s="3">
        <f t="shared" si="133"/>
        <v>1.4801740862303596</v>
      </c>
      <c r="I582" s="3">
        <v>3.6098591549295778</v>
      </c>
      <c r="J582" s="3">
        <f t="shared" si="134"/>
        <v>112.49820031298903</v>
      </c>
      <c r="K582" s="3">
        <f t="shared" si="135"/>
        <v>379.65006683905165</v>
      </c>
      <c r="L582" s="3">
        <f t="shared" si="128"/>
        <v>64.282066839051652</v>
      </c>
      <c r="N582" s="1">
        <v>2005.71</v>
      </c>
      <c r="O582">
        <v>380.24</v>
      </c>
      <c r="P582" s="2">
        <f t="shared" si="129"/>
        <v>64.872000000000014</v>
      </c>
      <c r="R582" s="4">
        <f t="shared" si="138"/>
        <v>5.0000000000000044E-4</v>
      </c>
      <c r="S582" s="3">
        <f t="shared" si="139"/>
        <v>-6.3186402508068618E-3</v>
      </c>
      <c r="T582" s="3">
        <f t="shared" si="140"/>
        <v>1.8301732214414557E-2</v>
      </c>
      <c r="U582" s="3">
        <f t="shared" si="136"/>
        <v>2.1983091963607697E-2</v>
      </c>
      <c r="V582" s="3">
        <f t="shared" si="141"/>
        <v>0.16272748026949557</v>
      </c>
      <c r="W582" s="3">
        <f t="shared" si="137"/>
        <v>0.18251226303674251</v>
      </c>
      <c r="X582" s="3">
        <f t="shared" si="142"/>
        <v>0.30082159624413407</v>
      </c>
      <c r="Z582" s="1">
        <v>2005.79</v>
      </c>
      <c r="AA582">
        <v>0.126667</v>
      </c>
    </row>
    <row r="583" spans="2:27" ht="15">
      <c r="B583" s="3">
        <v>2005.58</v>
      </c>
      <c r="C583" s="10">
        <v>0.36466700000000002</v>
      </c>
      <c r="D583" s="4">
        <f t="shared" si="143"/>
        <v>0.18022674</v>
      </c>
      <c r="E583" s="10">
        <f t="shared" si="130"/>
        <v>1.3517855165484316</v>
      </c>
      <c r="F583" s="10">
        <f t="shared" si="131"/>
        <v>-3.4554276893766227</v>
      </c>
      <c r="G583" s="10">
        <f t="shared" si="132"/>
        <v>4.9479745780948816</v>
      </c>
      <c r="H583" s="3">
        <f t="shared" si="133"/>
        <v>1.4925468887182589</v>
      </c>
      <c r="I583" s="3">
        <v>3.6205399061032866</v>
      </c>
      <c r="J583" s="3">
        <f t="shared" si="134"/>
        <v>112.79991197183097</v>
      </c>
      <c r="K583" s="3">
        <f t="shared" si="135"/>
        <v>379.81344849765702</v>
      </c>
      <c r="L583" s="3">
        <f t="shared" si="128"/>
        <v>64.445448497657026</v>
      </c>
      <c r="N583" s="1">
        <v>2005.79</v>
      </c>
      <c r="O583">
        <v>380.36700000000002</v>
      </c>
      <c r="P583" s="2">
        <f t="shared" si="129"/>
        <v>64.999000000000024</v>
      </c>
      <c r="R583" s="4">
        <f t="shared" si="138"/>
        <v>2.2500000000000298E-3</v>
      </c>
      <c r="S583" s="3">
        <f t="shared" si="139"/>
        <v>-6.2938294024696972E-3</v>
      </c>
      <c r="T583" s="3">
        <f t="shared" si="140"/>
        <v>1.866663189036899E-2</v>
      </c>
      <c r="U583" s="3">
        <f t="shared" si="136"/>
        <v>2.2372802487899295E-2</v>
      </c>
      <c r="V583" s="3">
        <f t="shared" si="141"/>
        <v>0.16338165860537401</v>
      </c>
      <c r="W583" s="3">
        <f t="shared" si="137"/>
        <v>0.18351718084448337</v>
      </c>
      <c r="X583" s="3">
        <f t="shared" si="142"/>
        <v>0.3017116588419384</v>
      </c>
      <c r="Z583" s="1">
        <v>2005.87</v>
      </c>
      <c r="AA583">
        <v>0.21083299999999999</v>
      </c>
    </row>
    <row r="584" spans="2:27" ht="15">
      <c r="B584" s="3">
        <v>2005.67</v>
      </c>
      <c r="C584" s="10">
        <v>0.369917</v>
      </c>
      <c r="D584" s="4">
        <f t="shared" si="143"/>
        <v>0.18138174000000001</v>
      </c>
      <c r="E584" s="10">
        <f t="shared" si="130"/>
        <v>1.3620104353714577</v>
      </c>
      <c r="F584" s="10">
        <f t="shared" si="131"/>
        <v>-3.4608892246722127</v>
      </c>
      <c r="G584" s="10">
        <f t="shared" si="132"/>
        <v>4.9679882415219536</v>
      </c>
      <c r="H584" s="3">
        <f t="shared" si="133"/>
        <v>1.5070990168497409</v>
      </c>
      <c r="I584" s="3">
        <v>3.6312206572769954</v>
      </c>
      <c r="J584" s="3">
        <f t="shared" si="134"/>
        <v>113.10251369327071</v>
      </c>
      <c r="K584" s="3">
        <f t="shared" si="135"/>
        <v>379.97748546210528</v>
      </c>
      <c r="L584" s="3">
        <f t="shared" si="128"/>
        <v>64.609485462105283</v>
      </c>
      <c r="N584" s="1">
        <v>2005.87</v>
      </c>
      <c r="O584">
        <v>380.57799999999997</v>
      </c>
      <c r="P584" s="2">
        <f t="shared" si="129"/>
        <v>65.20999999999998</v>
      </c>
      <c r="R584" s="4">
        <f t="shared" si="138"/>
        <v>5.2499999999999769E-3</v>
      </c>
      <c r="S584" s="3">
        <f t="shared" si="139"/>
        <v>-5.4615352955900143E-3</v>
      </c>
      <c r="T584" s="3">
        <f t="shared" si="140"/>
        <v>2.0013663427072004E-2</v>
      </c>
      <c r="U584" s="3">
        <f t="shared" si="136"/>
        <v>2.4552128131481991E-2</v>
      </c>
      <c r="V584" s="3">
        <f t="shared" si="141"/>
        <v>0.16403696444825755</v>
      </c>
      <c r="W584" s="3">
        <f t="shared" si="137"/>
        <v>0.18613387976659135</v>
      </c>
      <c r="X584" s="3">
        <f t="shared" si="142"/>
        <v>0.30260172143974273</v>
      </c>
      <c r="Z584" s="1">
        <v>2005.96</v>
      </c>
      <c r="AA584">
        <v>0.20916699999999999</v>
      </c>
    </row>
    <row r="585" spans="2:27" ht="15">
      <c r="B585" s="3">
        <v>2005.75</v>
      </c>
      <c r="C585" s="10">
        <v>0.36225000000000002</v>
      </c>
      <c r="D585" s="4">
        <f t="shared" si="143"/>
        <v>0.17969499999999999</v>
      </c>
      <c r="E585" s="10">
        <f t="shared" si="130"/>
        <v>1.368965736932473</v>
      </c>
      <c r="F585" s="10">
        <f t="shared" si="131"/>
        <v>-3.4695661576083681</v>
      </c>
      <c r="G585" s="10">
        <f t="shared" si="132"/>
        <v>4.985060037813855</v>
      </c>
      <c r="H585" s="3">
        <f t="shared" si="133"/>
        <v>1.5154938802054869</v>
      </c>
      <c r="I585" s="3">
        <v>3.6419014084507042</v>
      </c>
      <c r="J585" s="3">
        <f t="shared" si="134"/>
        <v>113.40600547730827</v>
      </c>
      <c r="K585" s="3">
        <f t="shared" si="135"/>
        <v>380.14217187857668</v>
      </c>
      <c r="L585" s="3">
        <f t="shared" si="128"/>
        <v>64.774171878576681</v>
      </c>
      <c r="N585" s="1">
        <v>2005.96</v>
      </c>
      <c r="O585">
        <v>380.78699999999998</v>
      </c>
      <c r="P585" s="2">
        <f t="shared" si="129"/>
        <v>65.418999999999983</v>
      </c>
      <c r="R585" s="4">
        <f t="shared" si="138"/>
        <v>-7.6669999999999794E-3</v>
      </c>
      <c r="S585" s="3">
        <f t="shared" si="139"/>
        <v>-8.676932936155346E-3</v>
      </c>
      <c r="T585" s="3">
        <f t="shared" si="140"/>
        <v>1.7071796291901364E-2</v>
      </c>
      <c r="U585" s="3">
        <f t="shared" si="136"/>
        <v>1.839486335574602E-2</v>
      </c>
      <c r="V585" s="3">
        <f t="shared" si="141"/>
        <v>0.16468641647139748</v>
      </c>
      <c r="W585" s="3">
        <f t="shared" si="137"/>
        <v>0.18124179349156891</v>
      </c>
      <c r="X585" s="3">
        <f t="shared" si="142"/>
        <v>0.30349178403756127</v>
      </c>
      <c r="Z585" s="1">
        <v>2006.04</v>
      </c>
      <c r="AA585">
        <v>0.1575</v>
      </c>
    </row>
    <row r="586" spans="2:27" ht="15">
      <c r="B586" s="3">
        <v>2005.83</v>
      </c>
      <c r="C586" s="10">
        <v>0.35408299999999998</v>
      </c>
      <c r="D586" s="4">
        <f t="shared" si="143"/>
        <v>0.17789826</v>
      </c>
      <c r="E586" s="10">
        <f t="shared" si="130"/>
        <v>1.3727529342228586</v>
      </c>
      <c r="F586" s="10">
        <f t="shared" si="131"/>
        <v>-3.4813613103552794</v>
      </c>
      <c r="G586" s="10">
        <f t="shared" si="132"/>
        <v>4.9990856793043754</v>
      </c>
      <c r="H586" s="3">
        <f t="shared" si="133"/>
        <v>1.517724368949096</v>
      </c>
      <c r="I586" s="3">
        <v>3.6525821596244135</v>
      </c>
      <c r="J586" s="3">
        <f t="shared" si="134"/>
        <v>113.71038732394364</v>
      </c>
      <c r="K586" s="3">
        <f t="shared" si="135"/>
        <v>380.30750173306637</v>
      </c>
      <c r="L586" s="3">
        <f t="shared" si="128"/>
        <v>64.939501733066379</v>
      </c>
      <c r="N586" s="1">
        <v>2006.04</v>
      </c>
      <c r="O586">
        <v>380.94400000000002</v>
      </c>
      <c r="P586" s="2">
        <f t="shared" si="129"/>
        <v>65.576000000000022</v>
      </c>
      <c r="R586" s="4">
        <f t="shared" si="138"/>
        <v>-8.1670000000000353E-3</v>
      </c>
      <c r="S586" s="3">
        <f t="shared" si="139"/>
        <v>-1.1795152746911342E-2</v>
      </c>
      <c r="T586" s="3">
        <f t="shared" si="140"/>
        <v>1.4025641490520435E-2</v>
      </c>
      <c r="U586" s="3">
        <f t="shared" si="136"/>
        <v>1.2230488743609094E-2</v>
      </c>
      <c r="V586" s="3">
        <f t="shared" si="141"/>
        <v>0.16532985448969839</v>
      </c>
      <c r="W586" s="3">
        <f t="shared" si="137"/>
        <v>0.17633729435894657</v>
      </c>
      <c r="X586" s="3">
        <f t="shared" si="142"/>
        <v>0.3043818466353656</v>
      </c>
      <c r="Z586" s="1">
        <v>2006.12</v>
      </c>
      <c r="AA586">
        <v>0.13333300000000001</v>
      </c>
    </row>
    <row r="587" spans="2:27" ht="15">
      <c r="B587" s="3">
        <v>2005.92</v>
      </c>
      <c r="C587" s="10">
        <v>0.34608299999999997</v>
      </c>
      <c r="D587" s="4">
        <f t="shared" si="143"/>
        <v>0.17613825999999999</v>
      </c>
      <c r="E587" s="10">
        <f t="shared" si="130"/>
        <v>1.3736787452051156</v>
      </c>
      <c r="F587" s="10">
        <f t="shared" si="131"/>
        <v>-3.4961219534916386</v>
      </c>
      <c r="G587" s="10">
        <f t="shared" si="132"/>
        <v>5.01018306187233</v>
      </c>
      <c r="H587" s="3">
        <f t="shared" si="133"/>
        <v>1.5140611083806914</v>
      </c>
      <c r="I587" s="3">
        <v>3.6632629107981223</v>
      </c>
      <c r="J587" s="3">
        <f t="shared" si="134"/>
        <v>114.01565923317681</v>
      </c>
      <c r="K587" s="3">
        <f t="shared" si="135"/>
        <v>380.47346921321292</v>
      </c>
      <c r="L587" s="3">
        <f t="shared" si="128"/>
        <v>65.105469213212928</v>
      </c>
      <c r="N587" s="1">
        <v>2006.12</v>
      </c>
      <c r="O587">
        <v>381.07799999999997</v>
      </c>
      <c r="P587" s="2">
        <f t="shared" si="129"/>
        <v>65.70999999999998</v>
      </c>
      <c r="R587" s="4">
        <f t="shared" si="138"/>
        <v>-8.0000000000000071E-3</v>
      </c>
      <c r="S587" s="3">
        <f t="shared" si="139"/>
        <v>-1.4760643136359164E-2</v>
      </c>
      <c r="T587" s="3">
        <f t="shared" si="140"/>
        <v>1.1097382567954561E-2</v>
      </c>
      <c r="U587" s="3">
        <f t="shared" si="136"/>
        <v>6.3367394315953975E-3</v>
      </c>
      <c r="V587" s="3">
        <f t="shared" si="141"/>
        <v>0.1659674801465485</v>
      </c>
      <c r="W587" s="3">
        <f t="shared" si="137"/>
        <v>0.17167054563498435</v>
      </c>
      <c r="X587" s="3">
        <f t="shared" si="142"/>
        <v>0.30527190923316994</v>
      </c>
      <c r="Z587" s="1">
        <v>2006.21</v>
      </c>
      <c r="AA587">
        <v>0.14333299999999999</v>
      </c>
    </row>
    <row r="588" spans="2:27" ht="15">
      <c r="B588" s="3">
        <v>2006</v>
      </c>
      <c r="C588" s="10">
        <v>0.34</v>
      </c>
      <c r="D588" s="4">
        <f t="shared" si="143"/>
        <v>0.17480000000000001</v>
      </c>
      <c r="E588" s="10">
        <f t="shared" si="130"/>
        <v>1.3725850531251043</v>
      </c>
      <c r="F588" s="10">
        <f t="shared" si="131"/>
        <v>-3.5128478800688203</v>
      </c>
      <c r="G588" s="10">
        <f t="shared" si="132"/>
        <v>5.0190449495634075</v>
      </c>
      <c r="H588" s="3">
        <f t="shared" si="133"/>
        <v>1.5061970694945872</v>
      </c>
      <c r="I588" s="3">
        <v>3.6739436619718311</v>
      </c>
      <c r="J588" s="3">
        <f t="shared" si="134"/>
        <v>114.32182120500779</v>
      </c>
      <c r="K588" s="3">
        <f t="shared" si="135"/>
        <v>380.64006964347533</v>
      </c>
      <c r="L588" s="3">
        <f t="shared" si="128"/>
        <v>65.272069643475334</v>
      </c>
      <c r="N588" s="1">
        <v>2006.21</v>
      </c>
      <c r="O588">
        <v>381.221</v>
      </c>
      <c r="P588" s="2">
        <f t="shared" si="129"/>
        <v>65.853000000000009</v>
      </c>
      <c r="R588" s="4">
        <f t="shared" si="138"/>
        <v>-6.0829999999999496E-3</v>
      </c>
      <c r="S588" s="3">
        <f t="shared" si="139"/>
        <v>-1.6725926577181749E-2</v>
      </c>
      <c r="T588" s="3">
        <f t="shared" si="140"/>
        <v>8.8618876910775413E-3</v>
      </c>
      <c r="U588" s="3">
        <f t="shared" si="136"/>
        <v>2.1359611138957926E-3</v>
      </c>
      <c r="V588" s="3">
        <f t="shared" si="141"/>
        <v>0.16660043026240601</v>
      </c>
      <c r="W588" s="3">
        <f t="shared" si="137"/>
        <v>0.16852279526491223</v>
      </c>
      <c r="X588" s="3">
        <f t="shared" si="142"/>
        <v>0.30616197183098848</v>
      </c>
      <c r="Z588" s="1">
        <v>2006.29</v>
      </c>
      <c r="AA588">
        <v>0.188333</v>
      </c>
    </row>
    <row r="589" spans="2:27" ht="15">
      <c r="B589" s="3">
        <v>2006.08</v>
      </c>
      <c r="C589" s="10">
        <v>0.34075</v>
      </c>
      <c r="D589" s="4">
        <f t="shared" si="143"/>
        <v>0.17496500000000001</v>
      </c>
      <c r="E589" s="10">
        <f t="shared" si="130"/>
        <v>1.3718186745916776</v>
      </c>
      <c r="F589" s="10">
        <f t="shared" si="131"/>
        <v>-3.5291966086395434</v>
      </c>
      <c r="G589" s="10">
        <f t="shared" si="132"/>
        <v>5.0279715382850334</v>
      </c>
      <c r="H589" s="3">
        <f t="shared" si="133"/>
        <v>1.49877492964549</v>
      </c>
      <c r="I589" s="3">
        <v>3.6846244131455403</v>
      </c>
      <c r="J589" s="3">
        <f t="shared" si="134"/>
        <v>114.62887323943659</v>
      </c>
      <c r="K589" s="3">
        <f t="shared" si="135"/>
        <v>380.80730209911974</v>
      </c>
      <c r="L589" s="3">
        <f t="shared" si="128"/>
        <v>65.439302099119743</v>
      </c>
      <c r="N589" s="1">
        <v>2006.29</v>
      </c>
      <c r="O589">
        <v>381.40899999999999</v>
      </c>
      <c r="P589" s="2">
        <f t="shared" si="129"/>
        <v>66.040999999999997</v>
      </c>
      <c r="R589" s="4">
        <f t="shared" si="138"/>
        <v>7.4999999999997291E-4</v>
      </c>
      <c r="S589" s="3">
        <f t="shared" si="139"/>
        <v>-1.6348728570723114E-2</v>
      </c>
      <c r="T589" s="3">
        <f t="shared" si="140"/>
        <v>8.9265887216258832E-3</v>
      </c>
      <c r="U589" s="3">
        <f t="shared" si="136"/>
        <v>2.577860150902769E-3</v>
      </c>
      <c r="V589" s="3">
        <f t="shared" si="141"/>
        <v>0.16723245564440958</v>
      </c>
      <c r="W589" s="3">
        <f t="shared" si="137"/>
        <v>0.16955252978022209</v>
      </c>
      <c r="X589" s="3">
        <f t="shared" si="142"/>
        <v>0.30705203442879281</v>
      </c>
      <c r="Z589" s="1">
        <v>2006.37</v>
      </c>
      <c r="AA589">
        <v>0.181667</v>
      </c>
    </row>
    <row r="590" spans="2:27" ht="15">
      <c r="B590" s="3">
        <v>2006.17</v>
      </c>
      <c r="C590" s="10">
        <v>0.33758300000000002</v>
      </c>
      <c r="D590" s="4">
        <f t="shared" si="143"/>
        <v>0.17426826000000001</v>
      </c>
      <c r="E590" s="10">
        <f t="shared" si="130"/>
        <v>1.3701006949470307</v>
      </c>
      <c r="F590" s="10">
        <f t="shared" si="131"/>
        <v>-3.546601042402806</v>
      </c>
      <c r="G590" s="10">
        <f t="shared" si="132"/>
        <v>5.035669334111482</v>
      </c>
      <c r="H590" s="3">
        <f t="shared" si="133"/>
        <v>1.4890682917086759</v>
      </c>
      <c r="I590" s="3">
        <v>3.6953051643192492</v>
      </c>
      <c r="J590" s="3">
        <f t="shared" si="134"/>
        <v>114.93681533646318</v>
      </c>
      <c r="K590" s="3">
        <f t="shared" si="135"/>
        <v>380.9751635519641</v>
      </c>
      <c r="L590" s="3">
        <f t="shared" si="128"/>
        <v>65.607163551964106</v>
      </c>
      <c r="N590" s="1">
        <v>2006.37</v>
      </c>
      <c r="O590">
        <v>381.59100000000001</v>
      </c>
      <c r="P590" s="2">
        <f t="shared" si="129"/>
        <v>66.223000000000013</v>
      </c>
      <c r="R590" s="4">
        <f t="shared" si="138"/>
        <v>-3.1669999999999754E-3</v>
      </c>
      <c r="S590" s="3">
        <f t="shared" si="139"/>
        <v>-1.7404433763262617E-2</v>
      </c>
      <c r="T590" s="3">
        <f t="shared" si="140"/>
        <v>7.6977958264485835E-3</v>
      </c>
      <c r="U590" s="3">
        <f t="shared" si="136"/>
        <v>2.9336206318596701E-4</v>
      </c>
      <c r="V590" s="3">
        <f t="shared" si="141"/>
        <v>0.16786145284436316</v>
      </c>
      <c r="W590" s="3">
        <f t="shared" si="137"/>
        <v>0.16812547870123054</v>
      </c>
      <c r="X590" s="3">
        <f t="shared" si="142"/>
        <v>0.30794209702659714</v>
      </c>
      <c r="Z590" s="1">
        <v>2006.46</v>
      </c>
      <c r="AA590">
        <v>0.1575</v>
      </c>
    </row>
    <row r="591" spans="2:27" ht="15">
      <c r="B591" s="3">
        <v>2006.25</v>
      </c>
      <c r="C591" s="10">
        <v>0.33683299999999999</v>
      </c>
      <c r="D591" s="4">
        <f t="shared" si="143"/>
        <v>0.17410326000000001</v>
      </c>
      <c r="E591" s="10">
        <f t="shared" si="130"/>
        <v>1.3682802106144145</v>
      </c>
      <c r="F591" s="10">
        <f t="shared" si="131"/>
        <v>-3.5640537612325929</v>
      </c>
      <c r="G591" s="10">
        <f t="shared" si="132"/>
        <v>5.0429610043554067</v>
      </c>
      <c r="H591" s="3">
        <f t="shared" si="133"/>
        <v>1.4789072431228139</v>
      </c>
      <c r="I591" s="3">
        <v>3.705985915492958</v>
      </c>
      <c r="J591" s="3">
        <f t="shared" si="134"/>
        <v>115.2456474960876</v>
      </c>
      <c r="K591" s="3">
        <f t="shared" si="135"/>
        <v>381.14365231751276</v>
      </c>
      <c r="L591" s="3">
        <f t="shared" si="128"/>
        <v>65.775652317512765</v>
      </c>
      <c r="N591" s="1">
        <v>2006.46</v>
      </c>
      <c r="O591">
        <v>381.74799999999999</v>
      </c>
      <c r="P591" s="2">
        <f t="shared" si="129"/>
        <v>66.38</v>
      </c>
      <c r="R591" s="4">
        <f t="shared" si="138"/>
        <v>-7.5000000000002842E-4</v>
      </c>
      <c r="S591" s="3">
        <f t="shared" si="139"/>
        <v>-1.7452718829786829E-2</v>
      </c>
      <c r="T591" s="3">
        <f t="shared" si="140"/>
        <v>7.2916702439247416E-3</v>
      </c>
      <c r="U591" s="3">
        <f t="shared" si="136"/>
        <v>-1.6104858586208672E-4</v>
      </c>
      <c r="V591" s="3">
        <f t="shared" si="141"/>
        <v>0.1684887655486591</v>
      </c>
      <c r="W591" s="3">
        <f t="shared" si="137"/>
        <v>0.16834382182138322</v>
      </c>
      <c r="X591" s="3">
        <f t="shared" si="142"/>
        <v>0.30883215962441568</v>
      </c>
      <c r="Z591" s="1">
        <v>2006.54</v>
      </c>
      <c r="AA591">
        <v>0.155833</v>
      </c>
    </row>
    <row r="592" spans="2:27" ht="15">
      <c r="B592" s="3">
        <v>2006.33</v>
      </c>
      <c r="C592" s="10">
        <v>0.33083299999999999</v>
      </c>
      <c r="D592" s="4">
        <f t="shared" si="143"/>
        <v>0.17278325999999999</v>
      </c>
      <c r="E592" s="10">
        <f t="shared" si="130"/>
        <v>1.3646863501233746</v>
      </c>
      <c r="F592" s="10">
        <f t="shared" si="131"/>
        <v>-3.5832299717609293</v>
      </c>
      <c r="G592" s="10">
        <f t="shared" si="132"/>
        <v>5.0481230256722496</v>
      </c>
      <c r="H592" s="3">
        <f t="shared" si="133"/>
        <v>1.4648930539113203</v>
      </c>
      <c r="I592" s="3">
        <v>3.7166666666666668</v>
      </c>
      <c r="J592" s="3">
        <f t="shared" si="134"/>
        <v>115.55536971830982</v>
      </c>
      <c r="K592" s="3">
        <f t="shared" si="135"/>
        <v>381.31276390925473</v>
      </c>
      <c r="L592" s="3">
        <f t="shared" si="128"/>
        <v>65.944763909254732</v>
      </c>
      <c r="N592" s="1">
        <v>2006.54</v>
      </c>
      <c r="O592">
        <v>381.904</v>
      </c>
      <c r="P592" s="2">
        <f t="shared" si="129"/>
        <v>66.536000000000001</v>
      </c>
      <c r="R592" s="4">
        <f t="shared" si="138"/>
        <v>-6.0000000000000053E-3</v>
      </c>
      <c r="S592" s="3">
        <f t="shared" si="139"/>
        <v>-1.9176210528336401E-2</v>
      </c>
      <c r="T592" s="3">
        <f t="shared" si="140"/>
        <v>5.1620213168428464E-3</v>
      </c>
      <c r="U592" s="3">
        <f t="shared" si="136"/>
        <v>-4.0141892114935549E-3</v>
      </c>
      <c r="V592" s="3">
        <f t="shared" si="141"/>
        <v>0.16911159174196655</v>
      </c>
      <c r="W592" s="3">
        <f t="shared" si="137"/>
        <v>0.16549882145162234</v>
      </c>
      <c r="X592" s="3">
        <f t="shared" si="142"/>
        <v>0.30972222222222001</v>
      </c>
      <c r="Z592" s="1">
        <v>2006.62</v>
      </c>
      <c r="AA592">
        <v>0.13166700000000001</v>
      </c>
    </row>
    <row r="593" spans="2:27" ht="15">
      <c r="B593" s="3">
        <v>2006.42</v>
      </c>
      <c r="C593" s="10">
        <v>0.32974999999999999</v>
      </c>
      <c r="D593" s="4">
        <f t="shared" si="143"/>
        <v>0.172545</v>
      </c>
      <c r="E593" s="10">
        <f t="shared" si="130"/>
        <v>1.3610334712558105</v>
      </c>
      <c r="F593" s="10">
        <f t="shared" si="131"/>
        <v>-3.6025693047471092</v>
      </c>
      <c r="G593" s="10">
        <f t="shared" si="132"/>
        <v>5.052821351807725</v>
      </c>
      <c r="H593" s="3">
        <f t="shared" si="133"/>
        <v>1.4502520470606157</v>
      </c>
      <c r="I593" s="3">
        <v>3.727347417840376</v>
      </c>
      <c r="J593" s="3">
        <f t="shared" si="134"/>
        <v>115.86598200312984</v>
      </c>
      <c r="K593" s="3">
        <f t="shared" si="135"/>
        <v>381.48249655905147</v>
      </c>
      <c r="L593" s="3">
        <f t="shared" si="128"/>
        <v>66.114496559051474</v>
      </c>
      <c r="N593" s="1">
        <v>2006.62</v>
      </c>
      <c r="O593">
        <v>382.036</v>
      </c>
      <c r="P593" s="2">
        <f t="shared" si="129"/>
        <v>66.668000000000006</v>
      </c>
      <c r="R593" s="4">
        <f t="shared" si="138"/>
        <v>-1.0830000000000006E-3</v>
      </c>
      <c r="S593" s="3">
        <f t="shared" si="139"/>
        <v>-1.9339332986179958E-2</v>
      </c>
      <c r="T593" s="3">
        <f t="shared" si="140"/>
        <v>4.6983261354753836E-3</v>
      </c>
      <c r="U593" s="3">
        <f t="shared" si="136"/>
        <v>-4.6410068507045741E-3</v>
      </c>
      <c r="V593" s="3">
        <f t="shared" si="141"/>
        <v>0.16973264979674241</v>
      </c>
      <c r="W593" s="3">
        <f t="shared" si="137"/>
        <v>0.16555574363110828</v>
      </c>
      <c r="X593" s="3">
        <f t="shared" si="142"/>
        <v>0.31061228482002434</v>
      </c>
      <c r="Z593" s="1">
        <v>2006.71</v>
      </c>
      <c r="AA593">
        <v>0.13750000000000001</v>
      </c>
    </row>
    <row r="594" spans="2:27" ht="15">
      <c r="B594" s="3">
        <v>2006.5</v>
      </c>
      <c r="C594" s="10">
        <v>0.33400000000000002</v>
      </c>
      <c r="D594" s="4">
        <f t="shared" si="143"/>
        <v>0.17348000000000002</v>
      </c>
      <c r="E594" s="10">
        <f t="shared" si="130"/>
        <v>1.3590319054076923</v>
      </c>
      <c r="F594" s="10">
        <f t="shared" si="131"/>
        <v>-3.6202031050923984</v>
      </c>
      <c r="G594" s="10">
        <f t="shared" si="132"/>
        <v>5.0588248203763682</v>
      </c>
      <c r="H594" s="3">
        <f t="shared" si="133"/>
        <v>1.4386217152839698</v>
      </c>
      <c r="I594" s="3">
        <v>3.7380281690140844</v>
      </c>
      <c r="J594" s="3">
        <f t="shared" si="134"/>
        <v>116.17748435054769</v>
      </c>
      <c r="K594" s="3">
        <f t="shared" si="135"/>
        <v>381.65285138014013</v>
      </c>
      <c r="L594" s="3">
        <f t="shared" ref="L594:L657" si="144">K594-CO2_start2</f>
        <v>66.28485138014014</v>
      </c>
      <c r="N594" s="1">
        <v>2006.71</v>
      </c>
      <c r="O594">
        <v>382.173</v>
      </c>
      <c r="P594" s="2">
        <f t="shared" ref="P594:P657" si="145">O594-CO2_start2</f>
        <v>66.805000000000007</v>
      </c>
      <c r="R594" s="4">
        <f t="shared" si="138"/>
        <v>4.2500000000000315E-3</v>
      </c>
      <c r="S594" s="3">
        <f t="shared" si="139"/>
        <v>-1.7633800345289163E-2</v>
      </c>
      <c r="T594" s="3">
        <f t="shared" si="140"/>
        <v>6.0034685686431999E-3</v>
      </c>
      <c r="U594" s="3">
        <f t="shared" si="136"/>
        <v>-1.6303317766459633E-3</v>
      </c>
      <c r="V594" s="3">
        <f t="shared" si="141"/>
        <v>0.17035482108866518</v>
      </c>
      <c r="W594" s="3">
        <f t="shared" si="137"/>
        <v>0.16888752248968381</v>
      </c>
      <c r="X594" s="3">
        <f t="shared" si="142"/>
        <v>0.31150234741784288</v>
      </c>
      <c r="Z594" s="1">
        <v>2006.79</v>
      </c>
      <c r="AA594">
        <v>0.158333</v>
      </c>
    </row>
    <row r="595" spans="2:27" ht="15">
      <c r="B595" s="3">
        <v>2006.58</v>
      </c>
      <c r="C595" s="10">
        <v>0.33250000000000002</v>
      </c>
      <c r="D595" s="4">
        <f t="shared" si="143"/>
        <v>0.17315000000000003</v>
      </c>
      <c r="E595" s="10">
        <f t="shared" ref="E595:E658" si="146">Bio_alpha*(C595*Bio_factor-E594)+E594</f>
        <v>1.3567106424163942</v>
      </c>
      <c r="F595" s="10">
        <f t="shared" ref="F595:F658" si="147">Bio_alpha*(C595*Bio_factor-F594)+F594+Bio_slope*(B595-1979)</f>
        <v>-3.6381067181209934</v>
      </c>
      <c r="G595" s="10">
        <f t="shared" ref="G595:G658" si="148">Ocean_alpha*(C595*Ocean_factor-G594)+G594</f>
        <v>5.0642096828706293</v>
      </c>
      <c r="H595" s="3">
        <f t="shared" ref="H595:H658" si="149">G595+F595</f>
        <v>1.4261029647496359</v>
      </c>
      <c r="I595" s="3">
        <v>3.7388070849338457</v>
      </c>
      <c r="J595" s="3">
        <f t="shared" ref="J595:J658" si="150">J594+I595/12</f>
        <v>116.48905160762551</v>
      </c>
      <c r="K595" s="3">
        <f t="shared" ref="K595:K658" si="151">(K594+I595/12)-Emiss_alpha*((K594+I595/12)-(CO2_base+G595))</f>
        <v>381.82300254322109</v>
      </c>
      <c r="L595" s="3">
        <f t="shared" si="144"/>
        <v>66.455002543221099</v>
      </c>
      <c r="N595" s="1">
        <v>2006.79</v>
      </c>
      <c r="O595">
        <v>382.33199999999999</v>
      </c>
      <c r="P595" s="2">
        <f t="shared" si="145"/>
        <v>66.963999999999999</v>
      </c>
      <c r="R595" s="4">
        <f t="shared" si="138"/>
        <v>-1.5000000000000013E-3</v>
      </c>
      <c r="S595" s="3">
        <f t="shared" si="139"/>
        <v>-1.7903613028595E-2</v>
      </c>
      <c r="T595" s="3">
        <f t="shared" si="140"/>
        <v>5.3848624942611778E-3</v>
      </c>
      <c r="U595" s="3">
        <f t="shared" ref="U595:U658" si="152">S595+T595+Nat_offset2</f>
        <v>-2.5187505343338221E-3</v>
      </c>
      <c r="V595" s="3">
        <f t="shared" si="141"/>
        <v>0.17015116308095912</v>
      </c>
      <c r="W595" s="3">
        <f t="shared" ref="W595:W658" si="153">V595+U595*Nat_ampl2</f>
        <v>0.16788428760005869</v>
      </c>
      <c r="X595" s="3">
        <f t="shared" si="142"/>
        <v>0.31156725707782584</v>
      </c>
      <c r="Z595" s="1">
        <v>2006.87</v>
      </c>
      <c r="AA595">
        <v>0.13916700000000001</v>
      </c>
    </row>
    <row r="596" spans="2:27" ht="15">
      <c r="B596" s="3">
        <v>2006.67</v>
      </c>
      <c r="C596" s="10">
        <v>0.33</v>
      </c>
      <c r="D596" s="4">
        <f t="shared" si="143"/>
        <v>0.1726</v>
      </c>
      <c r="E596" s="10">
        <f t="shared" si="146"/>
        <v>1.3537754215126578</v>
      </c>
      <c r="F596" s="10">
        <f t="shared" si="147"/>
        <v>-3.6567283931433456</v>
      </c>
      <c r="G596" s="10">
        <f t="shared" si="148"/>
        <v>5.0686588084996771</v>
      </c>
      <c r="H596" s="3">
        <f t="shared" si="149"/>
        <v>1.4119304153563315</v>
      </c>
      <c r="I596" s="3">
        <v>3.7395860008536066</v>
      </c>
      <c r="J596" s="3">
        <f t="shared" si="150"/>
        <v>116.80068377436331</v>
      </c>
      <c r="K596" s="3">
        <f t="shared" si="151"/>
        <v>381.99294885695389</v>
      </c>
      <c r="L596" s="3">
        <f t="shared" si="144"/>
        <v>66.624948856953893</v>
      </c>
      <c r="N596" s="1">
        <v>2006.87</v>
      </c>
      <c r="O596">
        <v>382.471</v>
      </c>
      <c r="P596" s="2">
        <f t="shared" si="145"/>
        <v>67.103000000000009</v>
      </c>
      <c r="R596" s="4">
        <f t="shared" ref="R596:R659" si="154">C596-C595</f>
        <v>-2.5000000000000022E-3</v>
      </c>
      <c r="S596" s="3">
        <f t="shared" ref="S596:S659" si="155">F596-F595</f>
        <v>-1.8621675022352235E-2</v>
      </c>
      <c r="T596" s="3">
        <f t="shared" ref="T596:T659" si="156">G596-G595</f>
        <v>4.4491256290477565E-3</v>
      </c>
      <c r="U596" s="3">
        <f t="shared" si="152"/>
        <v>-4.1725493933044786E-3</v>
      </c>
      <c r="V596" s="3">
        <f t="shared" ref="V596:V659" si="157">L596-L595</f>
        <v>0.1699463137327939</v>
      </c>
      <c r="W596" s="3">
        <f t="shared" si="153"/>
        <v>0.16619101927881988</v>
      </c>
      <c r="X596" s="3">
        <f t="shared" ref="X596:X659" si="158">J596-J595</f>
        <v>0.31163216673779459</v>
      </c>
      <c r="Z596" s="1">
        <v>2006.96</v>
      </c>
      <c r="AA596">
        <v>0.13333300000000001</v>
      </c>
    </row>
    <row r="597" spans="2:27" ht="15">
      <c r="B597" s="3">
        <v>2006.75</v>
      </c>
      <c r="C597" s="10">
        <v>0.32533299999999998</v>
      </c>
      <c r="D597" s="4">
        <f t="shared" si="143"/>
        <v>0.17157326000000001</v>
      </c>
      <c r="E597" s="10">
        <f t="shared" si="146"/>
        <v>1.349582277046772</v>
      </c>
      <c r="F597" s="10">
        <f t="shared" si="147"/>
        <v>-3.6765537721064021</v>
      </c>
      <c r="G597" s="10">
        <f t="shared" si="148"/>
        <v>5.0714766291076367</v>
      </c>
      <c r="H597" s="3">
        <f t="shared" si="149"/>
        <v>1.3949228570012346</v>
      </c>
      <c r="I597" s="3">
        <v>3.7403649167733675</v>
      </c>
      <c r="J597" s="3">
        <f t="shared" si="150"/>
        <v>117.11238085076108</v>
      </c>
      <c r="K597" s="3">
        <f t="shared" si="151"/>
        <v>382.16268800001166</v>
      </c>
      <c r="L597" s="3">
        <f t="shared" si="144"/>
        <v>66.794688000011661</v>
      </c>
      <c r="N597" s="1">
        <v>2006.96</v>
      </c>
      <c r="O597">
        <v>382.60399999999998</v>
      </c>
      <c r="P597" s="2">
        <f t="shared" si="145"/>
        <v>67.23599999999999</v>
      </c>
      <c r="R597" s="4">
        <f t="shared" si="154"/>
        <v>-4.6670000000000322E-3</v>
      </c>
      <c r="S597" s="3">
        <f t="shared" si="155"/>
        <v>-1.9825378963056473E-2</v>
      </c>
      <c r="T597" s="3">
        <f t="shared" si="156"/>
        <v>2.8178206079596535E-3</v>
      </c>
      <c r="U597" s="3">
        <f t="shared" si="152"/>
        <v>-7.0075583550968188E-3</v>
      </c>
      <c r="V597" s="3">
        <f t="shared" si="157"/>
        <v>0.16973914305776816</v>
      </c>
      <c r="W597" s="3">
        <f t="shared" si="153"/>
        <v>0.16343234053818101</v>
      </c>
      <c r="X597" s="3">
        <f t="shared" si="158"/>
        <v>0.31169707639777755</v>
      </c>
      <c r="Z597" s="1">
        <v>2007.04</v>
      </c>
      <c r="AA597">
        <v>0.16333300000000001</v>
      </c>
    </row>
    <row r="598" spans="2:27" ht="15">
      <c r="B598" s="3">
        <v>2006.83</v>
      </c>
      <c r="C598" s="10">
        <v>0.32616699999999998</v>
      </c>
      <c r="D598" s="4">
        <f t="shared" si="143"/>
        <v>0.17175674000000002</v>
      </c>
      <c r="E598" s="10">
        <f t="shared" si="146"/>
        <v>1.3459911297339966</v>
      </c>
      <c r="F598" s="10">
        <f t="shared" si="147"/>
        <v>-3.6957272694564738</v>
      </c>
      <c r="G598" s="10">
        <f t="shared" si="148"/>
        <v>5.0745114765735764</v>
      </c>
      <c r="H598" s="3">
        <f t="shared" si="149"/>
        <v>1.3787842071171026</v>
      </c>
      <c r="I598" s="3">
        <v>3.7411438326931288</v>
      </c>
      <c r="J598" s="3">
        <f t="shared" si="150"/>
        <v>117.42414283681885</v>
      </c>
      <c r="K598" s="3">
        <f t="shared" si="151"/>
        <v>382.33222066270758</v>
      </c>
      <c r="L598" s="3">
        <f t="shared" si="144"/>
        <v>66.964220662707589</v>
      </c>
      <c r="N598" s="1">
        <v>2007.04</v>
      </c>
      <c r="O598">
        <v>382.767</v>
      </c>
      <c r="P598" s="2">
        <f t="shared" si="145"/>
        <v>67.399000000000001</v>
      </c>
      <c r="R598" s="4">
        <f t="shared" si="154"/>
        <v>8.3400000000000141E-4</v>
      </c>
      <c r="S598" s="3">
        <f t="shared" si="155"/>
        <v>-1.9173497350071678E-2</v>
      </c>
      <c r="T598" s="3">
        <f t="shared" si="156"/>
        <v>3.0348474659396274E-3</v>
      </c>
      <c r="U598" s="3">
        <f t="shared" si="152"/>
        <v>-6.1386498841320501E-3</v>
      </c>
      <c r="V598" s="3">
        <f t="shared" si="157"/>
        <v>0.16953266269592859</v>
      </c>
      <c r="W598" s="3">
        <f t="shared" si="153"/>
        <v>0.16400787780020976</v>
      </c>
      <c r="X598" s="3">
        <f t="shared" si="158"/>
        <v>0.31176198605776051</v>
      </c>
      <c r="Z598" s="1">
        <v>2007.12</v>
      </c>
      <c r="AA598">
        <v>0.17583299999999999</v>
      </c>
    </row>
    <row r="599" spans="2:27" ht="15">
      <c r="B599" s="3">
        <v>2006.92</v>
      </c>
      <c r="C599" s="10">
        <v>0.32833299999999999</v>
      </c>
      <c r="D599" s="4">
        <f t="shared" si="143"/>
        <v>0.17223326</v>
      </c>
      <c r="E599" s="10">
        <f t="shared" si="146"/>
        <v>1.343379849898418</v>
      </c>
      <c r="F599" s="10">
        <f t="shared" si="147"/>
        <v>-3.7140250034106681</v>
      </c>
      <c r="G599" s="10">
        <f t="shared" si="148"/>
        <v>5.0781982832285602</v>
      </c>
      <c r="H599" s="3">
        <f t="shared" si="149"/>
        <v>1.364173279817892</v>
      </c>
      <c r="I599" s="3">
        <v>3.7419227486128896</v>
      </c>
      <c r="J599" s="3">
        <f t="shared" si="150"/>
        <v>117.73596973253659</v>
      </c>
      <c r="K599" s="3">
        <f t="shared" si="151"/>
        <v>382.50154824201377</v>
      </c>
      <c r="L599" s="3">
        <f t="shared" si="144"/>
        <v>67.133548242013774</v>
      </c>
      <c r="N599" s="1">
        <v>2007.12</v>
      </c>
      <c r="O599">
        <v>382.94299999999998</v>
      </c>
      <c r="P599" s="2">
        <f t="shared" si="145"/>
        <v>67.574999999999989</v>
      </c>
      <c r="R599" s="4">
        <f t="shared" si="154"/>
        <v>2.1660000000000013E-3</v>
      </c>
      <c r="S599" s="3">
        <f t="shared" si="155"/>
        <v>-1.8297733954194317E-2</v>
      </c>
      <c r="T599" s="3">
        <f t="shared" si="156"/>
        <v>3.6868066549837764E-3</v>
      </c>
      <c r="U599" s="3">
        <f t="shared" si="152"/>
        <v>-4.6109272992105408E-3</v>
      </c>
      <c r="V599" s="3">
        <f t="shared" si="157"/>
        <v>0.16932757930618436</v>
      </c>
      <c r="W599" s="3">
        <f t="shared" si="153"/>
        <v>0.16517774473689487</v>
      </c>
      <c r="X599" s="3">
        <f t="shared" si="158"/>
        <v>0.31182689571774347</v>
      </c>
      <c r="Z599" s="1">
        <v>2007.21</v>
      </c>
      <c r="AA599">
        <v>0.129167</v>
      </c>
    </row>
    <row r="600" spans="2:27" ht="15">
      <c r="B600" s="3">
        <v>2007</v>
      </c>
      <c r="C600" s="10">
        <v>0.32500000000000001</v>
      </c>
      <c r="D600" s="4">
        <f t="shared" ref="D600:D663" si="159">C600*Had_fact+Had_offset</f>
        <v>0.17150000000000001</v>
      </c>
      <c r="E600" s="10">
        <f t="shared" si="146"/>
        <v>1.3399113886064979</v>
      </c>
      <c r="F600" s="10">
        <f t="shared" si="147"/>
        <v>-3.7331256991997588</v>
      </c>
      <c r="G600" s="10">
        <f t="shared" si="148"/>
        <v>5.0807095689384978</v>
      </c>
      <c r="H600" s="3">
        <f t="shared" si="149"/>
        <v>1.347583869738739</v>
      </c>
      <c r="I600" s="3">
        <v>3.7427016645326505</v>
      </c>
      <c r="J600" s="3">
        <f t="shared" si="150"/>
        <v>118.04786153791432</v>
      </c>
      <c r="K600" s="3">
        <f t="shared" si="151"/>
        <v>382.67066915869941</v>
      </c>
      <c r="L600" s="3">
        <f t="shared" si="144"/>
        <v>67.302669158699416</v>
      </c>
      <c r="N600" s="1">
        <v>2007.21</v>
      </c>
      <c r="O600">
        <v>383.072</v>
      </c>
      <c r="P600" s="2">
        <f t="shared" si="145"/>
        <v>67.704000000000008</v>
      </c>
      <c r="R600" s="4">
        <f t="shared" si="154"/>
        <v>-3.3329999999999749E-3</v>
      </c>
      <c r="S600" s="3">
        <f t="shared" si="155"/>
        <v>-1.9100695789090683E-2</v>
      </c>
      <c r="T600" s="3">
        <f t="shared" si="156"/>
        <v>2.5112857099376384E-3</v>
      </c>
      <c r="U600" s="3">
        <f t="shared" si="152"/>
        <v>-6.5894100791530439E-3</v>
      </c>
      <c r="V600" s="3">
        <f t="shared" si="157"/>
        <v>0.16912091668564244</v>
      </c>
      <c r="W600" s="3">
        <f t="shared" si="153"/>
        <v>0.16319044761440471</v>
      </c>
      <c r="X600" s="3">
        <f t="shared" si="158"/>
        <v>0.31189180537772643</v>
      </c>
      <c r="Z600" s="1">
        <v>2007.29</v>
      </c>
      <c r="AA600">
        <v>0.16500000000000001</v>
      </c>
    </row>
    <row r="601" spans="2:27" ht="15">
      <c r="B601" s="3">
        <v>2007.08</v>
      </c>
      <c r="C601" s="10">
        <v>0.31774999999999998</v>
      </c>
      <c r="D601" s="4">
        <f t="shared" si="159"/>
        <v>0.169905</v>
      </c>
      <c r="E601" s="10">
        <f t="shared" si="146"/>
        <v>1.3344015381917591</v>
      </c>
      <c r="F601" s="10">
        <f t="shared" si="147"/>
        <v>-3.7542178996517941</v>
      </c>
      <c r="G601" s="10">
        <f t="shared" si="148"/>
        <v>5.0807774104494658</v>
      </c>
      <c r="H601" s="3">
        <f t="shared" si="149"/>
        <v>1.3265595107976718</v>
      </c>
      <c r="I601" s="3">
        <v>3.7434805804524114</v>
      </c>
      <c r="J601" s="3">
        <f t="shared" si="150"/>
        <v>118.35981825295201</v>
      </c>
      <c r="K601" s="3">
        <f t="shared" si="151"/>
        <v>382.8395797727627</v>
      </c>
      <c r="L601" s="3">
        <f t="shared" si="144"/>
        <v>67.471579772762709</v>
      </c>
      <c r="N601" s="1">
        <v>2007.29</v>
      </c>
      <c r="O601">
        <v>383.238</v>
      </c>
      <c r="P601" s="2">
        <f t="shared" si="145"/>
        <v>67.87</v>
      </c>
      <c r="R601" s="4">
        <f t="shared" si="154"/>
        <v>-7.2500000000000342E-3</v>
      </c>
      <c r="S601" s="3">
        <f t="shared" si="155"/>
        <v>-2.1092200452035303E-2</v>
      </c>
      <c r="T601" s="3">
        <f t="shared" si="156"/>
        <v>6.7841510968058572E-5</v>
      </c>
      <c r="U601" s="3">
        <f t="shared" si="152"/>
        <v>-1.1024358941067245E-2</v>
      </c>
      <c r="V601" s="3">
        <f t="shared" si="157"/>
        <v>0.168910614063293</v>
      </c>
      <c r="W601" s="3">
        <f t="shared" si="153"/>
        <v>0.15898869101633248</v>
      </c>
      <c r="X601" s="3">
        <f t="shared" si="158"/>
        <v>0.31195671503769518</v>
      </c>
      <c r="Z601" s="1">
        <v>2007.37</v>
      </c>
      <c r="AA601">
        <v>0.16500000000000001</v>
      </c>
    </row>
    <row r="602" spans="2:27" ht="15">
      <c r="B602" s="3">
        <v>2007.17</v>
      </c>
      <c r="C602" s="10">
        <v>0.30358299999999999</v>
      </c>
      <c r="D602" s="4">
        <f t="shared" si="159"/>
        <v>0.16678826000000002</v>
      </c>
      <c r="E602" s="10">
        <f t="shared" si="146"/>
        <v>1.3248013079804501</v>
      </c>
      <c r="F602" s="10">
        <f t="shared" si="147"/>
        <v>-3.7795045839817192</v>
      </c>
      <c r="G602" s="10">
        <f t="shared" si="148"/>
        <v>5.0761703710231778</v>
      </c>
      <c r="H602" s="3">
        <f t="shared" si="149"/>
        <v>1.2966657870414586</v>
      </c>
      <c r="I602" s="3">
        <v>3.7442594963721723</v>
      </c>
      <c r="J602" s="3">
        <f t="shared" si="150"/>
        <v>118.67183987764969</v>
      </c>
      <c r="K602" s="3">
        <f t="shared" si="151"/>
        <v>383.00827281882152</v>
      </c>
      <c r="L602" s="3">
        <f t="shared" si="144"/>
        <v>67.640272818821529</v>
      </c>
      <c r="N602" s="1">
        <v>2007.37</v>
      </c>
      <c r="O602">
        <v>383.40199999999999</v>
      </c>
      <c r="P602" s="2">
        <f t="shared" si="145"/>
        <v>68.033999999999992</v>
      </c>
      <c r="R602" s="4">
        <f t="shared" si="154"/>
        <v>-1.4166999999999985E-2</v>
      </c>
      <c r="S602" s="3">
        <f t="shared" si="155"/>
        <v>-2.5286684329925091E-2</v>
      </c>
      <c r="T602" s="3">
        <f t="shared" si="156"/>
        <v>-4.6070394262880399E-3</v>
      </c>
      <c r="U602" s="3">
        <f t="shared" si="152"/>
        <v>-1.9893723756213129E-2</v>
      </c>
      <c r="V602" s="3">
        <f t="shared" si="157"/>
        <v>0.16869304605882007</v>
      </c>
      <c r="W602" s="3">
        <f t="shared" si="153"/>
        <v>0.15078869467822825</v>
      </c>
      <c r="X602" s="3">
        <f t="shared" si="158"/>
        <v>0.31202162469767813</v>
      </c>
      <c r="Z602" s="1">
        <v>2007.46</v>
      </c>
      <c r="AA602">
        <v>0.186667</v>
      </c>
    </row>
    <row r="603" spans="2:27" ht="15">
      <c r="B603" s="3">
        <v>2007.25</v>
      </c>
      <c r="C603" s="10">
        <v>0.30658299999999999</v>
      </c>
      <c r="D603" s="4">
        <f t="shared" si="159"/>
        <v>0.16744826000000002</v>
      </c>
      <c r="E603" s="10">
        <f t="shared" si="146"/>
        <v>1.3169281368198278</v>
      </c>
      <c r="F603" s="10">
        <f t="shared" si="147"/>
        <v>-3.803009989639512</v>
      </c>
      <c r="G603" s="10">
        <f t="shared" si="148"/>
        <v>5.0726479739964807</v>
      </c>
      <c r="H603" s="3">
        <f t="shared" si="149"/>
        <v>1.2696379843569687</v>
      </c>
      <c r="I603" s="3">
        <v>3.7450384122919336</v>
      </c>
      <c r="J603" s="3">
        <f t="shared" si="150"/>
        <v>118.98392641200735</v>
      </c>
      <c r="K603" s="3">
        <f t="shared" si="151"/>
        <v>383.17675041601353</v>
      </c>
      <c r="L603" s="3">
        <f t="shared" si="144"/>
        <v>67.808750416013538</v>
      </c>
      <c r="N603" s="1">
        <v>2007.46</v>
      </c>
      <c r="O603">
        <v>383.589</v>
      </c>
      <c r="P603" s="2">
        <f t="shared" si="145"/>
        <v>68.221000000000004</v>
      </c>
      <c r="R603" s="4">
        <f t="shared" si="154"/>
        <v>3.0000000000000027E-3</v>
      </c>
      <c r="S603" s="3">
        <f t="shared" si="155"/>
        <v>-2.3505405657792799E-2</v>
      </c>
      <c r="T603" s="3">
        <f t="shared" si="156"/>
        <v>-3.5223970266970994E-3</v>
      </c>
      <c r="U603" s="3">
        <f t="shared" si="152"/>
        <v>-1.7027802684489897E-2</v>
      </c>
      <c r="V603" s="3">
        <f t="shared" si="157"/>
        <v>0.16847759719200894</v>
      </c>
      <c r="W603" s="3">
        <f t="shared" si="153"/>
        <v>0.15315257477596803</v>
      </c>
      <c r="X603" s="3">
        <f t="shared" si="158"/>
        <v>0.31208653435766109</v>
      </c>
      <c r="Z603" s="1">
        <v>2007.54</v>
      </c>
      <c r="AA603">
        <v>0.17499999999999999</v>
      </c>
    </row>
    <row r="604" spans="2:27" ht="15">
      <c r="B604" s="3">
        <v>2007.33</v>
      </c>
      <c r="C604" s="10">
        <v>0.30266700000000002</v>
      </c>
      <c r="D604" s="4">
        <f t="shared" si="159"/>
        <v>0.16658674000000001</v>
      </c>
      <c r="E604" s="10">
        <f t="shared" si="146"/>
        <v>1.3084320453788303</v>
      </c>
      <c r="F604" s="10">
        <f t="shared" si="147"/>
        <v>-3.8270884311178062</v>
      </c>
      <c r="G604" s="10">
        <f t="shared" si="148"/>
        <v>5.0679063710664503</v>
      </c>
      <c r="H604" s="3">
        <f t="shared" si="149"/>
        <v>1.2408179399486441</v>
      </c>
      <c r="I604" s="3">
        <v>3.7458173282116944</v>
      </c>
      <c r="J604" s="3">
        <f t="shared" si="150"/>
        <v>119.29607785602499</v>
      </c>
      <c r="K604" s="3">
        <f t="shared" si="151"/>
        <v>383.34501093088585</v>
      </c>
      <c r="L604" s="3">
        <f t="shared" si="144"/>
        <v>67.977010930885854</v>
      </c>
      <c r="N604" s="1">
        <v>2007.54</v>
      </c>
      <c r="O604">
        <v>383.76400000000001</v>
      </c>
      <c r="P604" s="2">
        <f t="shared" si="145"/>
        <v>68.396000000000015</v>
      </c>
      <c r="R604" s="4">
        <f t="shared" si="154"/>
        <v>-3.9159999999999751E-3</v>
      </c>
      <c r="S604" s="3">
        <f t="shared" si="155"/>
        <v>-2.4078441478294188E-2</v>
      </c>
      <c r="T604" s="3">
        <f t="shared" si="156"/>
        <v>-4.741602930030453E-3</v>
      </c>
      <c r="U604" s="3">
        <f t="shared" si="152"/>
        <v>-1.8820044408324639E-2</v>
      </c>
      <c r="V604" s="3">
        <f t="shared" si="157"/>
        <v>0.16826051487231553</v>
      </c>
      <c r="W604" s="3">
        <f t="shared" si="153"/>
        <v>0.15132247490482334</v>
      </c>
      <c r="X604" s="3">
        <f t="shared" si="158"/>
        <v>0.31215144401764405</v>
      </c>
      <c r="Z604" s="1">
        <v>2007.62</v>
      </c>
      <c r="AA604">
        <v>0.20916699999999999</v>
      </c>
    </row>
    <row r="605" spans="2:27" ht="15">
      <c r="B605" s="3">
        <v>2007.42</v>
      </c>
      <c r="C605" s="10">
        <v>0.29016700000000001</v>
      </c>
      <c r="D605" s="4">
        <f t="shared" si="159"/>
        <v>0.16383674000000001</v>
      </c>
      <c r="E605" s="10">
        <f t="shared" si="146"/>
        <v>1.2966174846338268</v>
      </c>
      <c r="F605" s="10">
        <f t="shared" si="147"/>
        <v>-3.8545894459814258</v>
      </c>
      <c r="G605" s="10">
        <f t="shared" si="148"/>
        <v>5.0591389659120782</v>
      </c>
      <c r="H605" s="3">
        <f t="shared" si="149"/>
        <v>1.2045495199306524</v>
      </c>
      <c r="I605" s="3">
        <v>3.7465962441314553</v>
      </c>
      <c r="J605" s="3">
        <f t="shared" si="150"/>
        <v>119.60829420970262</v>
      </c>
      <c r="K605" s="3">
        <f t="shared" si="151"/>
        <v>383.51304816536026</v>
      </c>
      <c r="L605" s="3">
        <f t="shared" si="144"/>
        <v>68.145048165360265</v>
      </c>
      <c r="N605" s="1">
        <v>2007.62</v>
      </c>
      <c r="O605">
        <v>383.97300000000001</v>
      </c>
      <c r="P605" s="2">
        <f t="shared" si="145"/>
        <v>68.605000000000018</v>
      </c>
      <c r="R605" s="4">
        <f t="shared" si="154"/>
        <v>-1.2500000000000011E-2</v>
      </c>
      <c r="S605" s="3">
        <f t="shared" si="155"/>
        <v>-2.7501014863619666E-2</v>
      </c>
      <c r="T605" s="3">
        <f t="shared" si="156"/>
        <v>-8.7674051543720211E-3</v>
      </c>
      <c r="U605" s="3">
        <f t="shared" si="152"/>
        <v>-2.6268420017991685E-2</v>
      </c>
      <c r="V605" s="3">
        <f t="shared" si="157"/>
        <v>0.16803723447441143</v>
      </c>
      <c r="W605" s="3">
        <f t="shared" si="153"/>
        <v>0.14439565645821892</v>
      </c>
      <c r="X605" s="3">
        <f t="shared" si="158"/>
        <v>0.31221635367762701</v>
      </c>
      <c r="Z605" s="1">
        <v>2007.71</v>
      </c>
      <c r="AA605">
        <v>0.16</v>
      </c>
    </row>
    <row r="606" spans="2:27" ht="15">
      <c r="B606" s="3">
        <v>2007.5</v>
      </c>
      <c r="C606" s="10">
        <v>0.26658300000000001</v>
      </c>
      <c r="D606" s="4">
        <f t="shared" si="159"/>
        <v>0.15864826000000001</v>
      </c>
      <c r="E606" s="10">
        <f t="shared" si="146"/>
        <v>1.2782048739075591</v>
      </c>
      <c r="F606" s="10">
        <f t="shared" si="147"/>
        <v>-3.8886342912048644</v>
      </c>
      <c r="G606" s="10">
        <f t="shared" si="148"/>
        <v>5.0427723153596302</v>
      </c>
      <c r="H606" s="3">
        <f t="shared" si="149"/>
        <v>1.1541380241547659</v>
      </c>
      <c r="I606" s="3">
        <v>3.7473751600512166</v>
      </c>
      <c r="J606" s="3">
        <f t="shared" si="150"/>
        <v>119.92057547304022</v>
      </c>
      <c r="K606" s="3">
        <f t="shared" si="151"/>
        <v>383.68085011624169</v>
      </c>
      <c r="L606" s="3">
        <f t="shared" si="144"/>
        <v>68.312850116241691</v>
      </c>
      <c r="N606" s="1">
        <v>2007.71</v>
      </c>
      <c r="O606">
        <v>384.13299999999998</v>
      </c>
      <c r="P606" s="2">
        <f t="shared" si="145"/>
        <v>68.764999999999986</v>
      </c>
      <c r="R606" s="4">
        <f t="shared" si="154"/>
        <v>-2.3583999999999994E-2</v>
      </c>
      <c r="S606" s="3">
        <f t="shared" si="155"/>
        <v>-3.4044845223438536E-2</v>
      </c>
      <c r="T606" s="3">
        <f t="shared" si="156"/>
        <v>-1.6366650552448014E-2</v>
      </c>
      <c r="U606" s="3">
        <f t="shared" si="152"/>
        <v>-4.0411495775886548E-2</v>
      </c>
      <c r="V606" s="3">
        <f t="shared" si="157"/>
        <v>0.16780195088142591</v>
      </c>
      <c r="W606" s="3">
        <f t="shared" si="153"/>
        <v>0.13143160468312801</v>
      </c>
      <c r="X606" s="3">
        <f t="shared" si="158"/>
        <v>0.31228126333759576</v>
      </c>
      <c r="Z606" s="1">
        <v>2007.79</v>
      </c>
      <c r="AA606">
        <v>0.11749999999999999</v>
      </c>
    </row>
    <row r="607" spans="2:27" ht="15">
      <c r="B607" s="3">
        <v>2007.58</v>
      </c>
      <c r="C607" s="10">
        <v>0.2465</v>
      </c>
      <c r="D607" s="4">
        <f t="shared" si="159"/>
        <v>0.15423000000000001</v>
      </c>
      <c r="E607" s="10">
        <f t="shared" si="146"/>
        <v>1.2548414621661155</v>
      </c>
      <c r="F607" s="10">
        <f t="shared" si="147"/>
        <v>-3.9275800529836045</v>
      </c>
      <c r="G607" s="10">
        <f t="shared" si="148"/>
        <v>5.0201180270032921</v>
      </c>
      <c r="H607" s="3">
        <f t="shared" si="149"/>
        <v>1.0925379740196877</v>
      </c>
      <c r="I607" s="3">
        <v>3.7514084507042256</v>
      </c>
      <c r="J607" s="3">
        <f t="shared" si="150"/>
        <v>120.23319284393223</v>
      </c>
      <c r="K607" s="3">
        <f t="shared" si="151"/>
        <v>383.84867769086202</v>
      </c>
      <c r="L607" s="3">
        <f t="shared" si="144"/>
        <v>68.480677690862024</v>
      </c>
      <c r="N607" s="1">
        <v>2007.79</v>
      </c>
      <c r="O607">
        <v>384.25099999999998</v>
      </c>
      <c r="P607" s="2">
        <f t="shared" si="145"/>
        <v>68.882999999999981</v>
      </c>
      <c r="R607" s="4">
        <f t="shared" si="154"/>
        <v>-2.0083000000000018E-2</v>
      </c>
      <c r="S607" s="3">
        <f t="shared" si="155"/>
        <v>-3.8945761778740096E-2</v>
      </c>
      <c r="T607" s="3">
        <f t="shared" si="156"/>
        <v>-2.2654288356338093E-2</v>
      </c>
      <c r="U607" s="3">
        <f t="shared" si="152"/>
        <v>-5.1600050135078186E-2</v>
      </c>
      <c r="V607" s="3">
        <f t="shared" si="157"/>
        <v>0.1678275746203326</v>
      </c>
      <c r="W607" s="3">
        <f t="shared" si="153"/>
        <v>0.12138752949876222</v>
      </c>
      <c r="X607" s="3">
        <f t="shared" si="158"/>
        <v>0.31261737089201347</v>
      </c>
      <c r="Z607" s="1">
        <v>2007.87</v>
      </c>
      <c r="AA607">
        <v>6.3333299999999995E-2</v>
      </c>
    </row>
    <row r="608" spans="2:27" ht="15">
      <c r="B608" s="3">
        <v>2007.67</v>
      </c>
      <c r="C608" s="10">
        <v>0.222083</v>
      </c>
      <c r="D608" s="4">
        <f t="shared" si="159"/>
        <v>0.14885826000000002</v>
      </c>
      <c r="E608" s="10">
        <f t="shared" si="146"/>
        <v>1.2255369835747318</v>
      </c>
      <c r="F608" s="10">
        <f t="shared" si="147"/>
        <v>-3.9725709856936038</v>
      </c>
      <c r="G608" s="10">
        <f t="shared" si="148"/>
        <v>4.9898760162013929</v>
      </c>
      <c r="H608" s="3">
        <f t="shared" si="149"/>
        <v>1.0173050305077891</v>
      </c>
      <c r="I608" s="3">
        <v>3.7554417413572345</v>
      </c>
      <c r="J608" s="3">
        <f t="shared" si="150"/>
        <v>120.54614632237866</v>
      </c>
      <c r="K608" s="3">
        <f t="shared" si="151"/>
        <v>384.01651849972649</v>
      </c>
      <c r="L608" s="3">
        <f t="shared" si="144"/>
        <v>68.648518499726492</v>
      </c>
      <c r="N608" s="1">
        <v>2007.87</v>
      </c>
      <c r="O608">
        <v>384.31400000000002</v>
      </c>
      <c r="P608" s="2">
        <f t="shared" si="145"/>
        <v>68.946000000000026</v>
      </c>
      <c r="R608" s="4">
        <f t="shared" si="154"/>
        <v>-2.4416999999999994E-2</v>
      </c>
      <c r="S608" s="3">
        <f t="shared" si="155"/>
        <v>-4.4990932709999321E-2</v>
      </c>
      <c r="T608" s="3">
        <f t="shared" si="156"/>
        <v>-3.0242010801899255E-2</v>
      </c>
      <c r="U608" s="3">
        <f t="shared" si="152"/>
        <v>-6.5232943511898581E-2</v>
      </c>
      <c r="V608" s="3">
        <f t="shared" si="157"/>
        <v>0.16784080886446873</v>
      </c>
      <c r="W608" s="3">
        <f t="shared" si="153"/>
        <v>0.10913115970376</v>
      </c>
      <c r="X608" s="3">
        <f t="shared" si="158"/>
        <v>0.31295347844643118</v>
      </c>
      <c r="Z608" s="1">
        <v>2007.96</v>
      </c>
      <c r="AA608">
        <v>0.16</v>
      </c>
    </row>
    <row r="609" spans="2:27" ht="15">
      <c r="B609" s="3">
        <v>2007.75</v>
      </c>
      <c r="C609" s="10">
        <v>0.21041699999999999</v>
      </c>
      <c r="D609" s="4">
        <f t="shared" si="159"/>
        <v>0.14629174</v>
      </c>
      <c r="E609" s="10">
        <f t="shared" si="146"/>
        <v>1.1948445142873674</v>
      </c>
      <c r="F609" s="10">
        <f t="shared" si="147"/>
        <v>-4.0188956894781391</v>
      </c>
      <c r="G609" s="10">
        <f t="shared" si="148"/>
        <v>4.9564090901329498</v>
      </c>
      <c r="H609" s="3">
        <f t="shared" si="149"/>
        <v>0.9375134006548107</v>
      </c>
      <c r="I609" s="3">
        <v>3.7594750320102439</v>
      </c>
      <c r="J609" s="3">
        <f t="shared" si="150"/>
        <v>120.85943590837951</v>
      </c>
      <c r="K609" s="3">
        <f t="shared" si="151"/>
        <v>384.18436727326832</v>
      </c>
      <c r="L609" s="3">
        <f t="shared" si="144"/>
        <v>68.816367273268327</v>
      </c>
      <c r="N609" s="1">
        <v>2007.96</v>
      </c>
      <c r="O609">
        <v>384.47399999999999</v>
      </c>
      <c r="P609" s="2">
        <f t="shared" si="145"/>
        <v>69.105999999999995</v>
      </c>
      <c r="R609" s="4">
        <f t="shared" si="154"/>
        <v>-1.166600000000001E-2</v>
      </c>
      <c r="S609" s="3">
        <f t="shared" si="155"/>
        <v>-4.6324703784535348E-2</v>
      </c>
      <c r="T609" s="3">
        <f t="shared" si="156"/>
        <v>-3.3466926068443037E-2</v>
      </c>
      <c r="U609" s="3">
        <f t="shared" si="152"/>
        <v>-6.979162985297839E-2</v>
      </c>
      <c r="V609" s="3">
        <f t="shared" si="157"/>
        <v>0.16784877354183436</v>
      </c>
      <c r="W609" s="3">
        <f t="shared" si="153"/>
        <v>0.10503630667415381</v>
      </c>
      <c r="X609" s="3">
        <f t="shared" si="158"/>
        <v>0.31328958600084889</v>
      </c>
      <c r="Z609" s="1">
        <v>2008.04</v>
      </c>
      <c r="AA609">
        <v>0.1525</v>
      </c>
    </row>
    <row r="610" spans="2:27" ht="15">
      <c r="B610" s="3">
        <v>2007.83</v>
      </c>
      <c r="C610" s="10">
        <v>0.19400000000000001</v>
      </c>
      <c r="D610" s="4">
        <f t="shared" si="159"/>
        <v>0.14268</v>
      </c>
      <c r="E610" s="10">
        <f t="shared" si="146"/>
        <v>1.1613555559682243</v>
      </c>
      <c r="F610" s="10">
        <f t="shared" si="147"/>
        <v>-4.0679669978345796</v>
      </c>
      <c r="G610" s="10">
        <f t="shared" si="148"/>
        <v>4.9182164554122263</v>
      </c>
      <c r="H610" s="3">
        <f t="shared" si="149"/>
        <v>0.85024945757764669</v>
      </c>
      <c r="I610" s="3">
        <v>3.7635083226632529</v>
      </c>
      <c r="J610" s="3">
        <f t="shared" si="150"/>
        <v>121.17306160193478</v>
      </c>
      <c r="K610" s="3">
        <f t="shared" si="151"/>
        <v>384.35221630819655</v>
      </c>
      <c r="L610" s="3">
        <f t="shared" si="144"/>
        <v>68.984216308196551</v>
      </c>
      <c r="N610" s="1">
        <v>2008.04</v>
      </c>
      <c r="O610">
        <v>384.62700000000001</v>
      </c>
      <c r="P610" s="2">
        <f t="shared" si="145"/>
        <v>69.259000000000015</v>
      </c>
      <c r="R610" s="4">
        <f t="shared" si="154"/>
        <v>-1.6416999999999987E-2</v>
      </c>
      <c r="S610" s="3">
        <f t="shared" si="155"/>
        <v>-4.9071308356440468E-2</v>
      </c>
      <c r="T610" s="3">
        <f t="shared" si="156"/>
        <v>-3.8192634720723539E-2</v>
      </c>
      <c r="U610" s="3">
        <f t="shared" si="152"/>
        <v>-7.7263943077164013E-2</v>
      </c>
      <c r="V610" s="3">
        <f t="shared" si="157"/>
        <v>0.16784903492822423</v>
      </c>
      <c r="W610" s="3">
        <f t="shared" si="153"/>
        <v>9.831148615877662E-2</v>
      </c>
      <c r="X610" s="3">
        <f t="shared" si="158"/>
        <v>0.31362569355526659</v>
      </c>
      <c r="Z610" s="1">
        <v>2008.12</v>
      </c>
      <c r="AA610">
        <v>0.160833</v>
      </c>
    </row>
    <row r="611" spans="2:27" ht="15">
      <c r="B611" s="3">
        <v>2007.92</v>
      </c>
      <c r="C611" s="10">
        <v>0.187417</v>
      </c>
      <c r="D611" s="4">
        <f t="shared" si="159"/>
        <v>0.14123173999999999</v>
      </c>
      <c r="E611" s="10">
        <f t="shared" si="146"/>
        <v>1.1284388364409617</v>
      </c>
      <c r="F611" s="10">
        <f t="shared" si="147"/>
        <v>-4.1165701714804577</v>
      </c>
      <c r="G611" s="10">
        <f t="shared" si="148"/>
        <v>4.8786396359039133</v>
      </c>
      <c r="H611" s="3">
        <f t="shared" si="149"/>
        <v>0.76206946442345558</v>
      </c>
      <c r="I611" s="3">
        <v>3.7675416133162618</v>
      </c>
      <c r="J611" s="3">
        <f t="shared" si="150"/>
        <v>121.48702340304446</v>
      </c>
      <c r="K611" s="3">
        <f t="shared" si="151"/>
        <v>384.52006335154806</v>
      </c>
      <c r="L611" s="3">
        <f t="shared" si="144"/>
        <v>69.152063351548065</v>
      </c>
      <c r="N611" s="1">
        <v>2008.12</v>
      </c>
      <c r="O611">
        <v>384.78699999999998</v>
      </c>
      <c r="P611" s="2">
        <f t="shared" si="145"/>
        <v>69.418999999999983</v>
      </c>
      <c r="R611" s="4">
        <f t="shared" si="154"/>
        <v>-6.5830000000000055E-3</v>
      </c>
      <c r="S611" s="3">
        <f t="shared" si="155"/>
        <v>-4.8603173645878073E-2</v>
      </c>
      <c r="T611" s="3">
        <f t="shared" si="156"/>
        <v>-3.9576819508313044E-2</v>
      </c>
      <c r="U611" s="3">
        <f t="shared" si="152"/>
        <v>-7.8179993154191121E-2</v>
      </c>
      <c r="V611" s="3">
        <f t="shared" si="157"/>
        <v>0.16784704335151446</v>
      </c>
      <c r="W611" s="3">
        <f t="shared" si="153"/>
        <v>9.748504951274245E-2</v>
      </c>
      <c r="X611" s="3">
        <f t="shared" si="158"/>
        <v>0.3139618011096843</v>
      </c>
      <c r="Z611" s="1">
        <v>2008.21</v>
      </c>
      <c r="AA611">
        <v>0.17916699999999999</v>
      </c>
    </row>
    <row r="612" spans="2:27" ht="15">
      <c r="B612" s="3">
        <v>2008</v>
      </c>
      <c r="C612" s="10">
        <v>0.18</v>
      </c>
      <c r="D612" s="4">
        <f t="shared" si="159"/>
        <v>0.1396</v>
      </c>
      <c r="E612" s="10">
        <f t="shared" si="146"/>
        <v>1.0957818701852065</v>
      </c>
      <c r="F612" s="10">
        <f t="shared" si="147"/>
        <v>-4.1648593722333835</v>
      </c>
      <c r="G612" s="10">
        <f t="shared" si="148"/>
        <v>4.8374320463066498</v>
      </c>
      <c r="H612" s="3">
        <f t="shared" si="149"/>
        <v>0.67257267407326626</v>
      </c>
      <c r="I612" s="3">
        <v>3.7715749039692708</v>
      </c>
      <c r="J612" s="3">
        <f t="shared" si="150"/>
        <v>121.80132131170856</v>
      </c>
      <c r="K612" s="3">
        <f t="shared" si="151"/>
        <v>384.68790575274812</v>
      </c>
      <c r="L612" s="3">
        <f t="shared" si="144"/>
        <v>69.319905752748127</v>
      </c>
      <c r="N612" s="1">
        <v>2008.21</v>
      </c>
      <c r="O612">
        <v>384.96699999999998</v>
      </c>
      <c r="P612" s="2">
        <f t="shared" si="145"/>
        <v>69.59899999999999</v>
      </c>
      <c r="R612" s="4">
        <f t="shared" si="154"/>
        <v>-7.4170000000000069E-3</v>
      </c>
      <c r="S612" s="3">
        <f t="shared" si="155"/>
        <v>-4.8289200752925865E-2</v>
      </c>
      <c r="T612" s="3">
        <f t="shared" si="156"/>
        <v>-4.120758959726345E-2</v>
      </c>
      <c r="U612" s="3">
        <f t="shared" si="152"/>
        <v>-7.949679035018932E-2</v>
      </c>
      <c r="V612" s="3">
        <f t="shared" si="157"/>
        <v>0.16784240120006189</v>
      </c>
      <c r="W612" s="3">
        <f t="shared" si="153"/>
        <v>9.62952898848915E-2</v>
      </c>
      <c r="X612" s="3">
        <f t="shared" si="158"/>
        <v>0.31429790866410201</v>
      </c>
      <c r="Z612" s="1">
        <v>2008.29</v>
      </c>
      <c r="AA612">
        <v>0.1825</v>
      </c>
    </row>
    <row r="613" spans="2:27" ht="15">
      <c r="B613" s="3">
        <v>2008.08</v>
      </c>
      <c r="C613" s="10">
        <v>0.18325</v>
      </c>
      <c r="D613" s="4">
        <f t="shared" si="159"/>
        <v>0.140315</v>
      </c>
      <c r="E613" s="10">
        <f t="shared" si="146"/>
        <v>1.0667754333926793</v>
      </c>
      <c r="F613" s="10">
        <f t="shared" si="147"/>
        <v>-4.2094481590632071</v>
      </c>
      <c r="G613" s="10">
        <f t="shared" si="148"/>
        <v>4.798146193890255</v>
      </c>
      <c r="H613" s="3">
        <f t="shared" si="149"/>
        <v>0.58869803482704786</v>
      </c>
      <c r="I613" s="3">
        <v>3.7756081946222797</v>
      </c>
      <c r="J613" s="3">
        <f t="shared" si="150"/>
        <v>122.11595532792708</v>
      </c>
      <c r="K613" s="3">
        <f t="shared" si="151"/>
        <v>384.85574664666882</v>
      </c>
      <c r="L613" s="3">
        <f t="shared" si="144"/>
        <v>69.487746646668825</v>
      </c>
      <c r="N613" s="1">
        <v>2008.29</v>
      </c>
      <c r="O613">
        <v>385.149</v>
      </c>
      <c r="P613" s="2">
        <f t="shared" si="145"/>
        <v>69.781000000000006</v>
      </c>
      <c r="R613" s="4">
        <f t="shared" si="154"/>
        <v>3.2500000000000029E-3</v>
      </c>
      <c r="S613" s="3">
        <f t="shared" si="155"/>
        <v>-4.458878682982359E-2</v>
      </c>
      <c r="T613" s="3">
        <f t="shared" si="156"/>
        <v>-3.9285852416394818E-2</v>
      </c>
      <c r="U613" s="3">
        <f t="shared" si="152"/>
        <v>-7.3874639246218413E-2</v>
      </c>
      <c r="V613" s="3">
        <f t="shared" si="157"/>
        <v>0.16784089392069745</v>
      </c>
      <c r="W613" s="3">
        <f t="shared" si="153"/>
        <v>0.10135371859910088</v>
      </c>
      <c r="X613" s="3">
        <f t="shared" si="158"/>
        <v>0.31463401621851972</v>
      </c>
      <c r="Z613" s="1">
        <v>2008.37</v>
      </c>
      <c r="AA613">
        <v>0.154167</v>
      </c>
    </row>
    <row r="614" spans="2:27" ht="15">
      <c r="B614" s="3">
        <v>2008.17</v>
      </c>
      <c r="C614" s="10">
        <v>0.190917</v>
      </c>
      <c r="D614" s="4">
        <f t="shared" si="159"/>
        <v>0.14200174000000002</v>
      </c>
      <c r="E614" s="10">
        <f t="shared" si="146"/>
        <v>1.0425403011255643</v>
      </c>
      <c r="F614" s="10">
        <f t="shared" si="147"/>
        <v>-4.2493697454489379</v>
      </c>
      <c r="G614" s="10">
        <f t="shared" si="148"/>
        <v>4.7621995591069632</v>
      </c>
      <c r="H614" s="3">
        <f t="shared" si="149"/>
        <v>0.51282981365802538</v>
      </c>
      <c r="I614" s="3">
        <v>3.7796414852752886</v>
      </c>
      <c r="J614" s="3">
        <f t="shared" si="150"/>
        <v>122.43092545170002</v>
      </c>
      <c r="K614" s="3">
        <f t="shared" si="151"/>
        <v>385.02359146980189</v>
      </c>
      <c r="L614" s="3">
        <f t="shared" si="144"/>
        <v>69.655591469801891</v>
      </c>
      <c r="N614" s="1">
        <v>2008.37</v>
      </c>
      <c r="O614">
        <v>385.303</v>
      </c>
      <c r="P614" s="2">
        <f t="shared" si="145"/>
        <v>69.935000000000002</v>
      </c>
      <c r="R614" s="4">
        <f t="shared" si="154"/>
        <v>7.6670000000000071E-3</v>
      </c>
      <c r="S614" s="3">
        <f t="shared" si="155"/>
        <v>-3.9921586385730734E-2</v>
      </c>
      <c r="T614" s="3">
        <f t="shared" si="156"/>
        <v>-3.5946634783291742E-2</v>
      </c>
      <c r="U614" s="3">
        <f t="shared" si="152"/>
        <v>-6.5868221169022481E-2</v>
      </c>
      <c r="V614" s="3">
        <f t="shared" si="157"/>
        <v>0.16784482313306626</v>
      </c>
      <c r="W614" s="3">
        <f t="shared" si="153"/>
        <v>0.10856342408094602</v>
      </c>
      <c r="X614" s="3">
        <f t="shared" si="158"/>
        <v>0.31497012377293743</v>
      </c>
      <c r="Z614" s="1">
        <v>2008.46</v>
      </c>
      <c r="AA614">
        <v>0.14249999999999999</v>
      </c>
    </row>
    <row r="615" spans="2:27" ht="15">
      <c r="B615" s="3">
        <v>2008.25</v>
      </c>
      <c r="C615" s="10">
        <v>0.188667</v>
      </c>
      <c r="D615" s="4">
        <f t="shared" si="159"/>
        <v>0.14150674000000002</v>
      </c>
      <c r="E615" s="10">
        <f t="shared" si="146"/>
        <v>1.019523302777066</v>
      </c>
      <c r="F615" s="10">
        <f t="shared" si="147"/>
        <v>-4.2880189782946063</v>
      </c>
      <c r="G615" s="10">
        <f t="shared" si="148"/>
        <v>4.7262518240493101</v>
      </c>
      <c r="H615" s="3">
        <f t="shared" si="149"/>
        <v>0.43823284575470378</v>
      </c>
      <c r="I615" s="3">
        <v>3.7836747759282976</v>
      </c>
      <c r="J615" s="3">
        <f t="shared" si="150"/>
        <v>122.74623168302737</v>
      </c>
      <c r="K615" s="3">
        <f t="shared" si="151"/>
        <v>385.19144021396272</v>
      </c>
      <c r="L615" s="3">
        <f t="shared" si="144"/>
        <v>69.823440213962726</v>
      </c>
      <c r="N615" s="1">
        <v>2008.46</v>
      </c>
      <c r="O615">
        <v>385.44600000000003</v>
      </c>
      <c r="P615" s="2">
        <f t="shared" si="145"/>
        <v>70.078000000000031</v>
      </c>
      <c r="R615" s="4">
        <f t="shared" si="154"/>
        <v>-2.250000000000002E-3</v>
      </c>
      <c r="S615" s="3">
        <f t="shared" si="155"/>
        <v>-3.8649232845668458E-2</v>
      </c>
      <c r="T615" s="3">
        <f t="shared" si="156"/>
        <v>-3.5947735057653141E-2</v>
      </c>
      <c r="U615" s="3">
        <f t="shared" si="152"/>
        <v>-6.4596967903321603E-2</v>
      </c>
      <c r="V615" s="3">
        <f t="shared" si="157"/>
        <v>0.16784874416083539</v>
      </c>
      <c r="W615" s="3">
        <f t="shared" si="153"/>
        <v>0.10971147304784595</v>
      </c>
      <c r="X615" s="3">
        <f t="shared" si="158"/>
        <v>0.31530623132735514</v>
      </c>
      <c r="Z615" s="1">
        <v>2008.54</v>
      </c>
      <c r="AA615">
        <v>0.13916700000000001</v>
      </c>
    </row>
    <row r="616" spans="2:27" ht="15">
      <c r="B616" s="3">
        <v>2008.33</v>
      </c>
      <c r="C616" s="10">
        <v>0.19416700000000001</v>
      </c>
      <c r="D616" s="4">
        <f t="shared" si="159"/>
        <v>0.14271674000000001</v>
      </c>
      <c r="E616" s="10">
        <f t="shared" si="146"/>
        <v>1.0001056648831528</v>
      </c>
      <c r="F616" s="10">
        <f t="shared" si="147"/>
        <v>-4.3230189662258161</v>
      </c>
      <c r="G616" s="10">
        <f t="shared" si="148"/>
        <v>4.6928596209174795</v>
      </c>
      <c r="H616" s="3">
        <f t="shared" si="149"/>
        <v>0.3698406546916635</v>
      </c>
      <c r="I616" s="3">
        <v>3.7877080665813065</v>
      </c>
      <c r="J616" s="3">
        <f t="shared" si="150"/>
        <v>123.06187402190915</v>
      </c>
      <c r="K616" s="3">
        <f t="shared" si="151"/>
        <v>385.35929703148702</v>
      </c>
      <c r="L616" s="3">
        <f t="shared" si="144"/>
        <v>69.991297031487022</v>
      </c>
      <c r="N616" s="1">
        <v>2008.54</v>
      </c>
      <c r="O616">
        <v>385.58499999999998</v>
      </c>
      <c r="P616" s="2">
        <f t="shared" si="145"/>
        <v>70.216999999999985</v>
      </c>
      <c r="R616" s="4">
        <f t="shared" si="154"/>
        <v>5.5000000000000049E-3</v>
      </c>
      <c r="S616" s="3">
        <f t="shared" si="155"/>
        <v>-3.4999987931209731E-2</v>
      </c>
      <c r="T616" s="3">
        <f t="shared" si="156"/>
        <v>-3.3392203131830556E-2</v>
      </c>
      <c r="U616" s="3">
        <f t="shared" si="152"/>
        <v>-5.8392191063040284E-2</v>
      </c>
      <c r="V616" s="3">
        <f t="shared" si="157"/>
        <v>0.16785681752429582</v>
      </c>
      <c r="W616" s="3">
        <f t="shared" si="153"/>
        <v>0.11530384556755957</v>
      </c>
      <c r="X616" s="3">
        <f t="shared" si="158"/>
        <v>0.31564233888177284</v>
      </c>
      <c r="Z616" s="1">
        <v>2008.62</v>
      </c>
      <c r="AA616">
        <v>0.125</v>
      </c>
    </row>
    <row r="617" spans="2:27" ht="15">
      <c r="B617" s="3">
        <v>2008.42</v>
      </c>
      <c r="C617" s="10">
        <v>0.20108300000000001</v>
      </c>
      <c r="D617" s="4">
        <f t="shared" si="159"/>
        <v>0.14423826000000001</v>
      </c>
      <c r="E617" s="10">
        <f t="shared" si="146"/>
        <v>0.98445246690725763</v>
      </c>
      <c r="F617" s="10">
        <f t="shared" si="147"/>
        <v>-4.3543586183203269</v>
      </c>
      <c r="G617" s="10">
        <f t="shared" si="148"/>
        <v>4.6624373775173815</v>
      </c>
      <c r="H617" s="3">
        <f t="shared" si="149"/>
        <v>0.30807875919705463</v>
      </c>
      <c r="I617" s="3">
        <v>3.7917413572343155</v>
      </c>
      <c r="J617" s="3">
        <f t="shared" si="150"/>
        <v>123.37785246834534</v>
      </c>
      <c r="K617" s="3">
        <f t="shared" si="151"/>
        <v>385.5271667423678</v>
      </c>
      <c r="L617" s="3">
        <f t="shared" si="144"/>
        <v>70.159166742367802</v>
      </c>
      <c r="N617" s="1">
        <v>2008.62</v>
      </c>
      <c r="O617">
        <v>385.71</v>
      </c>
      <c r="P617" s="2">
        <f t="shared" si="145"/>
        <v>70.341999999999985</v>
      </c>
      <c r="R617" s="4">
        <f t="shared" si="154"/>
        <v>6.9160000000000055E-3</v>
      </c>
      <c r="S617" s="3">
        <f t="shared" si="155"/>
        <v>-3.1339652094510839E-2</v>
      </c>
      <c r="T617" s="3">
        <f t="shared" si="156"/>
        <v>-3.0422243400098026E-2</v>
      </c>
      <c r="U617" s="3">
        <f t="shared" si="152"/>
        <v>-5.1761895494608863E-2</v>
      </c>
      <c r="V617" s="3">
        <f t="shared" si="157"/>
        <v>0.16786971088077962</v>
      </c>
      <c r="W617" s="3">
        <f t="shared" si="153"/>
        <v>0.12128400493563164</v>
      </c>
      <c r="X617" s="3">
        <f t="shared" si="158"/>
        <v>0.31597844643619055</v>
      </c>
      <c r="Z617" s="1">
        <v>2008.71</v>
      </c>
      <c r="AA617">
        <v>0.14083300000000001</v>
      </c>
    </row>
    <row r="618" spans="2:27" ht="15">
      <c r="B618" s="3">
        <v>2008.5</v>
      </c>
      <c r="C618" s="10">
        <v>0.219167</v>
      </c>
      <c r="D618" s="4">
        <f t="shared" si="159"/>
        <v>0.14821674000000001</v>
      </c>
      <c r="E618" s="10">
        <f t="shared" si="146"/>
        <v>0.97583449676182155</v>
      </c>
      <c r="F618" s="10">
        <f t="shared" si="147"/>
        <v>-4.3786088229629341</v>
      </c>
      <c r="G618" s="10">
        <f t="shared" si="148"/>
        <v>4.6386080165400969</v>
      </c>
      <c r="H618" s="3">
        <f t="shared" si="149"/>
        <v>0.25999919357716283</v>
      </c>
      <c r="I618" s="3">
        <v>3.7957746478873244</v>
      </c>
      <c r="J618" s="3">
        <f t="shared" si="150"/>
        <v>123.69416702233595</v>
      </c>
      <c r="K618" s="3">
        <f t="shared" si="151"/>
        <v>385.69506005447755</v>
      </c>
      <c r="L618" s="3">
        <f t="shared" si="144"/>
        <v>70.327060054477556</v>
      </c>
      <c r="N618" s="1">
        <v>2008.71</v>
      </c>
      <c r="O618">
        <v>385.851</v>
      </c>
      <c r="P618" s="2">
        <f t="shared" si="145"/>
        <v>70.483000000000004</v>
      </c>
      <c r="R618" s="4">
        <f t="shared" si="154"/>
        <v>1.8083999999999989E-2</v>
      </c>
      <c r="S618" s="3">
        <f t="shared" si="155"/>
        <v>-2.4250204642607187E-2</v>
      </c>
      <c r="T618" s="3">
        <f t="shared" si="156"/>
        <v>-2.3829360977284608E-2</v>
      </c>
      <c r="U618" s="3">
        <f t="shared" si="152"/>
        <v>-3.8079565619891793E-2</v>
      </c>
      <c r="V618" s="3">
        <f t="shared" si="157"/>
        <v>0.16789331210975433</v>
      </c>
      <c r="W618" s="3">
        <f t="shared" si="153"/>
        <v>0.13362170305185173</v>
      </c>
      <c r="X618" s="3">
        <f t="shared" si="158"/>
        <v>0.31631455399060826</v>
      </c>
      <c r="Z618" s="1">
        <v>2008.79</v>
      </c>
      <c r="AA618">
        <v>0.23333300000000001</v>
      </c>
    </row>
    <row r="619" spans="2:27" ht="15">
      <c r="B619" s="3">
        <v>2008.58</v>
      </c>
      <c r="C619" s="10">
        <v>0.23699999999999999</v>
      </c>
      <c r="D619" s="4">
        <f t="shared" si="159"/>
        <v>0.15214</v>
      </c>
      <c r="E619" s="10">
        <f t="shared" si="146"/>
        <v>0.97360897327973195</v>
      </c>
      <c r="F619" s="10">
        <f t="shared" si="147"/>
        <v>-4.3964166964823201</v>
      </c>
      <c r="G619" s="10">
        <f t="shared" si="148"/>
        <v>4.6211528059715548</v>
      </c>
      <c r="H619" s="3">
        <f t="shared" si="149"/>
        <v>0.22473610948923461</v>
      </c>
      <c r="I619" s="3">
        <v>3.7935446009389677</v>
      </c>
      <c r="J619" s="3">
        <f t="shared" si="150"/>
        <v>124.01029573908086</v>
      </c>
      <c r="K619" s="3">
        <f t="shared" si="151"/>
        <v>385.8624662068932</v>
      </c>
      <c r="L619" s="3">
        <f t="shared" si="144"/>
        <v>70.494466206893208</v>
      </c>
      <c r="N619" s="1">
        <v>2008.79</v>
      </c>
      <c r="O619">
        <v>386.084</v>
      </c>
      <c r="P619" s="2">
        <f t="shared" si="145"/>
        <v>70.716000000000008</v>
      </c>
      <c r="R619" s="4">
        <f t="shared" si="154"/>
        <v>1.7832999999999988E-2</v>
      </c>
      <c r="S619" s="3">
        <f t="shared" si="155"/>
        <v>-1.7807873519386064E-2</v>
      </c>
      <c r="T619" s="3">
        <f t="shared" si="156"/>
        <v>-1.7455210568542157E-2</v>
      </c>
      <c r="U619" s="3">
        <f t="shared" si="152"/>
        <v>-2.5263084087928218E-2</v>
      </c>
      <c r="V619" s="3">
        <f t="shared" si="157"/>
        <v>0.16740615241565138</v>
      </c>
      <c r="W619" s="3">
        <f t="shared" si="153"/>
        <v>0.14466937673651598</v>
      </c>
      <c r="X619" s="3">
        <f t="shared" si="158"/>
        <v>0.31612871674491316</v>
      </c>
      <c r="Z619" s="1">
        <v>2008.87</v>
      </c>
      <c r="AA619">
        <v>0.19</v>
      </c>
    </row>
    <row r="620" spans="2:27" ht="15">
      <c r="B620" s="3">
        <v>2008.67</v>
      </c>
      <c r="C620" s="10">
        <v>0.252917</v>
      </c>
      <c r="D620" s="4">
        <f t="shared" si="159"/>
        <v>0.15564174</v>
      </c>
      <c r="E620" s="10">
        <f t="shared" si="146"/>
        <v>0.97665200503978922</v>
      </c>
      <c r="F620" s="10">
        <f t="shared" si="147"/>
        <v>-4.4090601188408787</v>
      </c>
      <c r="G620" s="10">
        <f t="shared" si="148"/>
        <v>4.6093082648853505</v>
      </c>
      <c r="H620" s="3">
        <f t="shared" si="149"/>
        <v>0.20024814604447183</v>
      </c>
      <c r="I620" s="3">
        <v>3.7913145539906115</v>
      </c>
      <c r="J620" s="3">
        <f t="shared" si="150"/>
        <v>124.32623861858008</v>
      </c>
      <c r="K620" s="3">
        <f t="shared" si="151"/>
        <v>386.02939512284968</v>
      </c>
      <c r="L620" s="3">
        <f t="shared" si="144"/>
        <v>70.661395122849683</v>
      </c>
      <c r="N620" s="1">
        <v>2008.87</v>
      </c>
      <c r="O620">
        <v>386.274</v>
      </c>
      <c r="P620" s="2">
        <f t="shared" si="145"/>
        <v>70.906000000000006</v>
      </c>
      <c r="R620" s="4">
        <f t="shared" si="154"/>
        <v>1.5917000000000014E-2</v>
      </c>
      <c r="S620" s="3">
        <f t="shared" si="155"/>
        <v>-1.2643422358558531E-2</v>
      </c>
      <c r="T620" s="3">
        <f t="shared" si="156"/>
        <v>-1.1844541086204252E-2</v>
      </c>
      <c r="U620" s="3">
        <f t="shared" si="152"/>
        <v>-1.4487963444762783E-2</v>
      </c>
      <c r="V620" s="3">
        <f t="shared" si="157"/>
        <v>0.16692891595647552</v>
      </c>
      <c r="W620" s="3">
        <f t="shared" si="153"/>
        <v>0.153889748856189</v>
      </c>
      <c r="X620" s="3">
        <f t="shared" si="158"/>
        <v>0.31594287949921807</v>
      </c>
      <c r="Z620" s="1">
        <v>2008.96</v>
      </c>
      <c r="AA620">
        <v>0.14083300000000001</v>
      </c>
    </row>
    <row r="621" spans="2:27" ht="15">
      <c r="B621" s="3">
        <v>2008.75</v>
      </c>
      <c r="C621" s="10">
        <v>0.26824999999999999</v>
      </c>
      <c r="D621" s="4">
        <f t="shared" si="159"/>
        <v>0.15901500000000002</v>
      </c>
      <c r="E621" s="10">
        <f t="shared" si="146"/>
        <v>0.9843555653761239</v>
      </c>
      <c r="F621" s="10">
        <f t="shared" si="147"/>
        <v>-4.4169887930017149</v>
      </c>
      <c r="G621" s="10">
        <f t="shared" si="148"/>
        <v>4.6027660606178458</v>
      </c>
      <c r="H621" s="3">
        <f t="shared" si="149"/>
        <v>0.18577726761613089</v>
      </c>
      <c r="I621" s="3">
        <v>3.7890845070422539</v>
      </c>
      <c r="J621" s="3">
        <f t="shared" si="150"/>
        <v>124.6419956608336</v>
      </c>
      <c r="K621" s="3">
        <f t="shared" si="151"/>
        <v>386.19585620767157</v>
      </c>
      <c r="L621" s="3">
        <f t="shared" si="144"/>
        <v>70.827856207671573</v>
      </c>
      <c r="N621" s="1">
        <v>2008.96</v>
      </c>
      <c r="O621">
        <v>386.41500000000002</v>
      </c>
      <c r="P621" s="2">
        <f t="shared" si="145"/>
        <v>71.047000000000025</v>
      </c>
      <c r="R621" s="4">
        <f t="shared" si="154"/>
        <v>1.5332999999999986E-2</v>
      </c>
      <c r="S621" s="3">
        <f t="shared" si="155"/>
        <v>-7.9286741608362021E-3</v>
      </c>
      <c r="T621" s="3">
        <f t="shared" si="156"/>
        <v>-6.5422042675047365E-3</v>
      </c>
      <c r="U621" s="3">
        <f t="shared" si="152"/>
        <v>-4.4708784283409384E-3</v>
      </c>
      <c r="V621" s="3">
        <f t="shared" si="157"/>
        <v>0.16646108482188993</v>
      </c>
      <c r="W621" s="3">
        <f t="shared" si="153"/>
        <v>0.16243729423638309</v>
      </c>
      <c r="X621" s="3">
        <f t="shared" si="158"/>
        <v>0.31575704225352297</v>
      </c>
      <c r="Z621" s="1">
        <v>2009.04</v>
      </c>
      <c r="AA621">
        <v>0.130833</v>
      </c>
    </row>
    <row r="622" spans="2:27" ht="15">
      <c r="B622" s="3">
        <v>2008.83</v>
      </c>
      <c r="C622" s="10">
        <v>0.29266700000000001</v>
      </c>
      <c r="D622" s="4">
        <f t="shared" si="159"/>
        <v>0.16438674</v>
      </c>
      <c r="E622" s="10">
        <f t="shared" si="146"/>
        <v>0.99925228514831188</v>
      </c>
      <c r="F622" s="10">
        <f t="shared" si="147"/>
        <v>-4.4176744232668232</v>
      </c>
      <c r="G622" s="10">
        <f t="shared" si="148"/>
        <v>4.6044135467865841</v>
      </c>
      <c r="H622" s="3">
        <f t="shared" si="149"/>
        <v>0.18673912351976085</v>
      </c>
      <c r="I622" s="3">
        <v>3.7868544600938971</v>
      </c>
      <c r="J622" s="3">
        <f t="shared" si="150"/>
        <v>124.95756686584143</v>
      </c>
      <c r="K622" s="3">
        <f t="shared" si="151"/>
        <v>386.3618635500809</v>
      </c>
      <c r="L622" s="3">
        <f t="shared" si="144"/>
        <v>70.993863550080903</v>
      </c>
      <c r="N622" s="1">
        <v>2009.04</v>
      </c>
      <c r="O622">
        <v>386.54599999999999</v>
      </c>
      <c r="P622" s="2">
        <f t="shared" si="145"/>
        <v>71.177999999999997</v>
      </c>
      <c r="R622" s="4">
        <f t="shared" si="154"/>
        <v>2.4417000000000022E-2</v>
      </c>
      <c r="S622" s="3">
        <f t="shared" si="155"/>
        <v>-6.8563026510837233E-4</v>
      </c>
      <c r="T622" s="3">
        <f t="shared" si="156"/>
        <v>1.6474861687383324E-3</v>
      </c>
      <c r="U622" s="3">
        <f t="shared" si="152"/>
        <v>1.096185590362996E-2</v>
      </c>
      <c r="V622" s="3">
        <f t="shared" si="157"/>
        <v>0.16600734240932979</v>
      </c>
      <c r="W622" s="3">
        <f t="shared" si="153"/>
        <v>0.17587301272259676</v>
      </c>
      <c r="X622" s="3">
        <f t="shared" si="158"/>
        <v>0.31557120500782787</v>
      </c>
      <c r="Z622" s="1">
        <v>2009.12</v>
      </c>
      <c r="AA622">
        <v>0.113333</v>
      </c>
    </row>
    <row r="623" spans="2:27" ht="15">
      <c r="B623" s="3">
        <v>2008.92</v>
      </c>
      <c r="C623" s="10">
        <v>0.31075000000000003</v>
      </c>
      <c r="D623" s="4">
        <f t="shared" si="159"/>
        <v>0.16836500000000001</v>
      </c>
      <c r="E623" s="10">
        <f t="shared" si="146"/>
        <v>1.0187412763720434</v>
      </c>
      <c r="F623" s="10">
        <f t="shared" si="147"/>
        <v>-4.4138718861617079</v>
      </c>
      <c r="G623" s="10">
        <f t="shared" si="148"/>
        <v>4.6119923776240306</v>
      </c>
      <c r="H623" s="3">
        <f t="shared" si="149"/>
        <v>0.19812049146232269</v>
      </c>
      <c r="I623" s="3">
        <v>3.7846244131455404</v>
      </c>
      <c r="J623" s="3">
        <f t="shared" si="150"/>
        <v>125.27295223360356</v>
      </c>
      <c r="K623" s="3">
        <f t="shared" si="151"/>
        <v>386.52742754077849</v>
      </c>
      <c r="L623" s="3">
        <f t="shared" si="144"/>
        <v>71.159427540778495</v>
      </c>
      <c r="N623" s="1">
        <v>2009.12</v>
      </c>
      <c r="O623">
        <v>386.65899999999999</v>
      </c>
      <c r="P623" s="2">
        <f t="shared" si="145"/>
        <v>71.290999999999997</v>
      </c>
      <c r="R623" s="4">
        <f t="shared" si="154"/>
        <v>1.8083000000000016E-2</v>
      </c>
      <c r="S623" s="3">
        <f t="shared" si="155"/>
        <v>3.8025371051153556E-3</v>
      </c>
      <c r="T623" s="3">
        <f t="shared" si="156"/>
        <v>7.5788308374464819E-3</v>
      </c>
      <c r="U623" s="3">
        <f t="shared" si="152"/>
        <v>2.1381367942561839E-2</v>
      </c>
      <c r="V623" s="3">
        <f t="shared" si="157"/>
        <v>0.16556399069759209</v>
      </c>
      <c r="W623" s="3">
        <f t="shared" si="153"/>
        <v>0.18480722184589773</v>
      </c>
      <c r="X623" s="3">
        <f t="shared" si="158"/>
        <v>0.31538536776213277</v>
      </c>
      <c r="Z623" s="1">
        <v>2009.21</v>
      </c>
      <c r="AA623">
        <v>0.14749999999999999</v>
      </c>
    </row>
    <row r="624" spans="2:27" ht="15">
      <c r="B624" s="3">
        <v>2009</v>
      </c>
      <c r="C624" s="10">
        <v>0.33408300000000002</v>
      </c>
      <c r="D624" s="4">
        <f t="shared" si="159"/>
        <v>0.17349826000000002</v>
      </c>
      <c r="E624" s="10">
        <f t="shared" si="146"/>
        <v>1.0441344285880134</v>
      </c>
      <c r="F624" s="10">
        <f t="shared" si="147"/>
        <v>-4.4041109684429083</v>
      </c>
      <c r="G624" s="10">
        <f t="shared" si="148"/>
        <v>4.6271121585095205</v>
      </c>
      <c r="H624" s="3">
        <f t="shared" si="149"/>
        <v>0.22300119006661223</v>
      </c>
      <c r="I624" s="3">
        <v>3.7823943661971842</v>
      </c>
      <c r="J624" s="3">
        <f t="shared" si="150"/>
        <v>125.58815176412</v>
      </c>
      <c r="K624" s="3">
        <f t="shared" si="151"/>
        <v>386.69256117292957</v>
      </c>
      <c r="L624" s="3">
        <f t="shared" si="144"/>
        <v>71.324561172929577</v>
      </c>
      <c r="N624" s="1">
        <v>2009.21</v>
      </c>
      <c r="O624">
        <v>386.80700000000002</v>
      </c>
      <c r="P624" s="2">
        <f t="shared" si="145"/>
        <v>71.439000000000021</v>
      </c>
      <c r="R624" s="4">
        <f t="shared" si="154"/>
        <v>2.3332999999999993E-2</v>
      </c>
      <c r="S624" s="3">
        <f t="shared" si="155"/>
        <v>9.760917718799611E-3</v>
      </c>
      <c r="T624" s="3">
        <f t="shared" si="156"/>
        <v>1.5119780885489931E-2</v>
      </c>
      <c r="U624" s="3">
        <f t="shared" si="152"/>
        <v>3.4880698604289544E-2</v>
      </c>
      <c r="V624" s="3">
        <f t="shared" si="157"/>
        <v>0.16513363215108257</v>
      </c>
      <c r="W624" s="3">
        <f t="shared" si="153"/>
        <v>0.19652626089494316</v>
      </c>
      <c r="X624" s="3">
        <f t="shared" si="158"/>
        <v>0.31519953051643768</v>
      </c>
      <c r="Z624" s="1">
        <v>2009.29</v>
      </c>
      <c r="AA624">
        <v>0.14166699999999999</v>
      </c>
    </row>
    <row r="625" spans="2:27" ht="15">
      <c r="B625" s="3">
        <v>2009.08</v>
      </c>
      <c r="C625" s="10">
        <v>0.34241700000000003</v>
      </c>
      <c r="D625" s="4">
        <f t="shared" si="159"/>
        <v>0.17533174000000001</v>
      </c>
      <c r="E625" s="10">
        <f t="shared" si="146"/>
        <v>1.0701626558480659</v>
      </c>
      <c r="F625" s="10">
        <f t="shared" si="147"/>
        <v>-4.3936650912201527</v>
      </c>
      <c r="G625" s="10">
        <f t="shared" si="148"/>
        <v>4.6446694649069693</v>
      </c>
      <c r="H625" s="3">
        <f t="shared" si="149"/>
        <v>0.25100437368681661</v>
      </c>
      <c r="I625" s="3">
        <v>3.7801643192488266</v>
      </c>
      <c r="J625" s="3">
        <f t="shared" si="150"/>
        <v>125.90316545739074</v>
      </c>
      <c r="K625" s="3">
        <f t="shared" si="151"/>
        <v>386.85726911355346</v>
      </c>
      <c r="L625" s="3">
        <f t="shared" si="144"/>
        <v>71.489269113553462</v>
      </c>
      <c r="N625" s="1">
        <v>2009.29</v>
      </c>
      <c r="O625">
        <v>386.94799999999998</v>
      </c>
      <c r="P625" s="2">
        <f t="shared" si="145"/>
        <v>71.579999999999984</v>
      </c>
      <c r="R625" s="4">
        <f t="shared" si="154"/>
        <v>8.3340000000000081E-3</v>
      </c>
      <c r="S625" s="3">
        <f t="shared" si="155"/>
        <v>1.0445877222755584E-2</v>
      </c>
      <c r="T625" s="3">
        <f t="shared" si="156"/>
        <v>1.7557306397448791E-2</v>
      </c>
      <c r="U625" s="3">
        <f t="shared" si="152"/>
        <v>3.8003183620204377E-2</v>
      </c>
      <c r="V625" s="3">
        <f t="shared" si="157"/>
        <v>0.1647079406238845</v>
      </c>
      <c r="W625" s="3">
        <f t="shared" si="153"/>
        <v>0.19891080588206844</v>
      </c>
      <c r="X625" s="3">
        <f t="shared" si="158"/>
        <v>0.31501369327074258</v>
      </c>
      <c r="Z625" s="1">
        <v>2009.37</v>
      </c>
      <c r="AA625">
        <v>0.11666700000000001</v>
      </c>
    </row>
    <row r="626" spans="2:27" ht="15">
      <c r="B626" s="3">
        <v>2009.17</v>
      </c>
      <c r="C626" s="10">
        <v>0.36166700000000002</v>
      </c>
      <c r="D626" s="4">
        <f t="shared" si="159"/>
        <v>0.17956674</v>
      </c>
      <c r="E626" s="10">
        <f t="shared" si="146"/>
        <v>1.1002663610349219</v>
      </c>
      <c r="F626" s="10">
        <f t="shared" si="147"/>
        <v>-4.3792478401519128</v>
      </c>
      <c r="G626" s="10">
        <f t="shared" si="148"/>
        <v>4.6682150660947812</v>
      </c>
      <c r="H626" s="3">
        <f t="shared" si="149"/>
        <v>0.28896722594286839</v>
      </c>
      <c r="I626" s="3">
        <v>3.7779342723004699</v>
      </c>
      <c r="J626" s="3">
        <f t="shared" si="150"/>
        <v>126.21799331341577</v>
      </c>
      <c r="K626" s="3">
        <f t="shared" si="151"/>
        <v>387.02156180037986</v>
      </c>
      <c r="L626" s="3">
        <f t="shared" si="144"/>
        <v>71.653561800379862</v>
      </c>
      <c r="N626" s="1">
        <v>2009.37</v>
      </c>
      <c r="O626">
        <v>387.065</v>
      </c>
      <c r="P626" s="2">
        <f t="shared" si="145"/>
        <v>71.697000000000003</v>
      </c>
      <c r="R626" s="4">
        <f t="shared" si="154"/>
        <v>1.9249999999999989E-2</v>
      </c>
      <c r="S626" s="3">
        <f t="shared" si="155"/>
        <v>1.4417251068239878E-2</v>
      </c>
      <c r="T626" s="3">
        <f t="shared" si="156"/>
        <v>2.3545601187811904E-2</v>
      </c>
      <c r="U626" s="3">
        <f t="shared" si="152"/>
        <v>4.7962852256051784E-2</v>
      </c>
      <c r="V626" s="3">
        <f t="shared" si="157"/>
        <v>0.16429268682639986</v>
      </c>
      <c r="W626" s="3">
        <f t="shared" si="153"/>
        <v>0.20745925385684647</v>
      </c>
      <c r="X626" s="3">
        <f t="shared" si="158"/>
        <v>0.31482785602503327</v>
      </c>
      <c r="Z626" s="1">
        <v>2009.46</v>
      </c>
      <c r="AA626">
        <v>0.155833</v>
      </c>
    </row>
    <row r="627" spans="2:27" ht="15">
      <c r="B627" s="3">
        <v>2009.25</v>
      </c>
      <c r="C627" s="10">
        <v>0.36658299999999999</v>
      </c>
      <c r="D627" s="4">
        <f t="shared" si="159"/>
        <v>0.18064826</v>
      </c>
      <c r="E627" s="10">
        <f t="shared" si="146"/>
        <v>1.1295353534824655</v>
      </c>
      <c r="F627" s="10">
        <f t="shared" si="147"/>
        <v>-4.3656110822015401</v>
      </c>
      <c r="G627" s="10">
        <f t="shared" si="148"/>
        <v>4.6928969234920661</v>
      </c>
      <c r="H627" s="3">
        <f t="shared" si="149"/>
        <v>0.32728584129052596</v>
      </c>
      <c r="I627" s="3">
        <v>3.7757042253521131</v>
      </c>
      <c r="J627" s="3">
        <f t="shared" si="150"/>
        <v>126.53263533219511</v>
      </c>
      <c r="K627" s="3">
        <f t="shared" si="151"/>
        <v>387.1854417582415</v>
      </c>
      <c r="L627" s="3">
        <f t="shared" si="144"/>
        <v>71.8174417582415</v>
      </c>
      <c r="N627" s="1">
        <v>2009.46</v>
      </c>
      <c r="O627">
        <v>387.221</v>
      </c>
      <c r="P627" s="2">
        <f t="shared" si="145"/>
        <v>71.853000000000009</v>
      </c>
      <c r="R627" s="4">
        <f t="shared" si="154"/>
        <v>4.9159999999999759E-3</v>
      </c>
      <c r="S627" s="3">
        <f t="shared" si="155"/>
        <v>1.3636757950372669E-2</v>
      </c>
      <c r="T627" s="3">
        <f t="shared" si="156"/>
        <v>2.4681857397284901E-2</v>
      </c>
      <c r="U627" s="3">
        <f t="shared" si="152"/>
        <v>4.8318615347657572E-2</v>
      </c>
      <c r="V627" s="3">
        <f t="shared" si="157"/>
        <v>0.16387995786163856</v>
      </c>
      <c r="W627" s="3">
        <f t="shared" si="153"/>
        <v>0.20736671167453036</v>
      </c>
      <c r="X627" s="3">
        <f t="shared" si="158"/>
        <v>0.31464201877933817</v>
      </c>
      <c r="Z627" s="1">
        <v>2009.54</v>
      </c>
      <c r="AA627">
        <v>0.14583299999999999</v>
      </c>
    </row>
    <row r="628" spans="2:27" ht="15">
      <c r="B628" s="3">
        <v>2009.33</v>
      </c>
      <c r="C628" s="10">
        <v>0.3705</v>
      </c>
      <c r="D628" s="4">
        <f t="shared" si="159"/>
        <v>0.18151</v>
      </c>
      <c r="E628" s="10">
        <f t="shared" si="146"/>
        <v>1.1577168706172436</v>
      </c>
      <c r="F628" s="10">
        <f t="shared" si="147"/>
        <v>-4.3530119151040587</v>
      </c>
      <c r="G628" s="10">
        <f t="shared" si="148"/>
        <v>4.7183620547607346</v>
      </c>
      <c r="H628" s="3">
        <f t="shared" si="149"/>
        <v>0.36535013965667584</v>
      </c>
      <c r="I628" s="3">
        <v>3.7734741784037569</v>
      </c>
      <c r="J628" s="3">
        <f t="shared" si="150"/>
        <v>126.84709151372876</v>
      </c>
      <c r="K628" s="3">
        <f t="shared" si="151"/>
        <v>387.34891093344032</v>
      </c>
      <c r="L628" s="3">
        <f t="shared" si="144"/>
        <v>71.980910933440327</v>
      </c>
      <c r="N628" s="1">
        <v>2009.54</v>
      </c>
      <c r="O628">
        <v>387.36700000000002</v>
      </c>
      <c r="P628" s="2">
        <f t="shared" si="145"/>
        <v>71.999000000000024</v>
      </c>
      <c r="R628" s="4">
        <f t="shared" si="154"/>
        <v>3.9170000000000038E-3</v>
      </c>
      <c r="S628" s="3">
        <f t="shared" si="155"/>
        <v>1.2599167097481434E-2</v>
      </c>
      <c r="T628" s="3">
        <f t="shared" si="156"/>
        <v>2.5465131268668451E-2</v>
      </c>
      <c r="U628" s="3">
        <f t="shared" si="152"/>
        <v>4.8064298366149887E-2</v>
      </c>
      <c r="V628" s="3">
        <f t="shared" si="157"/>
        <v>0.16346917519882709</v>
      </c>
      <c r="W628" s="3">
        <f t="shared" si="153"/>
        <v>0.20672704372836198</v>
      </c>
      <c r="X628" s="3">
        <f t="shared" si="158"/>
        <v>0.31445618153364308</v>
      </c>
      <c r="Z628" s="1">
        <v>2009.62</v>
      </c>
      <c r="AA628">
        <v>0.13</v>
      </c>
    </row>
    <row r="629" spans="2:27" ht="15">
      <c r="B629" s="3">
        <v>2009.42</v>
      </c>
      <c r="C629" s="10">
        <v>0.39274999999999999</v>
      </c>
      <c r="D629" s="4">
        <f t="shared" si="159"/>
        <v>0.18640499999999999</v>
      </c>
      <c r="E629" s="10">
        <f t="shared" si="146"/>
        <v>1.1907611651508669</v>
      </c>
      <c r="F629" s="10">
        <f t="shared" si="147"/>
        <v>-4.3356540746890513</v>
      </c>
      <c r="G629" s="10">
        <f t="shared" si="148"/>
        <v>4.7506420940166079</v>
      </c>
      <c r="H629" s="3">
        <f t="shared" si="149"/>
        <v>0.41498801932755658</v>
      </c>
      <c r="I629" s="3">
        <v>3.7712441314553993</v>
      </c>
      <c r="J629" s="3">
        <f t="shared" si="150"/>
        <v>127.1613618580167</v>
      </c>
      <c r="K629" s="3">
        <f t="shared" si="151"/>
        <v>387.5119810846241</v>
      </c>
      <c r="L629" s="3">
        <f t="shared" si="144"/>
        <v>72.143981084624102</v>
      </c>
      <c r="N629" s="1">
        <v>2009.62</v>
      </c>
      <c r="O629">
        <v>387.49700000000001</v>
      </c>
      <c r="P629" s="2">
        <f t="shared" si="145"/>
        <v>72.129000000000019</v>
      </c>
      <c r="R629" s="4">
        <f t="shared" si="154"/>
        <v>2.2249999999999992E-2</v>
      </c>
      <c r="S629" s="3">
        <f t="shared" si="155"/>
        <v>1.7357840415007431E-2</v>
      </c>
      <c r="T629" s="3">
        <f t="shared" si="156"/>
        <v>3.2280039255873305E-2</v>
      </c>
      <c r="U629" s="3">
        <f t="shared" si="152"/>
        <v>5.9637879670880738E-2</v>
      </c>
      <c r="V629" s="3">
        <f t="shared" si="157"/>
        <v>0.16307015118377421</v>
      </c>
      <c r="W629" s="3">
        <f t="shared" si="153"/>
        <v>0.21674424288756688</v>
      </c>
      <c r="X629" s="3">
        <f t="shared" si="158"/>
        <v>0.31427034428794798</v>
      </c>
      <c r="Z629" s="1">
        <v>2009.71</v>
      </c>
      <c r="AA629">
        <v>0.21</v>
      </c>
    </row>
    <row r="630" spans="2:27" ht="15">
      <c r="B630" s="3">
        <v>2009.5</v>
      </c>
      <c r="C630" s="10">
        <v>0.41208299999999998</v>
      </c>
      <c r="D630" s="4">
        <f t="shared" si="159"/>
        <v>0.19065826</v>
      </c>
      <c r="E630" s="10">
        <f t="shared" si="146"/>
        <v>1.2273465090997786</v>
      </c>
      <c r="F630" s="10">
        <f t="shared" si="147"/>
        <v>-4.3147009652373098</v>
      </c>
      <c r="G630" s="10">
        <f t="shared" si="148"/>
        <v>4.7886342578896528</v>
      </c>
      <c r="H630" s="3">
        <f t="shared" si="149"/>
        <v>0.47393329265234296</v>
      </c>
      <c r="I630" s="3">
        <v>3.7690140845070426</v>
      </c>
      <c r="J630" s="3">
        <f t="shared" si="150"/>
        <v>127.47544636505896</v>
      </c>
      <c r="K630" s="3">
        <f t="shared" si="151"/>
        <v>387.67466215670299</v>
      </c>
      <c r="L630" s="3">
        <f t="shared" si="144"/>
        <v>72.306662156702998</v>
      </c>
      <c r="N630" s="1">
        <v>2009.71</v>
      </c>
      <c r="O630">
        <v>387.70699999999999</v>
      </c>
      <c r="P630" s="2">
        <f t="shared" si="145"/>
        <v>72.338999999999999</v>
      </c>
      <c r="R630" s="4">
        <f t="shared" si="154"/>
        <v>1.9332999999999989E-2</v>
      </c>
      <c r="S630" s="3">
        <f t="shared" si="155"/>
        <v>2.0953109451741447E-2</v>
      </c>
      <c r="T630" s="3">
        <f t="shared" si="156"/>
        <v>3.7992163873044937E-2</v>
      </c>
      <c r="U630" s="3">
        <f t="shared" si="152"/>
        <v>6.894527332478638E-2</v>
      </c>
      <c r="V630" s="3">
        <f t="shared" si="157"/>
        <v>0.1626810720788967</v>
      </c>
      <c r="W630" s="3">
        <f t="shared" si="153"/>
        <v>0.22473181807120446</v>
      </c>
      <c r="X630" s="3">
        <f t="shared" si="158"/>
        <v>0.31408450704225288</v>
      </c>
      <c r="Z630" s="1">
        <v>2009.79</v>
      </c>
      <c r="AA630">
        <v>0.193333</v>
      </c>
    </row>
    <row r="631" spans="2:27" ht="15">
      <c r="B631" s="3">
        <v>2009.58</v>
      </c>
      <c r="C631" s="10">
        <v>0.42475000000000002</v>
      </c>
      <c r="D631" s="4">
        <f t="shared" si="159"/>
        <v>0.19344500000000001</v>
      </c>
      <c r="E631" s="10">
        <f t="shared" si="146"/>
        <v>1.2650578400568289</v>
      </c>
      <c r="F631" s="10">
        <f t="shared" si="147"/>
        <v>-4.292571984317556</v>
      </c>
      <c r="G631" s="10">
        <f t="shared" si="148"/>
        <v>4.8300217607623646</v>
      </c>
      <c r="H631" s="3">
        <f t="shared" si="149"/>
        <v>0.53744977644480851</v>
      </c>
      <c r="I631" s="3">
        <v>3.7873559539052501</v>
      </c>
      <c r="J631" s="3">
        <f t="shared" si="150"/>
        <v>127.79105936121773</v>
      </c>
      <c r="K631" s="3">
        <f t="shared" si="151"/>
        <v>387.83867184478009</v>
      </c>
      <c r="L631" s="3">
        <f t="shared" si="144"/>
        <v>72.470671844780099</v>
      </c>
      <c r="N631" s="1">
        <v>2009.79</v>
      </c>
      <c r="O631">
        <v>387.9</v>
      </c>
      <c r="P631" s="2">
        <f t="shared" si="145"/>
        <v>72.531999999999982</v>
      </c>
      <c r="R631" s="4">
        <f t="shared" si="154"/>
        <v>1.2667000000000039E-2</v>
      </c>
      <c r="S631" s="3">
        <f t="shared" si="155"/>
        <v>2.2128980919753793E-2</v>
      </c>
      <c r="T631" s="3">
        <f t="shared" si="156"/>
        <v>4.1387502872711757E-2</v>
      </c>
      <c r="U631" s="3">
        <f t="shared" si="152"/>
        <v>7.3516483792465545E-2</v>
      </c>
      <c r="V631" s="3">
        <f t="shared" si="157"/>
        <v>0.16400968807710115</v>
      </c>
      <c r="W631" s="3">
        <f t="shared" si="153"/>
        <v>0.23017452349032014</v>
      </c>
      <c r="X631" s="3">
        <f t="shared" si="158"/>
        <v>0.31561299615877658</v>
      </c>
      <c r="Z631" s="1">
        <v>2009.87</v>
      </c>
      <c r="AA631">
        <v>0.25666699999999998</v>
      </c>
    </row>
    <row r="632" spans="2:27" ht="15">
      <c r="B632" s="3">
        <v>2009.67</v>
      </c>
      <c r="C632" s="10">
        <v>0.443</v>
      </c>
      <c r="D632" s="4">
        <f t="shared" si="159"/>
        <v>0.19746000000000002</v>
      </c>
      <c r="E632" s="10">
        <f t="shared" si="146"/>
        <v>1.3055906972041604</v>
      </c>
      <c r="F632" s="10">
        <f t="shared" si="147"/>
        <v>-4.2677255812888406</v>
      </c>
      <c r="G632" s="10">
        <f t="shared" si="148"/>
        <v>4.8765763466569716</v>
      </c>
      <c r="H632" s="3">
        <f t="shared" si="149"/>
        <v>0.60885076536813099</v>
      </c>
      <c r="I632" s="3">
        <v>3.8056978233034569</v>
      </c>
      <c r="J632" s="3">
        <f t="shared" si="150"/>
        <v>128.10820084649302</v>
      </c>
      <c r="K632" s="3">
        <f t="shared" si="151"/>
        <v>388.00401639534226</v>
      </c>
      <c r="L632" s="3">
        <f t="shared" si="144"/>
        <v>72.636016395342267</v>
      </c>
      <c r="N632" s="1">
        <v>2009.87</v>
      </c>
      <c r="O632">
        <v>388.15699999999998</v>
      </c>
      <c r="P632" s="2">
        <f t="shared" si="145"/>
        <v>72.788999999999987</v>
      </c>
      <c r="R632" s="4">
        <f t="shared" si="154"/>
        <v>1.8249999999999988E-2</v>
      </c>
      <c r="S632" s="3">
        <f t="shared" si="155"/>
        <v>2.4846403028715436E-2</v>
      </c>
      <c r="T632" s="3">
        <f t="shared" si="156"/>
        <v>4.6554585894607037E-2</v>
      </c>
      <c r="U632" s="3">
        <f t="shared" si="152"/>
        <v>8.1400988923322468E-2</v>
      </c>
      <c r="V632" s="3">
        <f t="shared" si="157"/>
        <v>0.16534455056216757</v>
      </c>
      <c r="W632" s="3">
        <f t="shared" si="153"/>
        <v>0.2386054405931578</v>
      </c>
      <c r="X632" s="3">
        <f t="shared" si="158"/>
        <v>0.31714148527528607</v>
      </c>
      <c r="Z632" s="1">
        <v>2009.96</v>
      </c>
      <c r="AA632">
        <v>0.23749999999999999</v>
      </c>
    </row>
    <row r="633" spans="2:27" ht="15">
      <c r="B633" s="3">
        <v>2009.75</v>
      </c>
      <c r="C633" s="10">
        <v>0.45883299999999999</v>
      </c>
      <c r="D633" s="4">
        <f t="shared" si="159"/>
        <v>0.20094326000000001</v>
      </c>
      <c r="E633" s="10">
        <f t="shared" si="146"/>
        <v>1.3479464731642268</v>
      </c>
      <c r="F633" s="10">
        <f t="shared" si="147"/>
        <v>-4.2410020398259451</v>
      </c>
      <c r="G633" s="10">
        <f t="shared" si="148"/>
        <v>4.9273941493091247</v>
      </c>
      <c r="H633" s="3">
        <f t="shared" si="149"/>
        <v>0.68639210948317952</v>
      </c>
      <c r="I633" s="3">
        <v>3.8240396927016644</v>
      </c>
      <c r="J633" s="3">
        <f t="shared" si="150"/>
        <v>128.42687082088483</v>
      </c>
      <c r="K633" s="3">
        <f t="shared" si="151"/>
        <v>388.17070057381449</v>
      </c>
      <c r="L633" s="3">
        <f t="shared" si="144"/>
        <v>72.802700573814491</v>
      </c>
      <c r="N633" s="1">
        <v>2009.96</v>
      </c>
      <c r="O633">
        <v>388.39400000000001</v>
      </c>
      <c r="P633" s="2">
        <f t="shared" si="145"/>
        <v>73.02600000000001</v>
      </c>
      <c r="R633" s="4">
        <f t="shared" si="154"/>
        <v>1.5832999999999986E-2</v>
      </c>
      <c r="S633" s="3">
        <f t="shared" si="155"/>
        <v>2.6723541462895462E-2</v>
      </c>
      <c r="T633" s="3">
        <f t="shared" si="156"/>
        <v>5.0817802652153077E-2</v>
      </c>
      <c r="U633" s="3">
        <f t="shared" si="152"/>
        <v>8.7541344115048533E-2</v>
      </c>
      <c r="V633" s="3">
        <f t="shared" si="157"/>
        <v>0.16668417847222372</v>
      </c>
      <c r="W633" s="3">
        <f t="shared" si="153"/>
        <v>0.24547138817576741</v>
      </c>
      <c r="X633" s="3">
        <f t="shared" si="158"/>
        <v>0.31866997439180977</v>
      </c>
      <c r="Z633" s="1">
        <v>2010.04</v>
      </c>
      <c r="AA633">
        <v>0.22500000000000001</v>
      </c>
    </row>
    <row r="634" spans="2:27" ht="15">
      <c r="B634" s="3">
        <v>2009.83</v>
      </c>
      <c r="C634" s="10">
        <v>0.46675</v>
      </c>
      <c r="D634" s="4">
        <f t="shared" si="159"/>
        <v>0.202685</v>
      </c>
      <c r="E634" s="10">
        <f t="shared" si="146"/>
        <v>1.3894477017410953</v>
      </c>
      <c r="F634" s="10">
        <f t="shared" si="147"/>
        <v>-4.2150831612863735</v>
      </c>
      <c r="G634" s="10">
        <f t="shared" si="148"/>
        <v>4.9797759000474597</v>
      </c>
      <c r="H634" s="3">
        <f t="shared" si="149"/>
        <v>0.76469273876108623</v>
      </c>
      <c r="I634" s="3">
        <v>3.842381562099872</v>
      </c>
      <c r="J634" s="3">
        <f t="shared" si="150"/>
        <v>128.74706928439315</v>
      </c>
      <c r="K634" s="3">
        <f t="shared" si="151"/>
        <v>388.33872474524168</v>
      </c>
      <c r="L634" s="3">
        <f t="shared" si="144"/>
        <v>72.970724745241682</v>
      </c>
      <c r="N634" s="1">
        <v>2010.04</v>
      </c>
      <c r="O634">
        <v>388.61900000000003</v>
      </c>
      <c r="P634" s="2">
        <f t="shared" si="145"/>
        <v>73.251000000000033</v>
      </c>
      <c r="R634" s="4">
        <f t="shared" si="154"/>
        <v>7.9170000000000074E-3</v>
      </c>
      <c r="S634" s="3">
        <f t="shared" si="155"/>
        <v>2.5918878539571644E-2</v>
      </c>
      <c r="T634" s="3">
        <f t="shared" si="156"/>
        <v>5.2381750738335064E-2</v>
      </c>
      <c r="U634" s="3">
        <f t="shared" si="152"/>
        <v>8.8300629277906703E-2</v>
      </c>
      <c r="V634" s="3">
        <f t="shared" si="157"/>
        <v>0.1680241714271915</v>
      </c>
      <c r="W634" s="3">
        <f t="shared" si="153"/>
        <v>0.24749473777730754</v>
      </c>
      <c r="X634" s="3">
        <f t="shared" si="158"/>
        <v>0.32019846350831926</v>
      </c>
      <c r="Z634" s="1">
        <v>2010.12</v>
      </c>
      <c r="AA634">
        <v>0.20333300000000001</v>
      </c>
    </row>
    <row r="635" spans="2:27" ht="15">
      <c r="B635" s="3">
        <v>2009.92</v>
      </c>
      <c r="C635" s="10">
        <v>0.46908300000000003</v>
      </c>
      <c r="D635" s="4">
        <f t="shared" si="159"/>
        <v>0.20319826000000002</v>
      </c>
      <c r="E635" s="10">
        <f t="shared" si="146"/>
        <v>1.4283768208161771</v>
      </c>
      <c r="F635" s="10">
        <f t="shared" si="147"/>
        <v>-4.1918404963299079</v>
      </c>
      <c r="G635" s="10">
        <f t="shared" si="148"/>
        <v>5.0318472752827867</v>
      </c>
      <c r="H635" s="3">
        <f t="shared" si="149"/>
        <v>0.8400067789528789</v>
      </c>
      <c r="I635" s="3">
        <v>3.8607234314980796</v>
      </c>
      <c r="J635" s="3">
        <f t="shared" si="150"/>
        <v>129.06879623701798</v>
      </c>
      <c r="K635" s="3">
        <f t="shared" si="151"/>
        <v>388.50808622391497</v>
      </c>
      <c r="L635" s="3">
        <f t="shared" si="144"/>
        <v>73.140086223914977</v>
      </c>
      <c r="N635" s="1">
        <v>2010.12</v>
      </c>
      <c r="O635">
        <v>388.822</v>
      </c>
      <c r="P635" s="2">
        <f t="shared" si="145"/>
        <v>73.454000000000008</v>
      </c>
      <c r="R635" s="4">
        <f t="shared" si="154"/>
        <v>2.3330000000000295E-3</v>
      </c>
      <c r="S635" s="3">
        <f t="shared" si="155"/>
        <v>2.3242664956465653E-2</v>
      </c>
      <c r="T635" s="3">
        <f t="shared" si="156"/>
        <v>5.2071375235327011E-2</v>
      </c>
      <c r="U635" s="3">
        <f t="shared" si="152"/>
        <v>8.5314040191792659E-2</v>
      </c>
      <c r="V635" s="3">
        <f t="shared" si="157"/>
        <v>0.1693614786732951</v>
      </c>
      <c r="W635" s="3">
        <f t="shared" si="153"/>
        <v>0.24614411484590848</v>
      </c>
      <c r="X635" s="3">
        <f t="shared" si="158"/>
        <v>0.32172695262482875</v>
      </c>
      <c r="Z635" s="1">
        <v>2010.21</v>
      </c>
      <c r="AA635">
        <v>0.19500000000000001</v>
      </c>
    </row>
    <row r="636" spans="2:27" ht="15">
      <c r="B636" s="3">
        <v>2010</v>
      </c>
      <c r="C636" s="10">
        <v>0.464167</v>
      </c>
      <c r="D636" s="4">
        <f t="shared" si="159"/>
        <v>0.20211674000000002</v>
      </c>
      <c r="E636" s="10">
        <f t="shared" si="146"/>
        <v>1.462621092756917</v>
      </c>
      <c r="F636" s="10">
        <f t="shared" si="147"/>
        <v>-4.1732284588863386</v>
      </c>
      <c r="G636" s="10">
        <f t="shared" si="148"/>
        <v>5.0812233372004689</v>
      </c>
      <c r="H636" s="3">
        <f t="shared" si="149"/>
        <v>0.90799487831413028</v>
      </c>
      <c r="I636" s="3">
        <v>3.8790653008962868</v>
      </c>
      <c r="J636" s="3">
        <f t="shared" si="150"/>
        <v>129.39205167875934</v>
      </c>
      <c r="K636" s="3">
        <f t="shared" si="151"/>
        <v>388.67877844739388</v>
      </c>
      <c r="L636" s="3">
        <f t="shared" si="144"/>
        <v>73.310778447393886</v>
      </c>
      <c r="N636" s="1">
        <v>2010.21</v>
      </c>
      <c r="O636">
        <v>389.017</v>
      </c>
      <c r="P636" s="2">
        <f t="shared" si="145"/>
        <v>73.649000000000001</v>
      </c>
      <c r="R636" s="4">
        <f t="shared" si="154"/>
        <v>-4.9160000000000315E-3</v>
      </c>
      <c r="S636" s="3">
        <f t="shared" si="155"/>
        <v>1.8612037443569207E-2</v>
      </c>
      <c r="T636" s="3">
        <f t="shared" si="156"/>
        <v>4.9376061917682179E-2</v>
      </c>
      <c r="U636" s="3">
        <f t="shared" si="152"/>
        <v>7.7988099361251381E-2</v>
      </c>
      <c r="V636" s="3">
        <f t="shared" si="157"/>
        <v>0.170692223478909</v>
      </c>
      <c r="W636" s="3">
        <f t="shared" si="153"/>
        <v>0.24088151290403526</v>
      </c>
      <c r="X636" s="3">
        <f t="shared" si="158"/>
        <v>0.32325544174136667</v>
      </c>
      <c r="Z636" s="1">
        <v>2010.29</v>
      </c>
      <c r="AA636">
        <v>0.17</v>
      </c>
    </row>
    <row r="637" spans="2:27" ht="15">
      <c r="B637" s="3">
        <v>2010.08</v>
      </c>
      <c r="C637" s="10">
        <v>0.46016699999999999</v>
      </c>
      <c r="D637" s="4">
        <f t="shared" si="159"/>
        <v>0.20123674000000003</v>
      </c>
      <c r="E637" s="10">
        <f t="shared" si="146"/>
        <v>1.4928480545231115</v>
      </c>
      <c r="F637" s="10">
        <f t="shared" si="147"/>
        <v>-4.1585838471574403</v>
      </c>
      <c r="G637" s="10">
        <f t="shared" si="148"/>
        <v>5.1282618320321545</v>
      </c>
      <c r="H637" s="3">
        <f t="shared" si="149"/>
        <v>0.96967798487471413</v>
      </c>
      <c r="I637" s="3">
        <v>3.8974071702944943</v>
      </c>
      <c r="J637" s="3">
        <f t="shared" si="150"/>
        <v>129.71683560961722</v>
      </c>
      <c r="K637" s="3">
        <f t="shared" si="151"/>
        <v>388.85079544609164</v>
      </c>
      <c r="L637" s="3">
        <f t="shared" si="144"/>
        <v>73.482795446091643</v>
      </c>
      <c r="N637" s="1">
        <v>2010.29</v>
      </c>
      <c r="O637">
        <v>389.18799999999999</v>
      </c>
      <c r="P637" s="2">
        <f t="shared" si="145"/>
        <v>73.819999999999993</v>
      </c>
      <c r="R637" s="4">
        <f t="shared" si="154"/>
        <v>-4.0000000000000036E-3</v>
      </c>
      <c r="S637" s="3">
        <f t="shared" si="155"/>
        <v>1.4644611728898305E-2</v>
      </c>
      <c r="T637" s="3">
        <f t="shared" si="156"/>
        <v>4.703849483168554E-2</v>
      </c>
      <c r="U637" s="3">
        <f t="shared" si="152"/>
        <v>7.168310656058384E-2</v>
      </c>
      <c r="V637" s="3">
        <f t="shared" si="157"/>
        <v>0.17201699869775666</v>
      </c>
      <c r="W637" s="3">
        <f t="shared" si="153"/>
        <v>0.23653179460228213</v>
      </c>
      <c r="X637" s="3">
        <f t="shared" si="158"/>
        <v>0.32478393085787616</v>
      </c>
      <c r="Z637" s="1">
        <v>2010.37</v>
      </c>
      <c r="AA637">
        <v>0.23416699999999999</v>
      </c>
    </row>
    <row r="638" spans="2:27" ht="15">
      <c r="B638" s="3">
        <v>2010.17</v>
      </c>
      <c r="C638" s="10">
        <v>0.44033299999999997</v>
      </c>
      <c r="D638" s="4">
        <f t="shared" si="159"/>
        <v>0.19687325999999999</v>
      </c>
      <c r="E638" s="10">
        <f t="shared" si="146"/>
        <v>1.5143148455463451</v>
      </c>
      <c r="F638" s="10">
        <f t="shared" si="147"/>
        <v>-4.1528035102528227</v>
      </c>
      <c r="G638" s="10">
        <f t="shared" si="148"/>
        <v>5.1677875546593297</v>
      </c>
      <c r="H638" s="3">
        <f t="shared" si="149"/>
        <v>1.014984044406507</v>
      </c>
      <c r="I638" s="3">
        <v>3.9157490396927019</v>
      </c>
      <c r="J638" s="3">
        <f t="shared" si="150"/>
        <v>130.04314802959161</v>
      </c>
      <c r="K638" s="3">
        <f t="shared" si="151"/>
        <v>389.02412283832319</v>
      </c>
      <c r="L638" s="3">
        <f t="shared" si="144"/>
        <v>73.656122838323199</v>
      </c>
      <c r="N638" s="1">
        <v>2010.37</v>
      </c>
      <c r="O638">
        <v>389.42200000000003</v>
      </c>
      <c r="P638" s="2">
        <f t="shared" si="145"/>
        <v>74.05400000000003</v>
      </c>
      <c r="R638" s="4">
        <f t="shared" si="154"/>
        <v>-1.9834000000000018E-2</v>
      </c>
      <c r="S638" s="3">
        <f t="shared" si="155"/>
        <v>5.7803369046176556E-3</v>
      </c>
      <c r="T638" s="3">
        <f t="shared" si="156"/>
        <v>3.9525722627175242E-2</v>
      </c>
      <c r="U638" s="3">
        <f t="shared" si="152"/>
        <v>5.5306059531792899E-2</v>
      </c>
      <c r="V638" s="3">
        <f t="shared" si="157"/>
        <v>0.17332739223155613</v>
      </c>
      <c r="W638" s="3">
        <f t="shared" si="153"/>
        <v>0.22310284581016976</v>
      </c>
      <c r="X638" s="3">
        <f t="shared" si="158"/>
        <v>0.32631241997438565</v>
      </c>
      <c r="Z638" s="1">
        <v>2010.46</v>
      </c>
      <c r="AA638">
        <v>0.220833</v>
      </c>
    </row>
    <row r="639" spans="2:27" ht="15">
      <c r="B639" s="3">
        <v>2010.25</v>
      </c>
      <c r="C639" s="10">
        <v>0.434583</v>
      </c>
      <c r="D639" s="4">
        <f t="shared" si="159"/>
        <v>0.19560826000000001</v>
      </c>
      <c r="E639" s="10">
        <f t="shared" si="146"/>
        <v>1.5322262682637604</v>
      </c>
      <c r="F639" s="10">
        <f t="shared" si="147"/>
        <v>-4.1505243220325783</v>
      </c>
      <c r="G639" s="10">
        <f t="shared" si="148"/>
        <v>5.2046015037871003</v>
      </c>
      <c r="H639" s="3">
        <f t="shared" si="149"/>
        <v>1.054077181754522</v>
      </c>
      <c r="I639" s="3">
        <v>3.9340909090909095</v>
      </c>
      <c r="J639" s="3">
        <f t="shared" si="150"/>
        <v>130.3709889386825</v>
      </c>
      <c r="K639" s="3">
        <f t="shared" si="151"/>
        <v>389.19875407865953</v>
      </c>
      <c r="L639" s="3">
        <f t="shared" si="144"/>
        <v>73.830754078659538</v>
      </c>
      <c r="N639" s="1">
        <v>2010.46</v>
      </c>
      <c r="O639">
        <v>389.642</v>
      </c>
      <c r="P639" s="2">
        <f t="shared" si="145"/>
        <v>74.274000000000001</v>
      </c>
      <c r="R639" s="4">
        <f t="shared" si="154"/>
        <v>-5.7499999999999774E-3</v>
      </c>
      <c r="S639" s="3">
        <f t="shared" si="155"/>
        <v>2.2791882202444214E-3</v>
      </c>
      <c r="T639" s="3">
        <f t="shared" si="156"/>
        <v>3.6813949127770584E-2</v>
      </c>
      <c r="U639" s="3">
        <f t="shared" si="152"/>
        <v>4.9093137348015008E-2</v>
      </c>
      <c r="V639" s="3">
        <f t="shared" si="157"/>
        <v>0.17463124033633903</v>
      </c>
      <c r="W639" s="3">
        <f t="shared" si="153"/>
        <v>0.21881506394955252</v>
      </c>
      <c r="X639" s="3">
        <f t="shared" si="158"/>
        <v>0.32784090909089514</v>
      </c>
      <c r="Z639" s="1">
        <v>2010.54</v>
      </c>
      <c r="AA639">
        <v>0.20166700000000001</v>
      </c>
    </row>
    <row r="640" spans="2:27" ht="15">
      <c r="B640" s="3">
        <v>2010.33</v>
      </c>
      <c r="C640" s="10">
        <v>0.42558299999999999</v>
      </c>
      <c r="D640" s="4">
        <f t="shared" si="159"/>
        <v>0.19362826</v>
      </c>
      <c r="E640" s="10">
        <f t="shared" si="146"/>
        <v>1.5458271716196388</v>
      </c>
      <c r="F640" s="10">
        <f t="shared" si="147"/>
        <v>-4.1525057687139961</v>
      </c>
      <c r="G640" s="10">
        <f t="shared" si="148"/>
        <v>5.2376874636989719</v>
      </c>
      <c r="H640" s="3">
        <f t="shared" si="149"/>
        <v>1.0851816949849757</v>
      </c>
      <c r="I640" s="3">
        <v>3.9524327784891162</v>
      </c>
      <c r="J640" s="3">
        <f t="shared" si="150"/>
        <v>130.70035833688993</v>
      </c>
      <c r="K640" s="3">
        <f t="shared" si="151"/>
        <v>389.37468097859573</v>
      </c>
      <c r="L640" s="3">
        <f t="shared" si="144"/>
        <v>74.006680978595739</v>
      </c>
      <c r="N640" s="1">
        <v>2010.54</v>
      </c>
      <c r="O640">
        <v>389.84399999999999</v>
      </c>
      <c r="P640" s="2">
        <f t="shared" si="145"/>
        <v>74.475999999999999</v>
      </c>
      <c r="R640" s="4">
        <f t="shared" si="154"/>
        <v>-9.000000000000008E-3</v>
      </c>
      <c r="S640" s="3">
        <f t="shared" si="155"/>
        <v>-1.9814466814178644E-3</v>
      </c>
      <c r="T640" s="3">
        <f t="shared" si="156"/>
        <v>3.3085959911871576E-2</v>
      </c>
      <c r="U640" s="3">
        <f t="shared" si="152"/>
        <v>4.1104513230453714E-2</v>
      </c>
      <c r="V640" s="3">
        <f t="shared" si="157"/>
        <v>0.1759268999362007</v>
      </c>
      <c r="W640" s="3">
        <f t="shared" si="153"/>
        <v>0.21292096184360904</v>
      </c>
      <c r="X640" s="3">
        <f t="shared" si="158"/>
        <v>0.32936939820743305</v>
      </c>
      <c r="Z640" s="1">
        <v>2010.62</v>
      </c>
      <c r="AA640">
        <v>0.22916700000000001</v>
      </c>
    </row>
    <row r="641" spans="2:27" ht="15">
      <c r="B641" s="3">
        <v>2010.42</v>
      </c>
      <c r="C641" s="10">
        <v>0.39966699999999999</v>
      </c>
      <c r="D641" s="4">
        <f t="shared" si="159"/>
        <v>0.18792674000000001</v>
      </c>
      <c r="E641" s="10">
        <f t="shared" si="146"/>
        <v>1.5500520909842621</v>
      </c>
      <c r="F641" s="10">
        <f t="shared" si="147"/>
        <v>-4.1639673034679889</v>
      </c>
      <c r="G641" s="10">
        <f t="shared" si="148"/>
        <v>5.2615419610709857</v>
      </c>
      <c r="H641" s="3">
        <f t="shared" si="149"/>
        <v>1.0975746576029968</v>
      </c>
      <c r="I641" s="3">
        <v>3.9707746478873238</v>
      </c>
      <c r="J641" s="3">
        <f t="shared" si="150"/>
        <v>131.03125622421388</v>
      </c>
      <c r="K641" s="3">
        <f t="shared" si="151"/>
        <v>389.55188640693615</v>
      </c>
      <c r="L641" s="3">
        <f t="shared" si="144"/>
        <v>74.183886406936153</v>
      </c>
      <c r="N641" s="1">
        <v>2010.62</v>
      </c>
      <c r="O641">
        <v>390.07299999999998</v>
      </c>
      <c r="P641" s="2">
        <f t="shared" si="145"/>
        <v>74.704999999999984</v>
      </c>
      <c r="R641" s="4">
        <f t="shared" si="154"/>
        <v>-2.5915999999999995E-2</v>
      </c>
      <c r="S641" s="3">
        <f t="shared" si="155"/>
        <v>-1.1461534753992808E-2</v>
      </c>
      <c r="T641" s="3">
        <f t="shared" si="156"/>
        <v>2.3854497372013839E-2</v>
      </c>
      <c r="U641" s="3">
        <f t="shared" si="152"/>
        <v>2.2392962618021033E-2</v>
      </c>
      <c r="V641" s="3">
        <f t="shared" si="157"/>
        <v>0.17720542834041453</v>
      </c>
      <c r="W641" s="3">
        <f t="shared" si="153"/>
        <v>0.19735909469663346</v>
      </c>
      <c r="X641" s="3">
        <f t="shared" si="158"/>
        <v>0.33089788732394254</v>
      </c>
      <c r="Z641" s="1">
        <v>2010.71</v>
      </c>
      <c r="AA641">
        <v>0.156667</v>
      </c>
    </row>
    <row r="642" spans="2:27" ht="15">
      <c r="B642" s="3">
        <v>2010.5</v>
      </c>
      <c r="C642" s="10">
        <v>0.37833299999999997</v>
      </c>
      <c r="D642" s="4">
        <f t="shared" si="159"/>
        <v>0.18323326000000001</v>
      </c>
      <c r="E642" s="10">
        <f t="shared" si="146"/>
        <v>1.547116114614751</v>
      </c>
      <c r="F642" s="10">
        <f t="shared" si="147"/>
        <v>-4.1825355143346705</v>
      </c>
      <c r="G642" s="10">
        <f t="shared" si="148"/>
        <v>5.2778668620460794</v>
      </c>
      <c r="H642" s="3">
        <f t="shared" si="149"/>
        <v>1.0953313477114088</v>
      </c>
      <c r="I642" s="3">
        <v>3.9891165172855314</v>
      </c>
      <c r="J642" s="3">
        <f t="shared" si="150"/>
        <v>131.36368260065433</v>
      </c>
      <c r="K642" s="3">
        <f t="shared" si="151"/>
        <v>389.73035602987619</v>
      </c>
      <c r="L642" s="3">
        <f t="shared" si="144"/>
        <v>74.362356029876196</v>
      </c>
      <c r="N642" s="1">
        <v>2010.71</v>
      </c>
      <c r="O642">
        <v>390.23</v>
      </c>
      <c r="P642" s="2">
        <f t="shared" si="145"/>
        <v>74.862000000000023</v>
      </c>
      <c r="R642" s="4">
        <f t="shared" si="154"/>
        <v>-2.133400000000002E-2</v>
      </c>
      <c r="S642" s="3">
        <f t="shared" si="155"/>
        <v>-1.8568210866681589E-2</v>
      </c>
      <c r="T642" s="3">
        <f t="shared" si="156"/>
        <v>1.6324900975093648E-2</v>
      </c>
      <c r="U642" s="3">
        <f t="shared" si="152"/>
        <v>7.756690108412059E-3</v>
      </c>
      <c r="V642" s="3">
        <f t="shared" si="157"/>
        <v>0.17846962294004243</v>
      </c>
      <c r="W642" s="3">
        <f t="shared" si="153"/>
        <v>0.18545064403761327</v>
      </c>
      <c r="X642" s="3">
        <f t="shared" si="158"/>
        <v>0.33242637644045203</v>
      </c>
      <c r="Z642" s="1">
        <v>2010.79</v>
      </c>
      <c r="AA642">
        <v>0.11666700000000001</v>
      </c>
    </row>
    <row r="643" spans="2:27" ht="15">
      <c r="B643" s="3">
        <v>2010.58</v>
      </c>
      <c r="C643" s="10">
        <v>0.36249999999999999</v>
      </c>
      <c r="D643" s="4">
        <f t="shared" si="159"/>
        <v>0.17975000000000002</v>
      </c>
      <c r="E643" s="10">
        <f t="shared" si="146"/>
        <v>1.5393511388218029</v>
      </c>
      <c r="F643" s="10">
        <f t="shared" si="147"/>
        <v>-4.2058828401649153</v>
      </c>
      <c r="G643" s="10">
        <f t="shared" si="148"/>
        <v>5.2886321084053636</v>
      </c>
      <c r="H643" s="3">
        <f t="shared" si="149"/>
        <v>1.0827492682404483</v>
      </c>
      <c r="I643" s="3">
        <v>3.9997865983781478</v>
      </c>
      <c r="J643" s="3">
        <f t="shared" si="150"/>
        <v>131.69699815051916</v>
      </c>
      <c r="K643" s="3">
        <f t="shared" si="151"/>
        <v>389.90944046739151</v>
      </c>
      <c r="L643" s="3">
        <f t="shared" si="144"/>
        <v>74.54144046739151</v>
      </c>
      <c r="N643" s="1">
        <v>2010.79</v>
      </c>
      <c r="O643">
        <v>390.34699999999998</v>
      </c>
      <c r="P643" s="2">
        <f t="shared" si="145"/>
        <v>74.978999999999985</v>
      </c>
      <c r="R643" s="4">
        <f t="shared" si="154"/>
        <v>-1.5832999999999986E-2</v>
      </c>
      <c r="S643" s="3">
        <f t="shared" si="155"/>
        <v>-2.3347325830244792E-2</v>
      </c>
      <c r="T643" s="3">
        <f t="shared" si="156"/>
        <v>1.076524635928422E-2</v>
      </c>
      <c r="U643" s="3">
        <f t="shared" si="152"/>
        <v>-2.5820794709605719E-3</v>
      </c>
      <c r="V643" s="3">
        <f t="shared" si="157"/>
        <v>0.17908443751531422</v>
      </c>
      <c r="W643" s="3">
        <f t="shared" si="153"/>
        <v>0.17676056599144971</v>
      </c>
      <c r="X643" s="3">
        <f t="shared" si="158"/>
        <v>0.33331554986483525</v>
      </c>
      <c r="Z643" s="1">
        <v>2010.87</v>
      </c>
      <c r="AA643">
        <v>6.83333E-2</v>
      </c>
    </row>
    <row r="644" spans="2:27" ht="15">
      <c r="B644" s="3">
        <v>2010.67</v>
      </c>
      <c r="C644" s="10">
        <v>0.343667</v>
      </c>
      <c r="D644" s="4">
        <f t="shared" si="159"/>
        <v>0.17560674000000001</v>
      </c>
      <c r="E644" s="10">
        <f t="shared" si="146"/>
        <v>1.5261838020566252</v>
      </c>
      <c r="F644" s="10">
        <f t="shared" si="147"/>
        <v>-4.2347366310487091</v>
      </c>
      <c r="G644" s="10">
        <f t="shared" si="148"/>
        <v>5.2929626728034682</v>
      </c>
      <c r="H644" s="3">
        <f t="shared" si="149"/>
        <v>1.0582260417547591</v>
      </c>
      <c r="I644" s="3">
        <v>4.0104566794707637</v>
      </c>
      <c r="J644" s="3">
        <f t="shared" si="150"/>
        <v>132.03120287380838</v>
      </c>
      <c r="K644" s="3">
        <f t="shared" si="151"/>
        <v>390.08912824756192</v>
      </c>
      <c r="L644" s="3">
        <f t="shared" si="144"/>
        <v>74.721128247561921</v>
      </c>
      <c r="N644" s="1">
        <v>2010.87</v>
      </c>
      <c r="O644">
        <v>390.41500000000002</v>
      </c>
      <c r="P644" s="2">
        <f t="shared" si="145"/>
        <v>75.047000000000025</v>
      </c>
      <c r="R644" s="4">
        <f t="shared" si="154"/>
        <v>-1.8832999999999989E-2</v>
      </c>
      <c r="S644" s="3">
        <f t="shared" si="155"/>
        <v>-2.8853790883793806E-2</v>
      </c>
      <c r="T644" s="3">
        <f t="shared" si="156"/>
        <v>4.3305643981046416E-3</v>
      </c>
      <c r="U644" s="3">
        <f t="shared" si="152"/>
        <v>-1.4523226485689164E-2</v>
      </c>
      <c r="V644" s="3">
        <f t="shared" si="157"/>
        <v>0.17968778017041132</v>
      </c>
      <c r="W644" s="3">
        <f t="shared" si="153"/>
        <v>0.16661687633329106</v>
      </c>
      <c r="X644" s="3">
        <f t="shared" si="158"/>
        <v>0.33420472328921846</v>
      </c>
      <c r="Z644" s="1">
        <v>2010.96</v>
      </c>
      <c r="AA644">
        <v>9.7500000000000003E-2</v>
      </c>
    </row>
    <row r="645" spans="2:27" ht="15">
      <c r="B645" s="3">
        <v>2010.75</v>
      </c>
      <c r="C645" s="10">
        <v>0.32616699999999998</v>
      </c>
      <c r="D645" s="4">
        <f t="shared" si="159"/>
        <v>0.17175674000000002</v>
      </c>
      <c r="E645" s="10">
        <f t="shared" si="146"/>
        <v>1.5084723764343329</v>
      </c>
      <c r="F645" s="10">
        <f t="shared" si="147"/>
        <v>-4.2680802911681726</v>
      </c>
      <c r="G645" s="10">
        <f t="shared" si="148"/>
        <v>5.2914309611828259</v>
      </c>
      <c r="H645" s="3">
        <f t="shared" si="149"/>
        <v>1.0233506700146533</v>
      </c>
      <c r="I645" s="3">
        <v>4.02112676056338</v>
      </c>
      <c r="J645" s="3">
        <f t="shared" si="150"/>
        <v>132.36629677052198</v>
      </c>
      <c r="K645" s="3">
        <f t="shared" si="151"/>
        <v>390.26940884863433</v>
      </c>
      <c r="L645" s="3">
        <f t="shared" si="144"/>
        <v>74.901408848634333</v>
      </c>
      <c r="N645" s="1">
        <v>2010.96</v>
      </c>
      <c r="O645">
        <v>390.51299999999998</v>
      </c>
      <c r="P645" s="2">
        <f t="shared" si="145"/>
        <v>75.144999999999982</v>
      </c>
      <c r="R645" s="4">
        <f t="shared" si="154"/>
        <v>-1.7500000000000016E-2</v>
      </c>
      <c r="S645" s="3">
        <f t="shared" si="155"/>
        <v>-3.3343660119463436E-2</v>
      </c>
      <c r="T645" s="3">
        <f t="shared" si="156"/>
        <v>-1.531711620642362E-3</v>
      </c>
      <c r="U645" s="3">
        <f t="shared" si="152"/>
        <v>-2.4875371740105796E-2</v>
      </c>
      <c r="V645" s="3">
        <f t="shared" si="157"/>
        <v>0.18028060107241117</v>
      </c>
      <c r="W645" s="3">
        <f t="shared" si="153"/>
        <v>0.15789276650631595</v>
      </c>
      <c r="X645" s="3">
        <f t="shared" si="158"/>
        <v>0.33509389671360168</v>
      </c>
      <c r="Z645" s="1">
        <v>2011.04</v>
      </c>
      <c r="AA645">
        <v>0.130833</v>
      </c>
    </row>
    <row r="646" spans="2:27" ht="15">
      <c r="B646" s="3">
        <v>2010.83</v>
      </c>
      <c r="C646" s="10">
        <v>0.308</v>
      </c>
      <c r="D646" s="4">
        <f t="shared" si="159"/>
        <v>0.16776000000000002</v>
      </c>
      <c r="E646" s="10">
        <f t="shared" si="146"/>
        <v>1.4863668657377036</v>
      </c>
      <c r="F646" s="10">
        <f t="shared" si="147"/>
        <v>-4.3057681519020985</v>
      </c>
      <c r="G646" s="10">
        <f t="shared" si="148"/>
        <v>5.2839378075265451</v>
      </c>
      <c r="H646" s="3">
        <f t="shared" si="149"/>
        <v>0.97816965562444658</v>
      </c>
      <c r="I646" s="3">
        <v>4.0317968416559973</v>
      </c>
      <c r="J646" s="3">
        <f t="shared" si="150"/>
        <v>132.70227984066</v>
      </c>
      <c r="K646" s="3">
        <f t="shared" si="151"/>
        <v>390.45027160460148</v>
      </c>
      <c r="L646" s="3">
        <f t="shared" si="144"/>
        <v>75.082271604601488</v>
      </c>
      <c r="N646" s="1">
        <v>2011.04</v>
      </c>
      <c r="O646">
        <v>390.64299999999997</v>
      </c>
      <c r="P646" s="2">
        <f t="shared" si="145"/>
        <v>75.274999999999977</v>
      </c>
      <c r="R646" s="4">
        <f t="shared" si="154"/>
        <v>-1.8166999999999989E-2</v>
      </c>
      <c r="S646" s="3">
        <f t="shared" si="155"/>
        <v>-3.7687860733925937E-2</v>
      </c>
      <c r="T646" s="3">
        <f t="shared" si="156"/>
        <v>-7.4931536562807821E-3</v>
      </c>
      <c r="U646" s="3">
        <f t="shared" si="152"/>
        <v>-3.5181014390206718E-2</v>
      </c>
      <c r="V646" s="3">
        <f t="shared" si="157"/>
        <v>0.18086275596715495</v>
      </c>
      <c r="W646" s="3">
        <f t="shared" si="153"/>
        <v>0.14919984301596889</v>
      </c>
      <c r="X646" s="3">
        <f t="shared" si="158"/>
        <v>0.33598307013801332</v>
      </c>
      <c r="Z646" s="1">
        <v>2011.12</v>
      </c>
      <c r="AA646">
        <v>0.183333</v>
      </c>
    </row>
    <row r="647" spans="2:27" ht="15">
      <c r="B647" s="3">
        <v>2010.92</v>
      </c>
      <c r="C647" s="10">
        <v>0.29249999999999998</v>
      </c>
      <c r="D647" s="4">
        <f t="shared" si="159"/>
        <v>0.16435</v>
      </c>
      <c r="E647" s="10">
        <f t="shared" si="146"/>
        <v>1.4610715677957593</v>
      </c>
      <c r="F647" s="10">
        <f t="shared" si="147"/>
        <v>-4.3467499039626585</v>
      </c>
      <c r="G647" s="10">
        <f t="shared" si="148"/>
        <v>5.271485927323754</v>
      </c>
      <c r="H647" s="3">
        <f t="shared" si="149"/>
        <v>0.9247360233610955</v>
      </c>
      <c r="I647" s="3">
        <v>4.0424669227486127</v>
      </c>
      <c r="J647" s="3">
        <f t="shared" si="150"/>
        <v>133.03915208422239</v>
      </c>
      <c r="K647" s="3">
        <f t="shared" si="151"/>
        <v>390.63170749857119</v>
      </c>
      <c r="L647" s="3">
        <f t="shared" si="144"/>
        <v>75.263707498571193</v>
      </c>
      <c r="N647" s="1">
        <v>2011.12</v>
      </c>
      <c r="O647">
        <v>390.827</v>
      </c>
      <c r="P647" s="2">
        <f t="shared" si="145"/>
        <v>75.459000000000003</v>
      </c>
      <c r="R647" s="4">
        <f t="shared" si="154"/>
        <v>-1.5500000000000014E-2</v>
      </c>
      <c r="S647" s="3">
        <f t="shared" si="155"/>
        <v>-4.0981752060559984E-2</v>
      </c>
      <c r="T647" s="3">
        <f t="shared" si="156"/>
        <v>-1.2451880202791088E-2</v>
      </c>
      <c r="U647" s="3">
        <f t="shared" si="152"/>
        <v>-4.343363226335107E-2</v>
      </c>
      <c r="V647" s="3">
        <f t="shared" si="157"/>
        <v>0.18143589396970583</v>
      </c>
      <c r="W647" s="3">
        <f t="shared" si="153"/>
        <v>0.14234562493268987</v>
      </c>
      <c r="X647" s="3">
        <f t="shared" si="158"/>
        <v>0.33687224356239653</v>
      </c>
      <c r="Z647" s="1">
        <v>2011.21</v>
      </c>
      <c r="AA647">
        <v>0.160833</v>
      </c>
    </row>
    <row r="648" spans="2:27" ht="15">
      <c r="B648" s="3">
        <v>2011</v>
      </c>
      <c r="C648" s="10">
        <v>0.28649999999999998</v>
      </c>
      <c r="D648" s="4">
        <f t="shared" si="159"/>
        <v>0.16303000000000001</v>
      </c>
      <c r="E648" s="10">
        <f t="shared" si="146"/>
        <v>1.4358798361589926</v>
      </c>
      <c r="F648" s="10">
        <f t="shared" si="147"/>
        <v>-4.3875738700965954</v>
      </c>
      <c r="G648" s="10">
        <f t="shared" si="148"/>
        <v>5.2573114671368684</v>
      </c>
      <c r="H648" s="3">
        <f t="shared" si="149"/>
        <v>0.86973759704027298</v>
      </c>
      <c r="I648" s="3">
        <v>4.0531370038412291</v>
      </c>
      <c r="J648" s="3">
        <f t="shared" si="150"/>
        <v>133.37691350120917</v>
      </c>
      <c r="K648" s="3">
        <f t="shared" si="151"/>
        <v>390.81371279463218</v>
      </c>
      <c r="L648" s="3">
        <f t="shared" si="144"/>
        <v>75.445712794632186</v>
      </c>
      <c r="N648" s="1">
        <v>2011.21</v>
      </c>
      <c r="O648">
        <v>390.988</v>
      </c>
      <c r="P648" s="2">
        <f t="shared" si="145"/>
        <v>75.62</v>
      </c>
      <c r="R648" s="4">
        <f t="shared" si="154"/>
        <v>-6.0000000000000053E-3</v>
      </c>
      <c r="S648" s="3">
        <f t="shared" si="155"/>
        <v>-4.0823966133936906E-2</v>
      </c>
      <c r="T648" s="3">
        <f t="shared" si="156"/>
        <v>-1.4174460186885618E-2</v>
      </c>
      <c r="U648" s="3">
        <f t="shared" si="152"/>
        <v>-4.4998426320822522E-2</v>
      </c>
      <c r="V648" s="3">
        <f t="shared" si="157"/>
        <v>0.1820052960609928</v>
      </c>
      <c r="W648" s="3">
        <f t="shared" si="153"/>
        <v>0.14150671237225254</v>
      </c>
      <c r="X648" s="3">
        <f t="shared" si="158"/>
        <v>0.33776141698677975</v>
      </c>
      <c r="Z648" s="1">
        <v>2011.29</v>
      </c>
      <c r="AA648">
        <v>0.184167</v>
      </c>
    </row>
    <row r="649" spans="2:27" ht="15">
      <c r="B649" s="3">
        <v>2011.08</v>
      </c>
      <c r="C649" s="10">
        <v>0.285333</v>
      </c>
      <c r="D649" s="4">
        <f t="shared" si="159"/>
        <v>0.16277326</v>
      </c>
      <c r="E649" s="10">
        <f t="shared" si="146"/>
        <v>1.4123290914992341</v>
      </c>
      <c r="F649" s="10">
        <f t="shared" si="147"/>
        <v>-4.4267069647936506</v>
      </c>
      <c r="G649" s="10">
        <f t="shared" si="148"/>
        <v>5.2430442774896608</v>
      </c>
      <c r="H649" s="3">
        <f t="shared" si="149"/>
        <v>0.81633731269601029</v>
      </c>
      <c r="I649" s="3">
        <v>4.0638070849338455</v>
      </c>
      <c r="J649" s="3">
        <f t="shared" si="150"/>
        <v>133.71556409162034</v>
      </c>
      <c r="K649" s="3">
        <f t="shared" si="151"/>
        <v>390.99628641527198</v>
      </c>
      <c r="L649" s="3">
        <f t="shared" si="144"/>
        <v>75.628286415271987</v>
      </c>
      <c r="N649" s="1">
        <v>2011.29</v>
      </c>
      <c r="O649">
        <v>391.17200000000003</v>
      </c>
      <c r="P649" s="2">
        <f t="shared" si="145"/>
        <v>75.80400000000003</v>
      </c>
      <c r="R649" s="4">
        <f t="shared" si="154"/>
        <v>-1.1669999999999736E-3</v>
      </c>
      <c r="S649" s="3">
        <f t="shared" si="155"/>
        <v>-3.9133094697055171E-2</v>
      </c>
      <c r="T649" s="3">
        <f t="shared" si="156"/>
        <v>-1.4267189647207523E-2</v>
      </c>
      <c r="U649" s="3">
        <f t="shared" si="152"/>
        <v>-4.3400284344262692E-2</v>
      </c>
      <c r="V649" s="3">
        <f t="shared" si="157"/>
        <v>0.18257362063980054</v>
      </c>
      <c r="W649" s="3">
        <f t="shared" si="153"/>
        <v>0.14351336472996412</v>
      </c>
      <c r="X649" s="3">
        <f t="shared" si="158"/>
        <v>0.33865059041116297</v>
      </c>
      <c r="Z649" s="1">
        <v>2011.37</v>
      </c>
      <c r="AA649">
        <v>0.14666699999999999</v>
      </c>
    </row>
    <row r="650" spans="2:27" ht="15">
      <c r="B650" s="3">
        <v>2011.17</v>
      </c>
      <c r="C650" s="10">
        <v>0.28833300000000001</v>
      </c>
      <c r="D650" s="4">
        <f t="shared" si="159"/>
        <v>0.16343326000000002</v>
      </c>
      <c r="E650" s="10">
        <f t="shared" si="146"/>
        <v>1.3916208274391102</v>
      </c>
      <c r="F650" s="10">
        <f t="shared" si="147"/>
        <v>-4.4631016829723906</v>
      </c>
      <c r="G650" s="10">
        <f t="shared" si="148"/>
        <v>5.2300609014676125</v>
      </c>
      <c r="H650" s="3">
        <f t="shared" si="149"/>
        <v>0.76695921849522186</v>
      </c>
      <c r="I650" s="3">
        <v>4.0744771660264618</v>
      </c>
      <c r="J650" s="3">
        <f t="shared" si="150"/>
        <v>134.05510385545588</v>
      </c>
      <c r="K650" s="3">
        <f t="shared" si="151"/>
        <v>391.17942952483384</v>
      </c>
      <c r="L650" s="3">
        <f t="shared" si="144"/>
        <v>75.811429524833841</v>
      </c>
      <c r="N650" s="1">
        <v>2011.37</v>
      </c>
      <c r="O650">
        <v>391.31799999999998</v>
      </c>
      <c r="P650" s="2">
        <f t="shared" si="145"/>
        <v>75.949999999999989</v>
      </c>
      <c r="R650" s="4">
        <f t="shared" si="154"/>
        <v>3.0000000000000027E-3</v>
      </c>
      <c r="S650" s="3">
        <f t="shared" si="155"/>
        <v>-3.6394718178740071E-2</v>
      </c>
      <c r="T650" s="3">
        <f t="shared" si="156"/>
        <v>-1.2983376022048354E-2</v>
      </c>
      <c r="U650" s="3">
        <f t="shared" si="152"/>
        <v>-3.9378094200788423E-2</v>
      </c>
      <c r="V650" s="3">
        <f t="shared" si="157"/>
        <v>0.18314310956185409</v>
      </c>
      <c r="W650" s="3">
        <f t="shared" si="153"/>
        <v>0.14770282478114449</v>
      </c>
      <c r="X650" s="3">
        <f t="shared" si="158"/>
        <v>0.33953976383554618</v>
      </c>
      <c r="Z650" s="1">
        <v>2011.46</v>
      </c>
      <c r="AA650">
        <v>0.13250000000000001</v>
      </c>
    </row>
    <row r="651" spans="2:27" ht="15">
      <c r="B651" s="3">
        <v>2011.25</v>
      </c>
      <c r="C651" s="10">
        <v>0.28575</v>
      </c>
      <c r="D651" s="4">
        <f t="shared" si="159"/>
        <v>0.16286500000000001</v>
      </c>
      <c r="E651" s="10">
        <f t="shared" si="146"/>
        <v>1.3717422036458742</v>
      </c>
      <c r="F651" s="10">
        <f t="shared" si="147"/>
        <v>-4.4986125412627969</v>
      </c>
      <c r="G651" s="10">
        <f t="shared" si="148"/>
        <v>5.2164931211281527</v>
      </c>
      <c r="H651" s="3">
        <f t="shared" si="149"/>
        <v>0.71788057986535581</v>
      </c>
      <c r="I651" s="3">
        <v>4.0851472471190782</v>
      </c>
      <c r="J651" s="3">
        <f t="shared" si="150"/>
        <v>134.39553279271581</v>
      </c>
      <c r="K651" s="3">
        <f t="shared" si="151"/>
        <v>391.3631402455423</v>
      </c>
      <c r="L651" s="3">
        <f t="shared" si="144"/>
        <v>75.995140245542302</v>
      </c>
      <c r="N651" s="1">
        <v>2011.46</v>
      </c>
      <c r="O651">
        <v>391.45100000000002</v>
      </c>
      <c r="P651" s="2">
        <f t="shared" si="145"/>
        <v>76.083000000000027</v>
      </c>
      <c r="R651" s="4">
        <f t="shared" si="154"/>
        <v>-2.583000000000002E-3</v>
      </c>
      <c r="S651" s="3">
        <f t="shared" si="155"/>
        <v>-3.5510858290406233E-2</v>
      </c>
      <c r="T651" s="3">
        <f t="shared" si="156"/>
        <v>-1.3567780339459823E-2</v>
      </c>
      <c r="U651" s="3">
        <f t="shared" si="152"/>
        <v>-3.9078638629866054E-2</v>
      </c>
      <c r="V651" s="3">
        <f t="shared" si="157"/>
        <v>0.18371072070846139</v>
      </c>
      <c r="W651" s="3">
        <f t="shared" si="153"/>
        <v>0.14853994594158193</v>
      </c>
      <c r="X651" s="3">
        <f t="shared" si="158"/>
        <v>0.3404289372599294</v>
      </c>
      <c r="Z651" s="1">
        <v>2011.54</v>
      </c>
      <c r="AA651">
        <v>0.17499999999999999</v>
      </c>
    </row>
    <row r="652" spans="2:27" ht="15">
      <c r="B652" s="3">
        <v>2011.33</v>
      </c>
      <c r="C652" s="10">
        <v>0.278833</v>
      </c>
      <c r="D652" s="4">
        <f t="shared" si="159"/>
        <v>0.16134325999999999</v>
      </c>
      <c r="E652" s="10">
        <f t="shared" si="146"/>
        <v>1.351240775718354</v>
      </c>
      <c r="F652" s="10">
        <f t="shared" si="147"/>
        <v>-4.5346963192276135</v>
      </c>
      <c r="G652" s="10">
        <f t="shared" si="148"/>
        <v>5.2009232635957607</v>
      </c>
      <c r="H652" s="3">
        <f t="shared" si="149"/>
        <v>0.66622694436814722</v>
      </c>
      <c r="I652" s="3">
        <v>4.0958173282116945</v>
      </c>
      <c r="J652" s="3">
        <f t="shared" si="150"/>
        <v>134.73685090340012</v>
      </c>
      <c r="K652" s="3">
        <f t="shared" si="151"/>
        <v>391.5474143956435</v>
      </c>
      <c r="L652" s="3">
        <f t="shared" si="144"/>
        <v>76.179414395643505</v>
      </c>
      <c r="N652" s="1">
        <v>2011.54</v>
      </c>
      <c r="O652">
        <v>391.62599999999998</v>
      </c>
      <c r="P652" s="2">
        <f t="shared" si="145"/>
        <v>76.257999999999981</v>
      </c>
      <c r="R652" s="4">
        <f t="shared" si="154"/>
        <v>-6.9170000000000065E-3</v>
      </c>
      <c r="S652" s="3">
        <f t="shared" si="155"/>
        <v>-3.6083777964816655E-2</v>
      </c>
      <c r="T652" s="3">
        <f t="shared" si="156"/>
        <v>-1.5569857532391929E-2</v>
      </c>
      <c r="U652" s="3">
        <f t="shared" si="152"/>
        <v>-4.1653635497208581E-2</v>
      </c>
      <c r="V652" s="3">
        <f t="shared" si="157"/>
        <v>0.18427415010120285</v>
      </c>
      <c r="W652" s="3">
        <f t="shared" si="153"/>
        <v>0.14678587815371513</v>
      </c>
      <c r="X652" s="3">
        <f t="shared" si="158"/>
        <v>0.34131811068431261</v>
      </c>
      <c r="Z652" s="1">
        <v>2011.62</v>
      </c>
      <c r="AA652">
        <v>0.155833</v>
      </c>
    </row>
    <row r="653" spans="2:27" ht="15">
      <c r="B653" s="3">
        <v>2011.42</v>
      </c>
      <c r="C653" s="10">
        <v>0.28225</v>
      </c>
      <c r="D653" s="4">
        <f t="shared" si="159"/>
        <v>0.16209499999999999</v>
      </c>
      <c r="E653" s="10">
        <f t="shared" si="146"/>
        <v>1.3334713844025596</v>
      </c>
      <c r="F653" s="10">
        <f t="shared" si="147"/>
        <v>-4.5681521646620231</v>
      </c>
      <c r="G653" s="10">
        <f t="shared" si="148"/>
        <v>5.1868016399449282</v>
      </c>
      <c r="H653" s="3">
        <f t="shared" si="149"/>
        <v>0.61864947528290504</v>
      </c>
      <c r="I653" s="3">
        <v>4.1064874093043109</v>
      </c>
      <c r="J653" s="3">
        <f t="shared" si="150"/>
        <v>135.07905818750882</v>
      </c>
      <c r="K653" s="3">
        <f t="shared" si="151"/>
        <v>391.73225341501421</v>
      </c>
      <c r="L653" s="3">
        <f t="shared" si="144"/>
        <v>76.364253415014218</v>
      </c>
      <c r="N653" s="1">
        <v>2011.62</v>
      </c>
      <c r="O653">
        <v>391.78199999999998</v>
      </c>
      <c r="P653" s="2">
        <f t="shared" si="145"/>
        <v>76.413999999999987</v>
      </c>
      <c r="R653" s="4">
        <f t="shared" si="154"/>
        <v>3.4170000000000034E-3</v>
      </c>
      <c r="S653" s="3">
        <f t="shared" si="155"/>
        <v>-3.3455845434409603E-2</v>
      </c>
      <c r="T653" s="3">
        <f t="shared" si="156"/>
        <v>-1.4121623650832582E-2</v>
      </c>
      <c r="U653" s="3">
        <f t="shared" si="152"/>
        <v>-3.7577469085242184E-2</v>
      </c>
      <c r="V653" s="3">
        <f t="shared" si="157"/>
        <v>0.18483901937071323</v>
      </c>
      <c r="W653" s="3">
        <f t="shared" si="153"/>
        <v>0.15101929719399526</v>
      </c>
      <c r="X653" s="3">
        <f t="shared" si="158"/>
        <v>0.34220728410869583</v>
      </c>
      <c r="Z653" s="1">
        <v>2011.71</v>
      </c>
      <c r="AA653">
        <v>0.14833299999999999</v>
      </c>
    </row>
    <row r="654" spans="2:27" ht="15">
      <c r="B654" s="3">
        <v>2011.5</v>
      </c>
      <c r="C654" s="10">
        <v>0.27274999999999999</v>
      </c>
      <c r="D654" s="4">
        <f t="shared" si="159"/>
        <v>0.16000500000000001</v>
      </c>
      <c r="E654" s="10">
        <f t="shared" si="146"/>
        <v>1.3140844429270147</v>
      </c>
      <c r="F654" s="10">
        <f t="shared" si="147"/>
        <v>-4.6031713406347388</v>
      </c>
      <c r="G654" s="10">
        <f t="shared" si="148"/>
        <v>5.1698372649321858</v>
      </c>
      <c r="H654" s="3">
        <f t="shared" si="149"/>
        <v>0.566665924297447</v>
      </c>
      <c r="I654" s="3">
        <v>4.1171574903969272</v>
      </c>
      <c r="J654" s="3">
        <f t="shared" si="150"/>
        <v>135.4221546450419</v>
      </c>
      <c r="K654" s="3">
        <f t="shared" si="151"/>
        <v>391.91765175830074</v>
      </c>
      <c r="L654" s="3">
        <f t="shared" si="144"/>
        <v>76.54965175830074</v>
      </c>
      <c r="N654" s="1">
        <v>2011.71</v>
      </c>
      <c r="O654">
        <v>391.93</v>
      </c>
      <c r="P654" s="2">
        <f t="shared" si="145"/>
        <v>76.562000000000012</v>
      </c>
      <c r="R654" s="4">
        <f t="shared" si="154"/>
        <v>-9.5000000000000084E-3</v>
      </c>
      <c r="S654" s="3">
        <f t="shared" si="155"/>
        <v>-3.5019175972715644E-2</v>
      </c>
      <c r="T654" s="3">
        <f t="shared" si="156"/>
        <v>-1.6964375012742394E-2</v>
      </c>
      <c r="U654" s="3">
        <f t="shared" si="152"/>
        <v>-4.1983550985458036E-2</v>
      </c>
      <c r="V654" s="3">
        <f t="shared" si="157"/>
        <v>0.18539834328652205</v>
      </c>
      <c r="W654" s="3">
        <f t="shared" si="153"/>
        <v>0.14761314739960982</v>
      </c>
      <c r="X654" s="3">
        <f t="shared" si="158"/>
        <v>0.34309645753307905</v>
      </c>
      <c r="Z654" s="1">
        <v>2011.79</v>
      </c>
      <c r="AA654">
        <v>0.16333300000000001</v>
      </c>
    </row>
    <row r="655" spans="2:27" ht="15">
      <c r="B655" s="3">
        <v>2011.58</v>
      </c>
      <c r="C655" s="10">
        <v>0.26050000000000001</v>
      </c>
      <c r="D655" s="4">
        <f t="shared" si="159"/>
        <v>0.15731000000000001</v>
      </c>
      <c r="E655" s="10">
        <f t="shared" si="146"/>
        <v>1.2923297720225306</v>
      </c>
      <c r="F655" s="10">
        <f t="shared" si="147"/>
        <v>-4.6405083615765195</v>
      </c>
      <c r="G655" s="10">
        <f t="shared" si="148"/>
        <v>5.1491815658682079</v>
      </c>
      <c r="H655" s="3">
        <f t="shared" si="149"/>
        <v>0.50867320429168839</v>
      </c>
      <c r="I655" s="3">
        <v>4.1188113529662829</v>
      </c>
      <c r="J655" s="3">
        <f t="shared" si="150"/>
        <v>135.76538892445575</v>
      </c>
      <c r="K655" s="3">
        <f t="shared" si="151"/>
        <v>392.1028523794181</v>
      </c>
      <c r="L655" s="3">
        <f t="shared" si="144"/>
        <v>76.734852379418101</v>
      </c>
      <c r="N655" s="1">
        <v>2011.79</v>
      </c>
      <c r="O655">
        <v>392.09300000000002</v>
      </c>
      <c r="P655" s="2">
        <f t="shared" si="145"/>
        <v>76.725000000000023</v>
      </c>
      <c r="R655" s="4">
        <f t="shared" si="154"/>
        <v>-1.2249999999999983E-2</v>
      </c>
      <c r="S655" s="3">
        <f t="shared" si="155"/>
        <v>-3.7337020941780708E-2</v>
      </c>
      <c r="T655" s="3">
        <f t="shared" si="156"/>
        <v>-2.0655699063977906E-2</v>
      </c>
      <c r="U655" s="3">
        <f t="shared" si="152"/>
        <v>-4.7992720005758611E-2</v>
      </c>
      <c r="V655" s="3">
        <f t="shared" si="157"/>
        <v>0.18520062111736024</v>
      </c>
      <c r="W655" s="3">
        <f t="shared" si="153"/>
        <v>0.14200717311217748</v>
      </c>
      <c r="X655" s="3">
        <f t="shared" si="158"/>
        <v>0.34323427941384921</v>
      </c>
      <c r="Z655" s="1">
        <v>2011.87</v>
      </c>
      <c r="AA655">
        <v>0.23666699999999999</v>
      </c>
    </row>
    <row r="656" spans="2:27" ht="15">
      <c r="B656" s="3">
        <v>2011.67</v>
      </c>
      <c r="C656" s="10">
        <v>0.25824999999999998</v>
      </c>
      <c r="D656" s="4">
        <f t="shared" si="159"/>
        <v>0.15681500000000001</v>
      </c>
      <c r="E656" s="10">
        <f t="shared" si="146"/>
        <v>1.2715949082964251</v>
      </c>
      <c r="F656" s="10">
        <f t="shared" si="147"/>
        <v>-4.6769296794212405</v>
      </c>
      <c r="G656" s="10">
        <f t="shared" si="148"/>
        <v>5.1282095007899322</v>
      </c>
      <c r="H656" s="3">
        <f t="shared" si="149"/>
        <v>0.45127982136869171</v>
      </c>
      <c r="I656" s="3">
        <v>4.1204652155356385</v>
      </c>
      <c r="J656" s="3">
        <f t="shared" si="150"/>
        <v>136.1087610257504</v>
      </c>
      <c r="K656" s="3">
        <f t="shared" si="151"/>
        <v>392.28785508529251</v>
      </c>
      <c r="L656" s="3">
        <f t="shared" si="144"/>
        <v>76.919855085292511</v>
      </c>
      <c r="N656" s="1">
        <v>2011.87</v>
      </c>
      <c r="O656">
        <v>392.33</v>
      </c>
      <c r="P656" s="2">
        <f t="shared" si="145"/>
        <v>76.961999999999989</v>
      </c>
      <c r="R656" s="4">
        <f t="shared" si="154"/>
        <v>-2.2500000000000298E-3</v>
      </c>
      <c r="S656" s="3">
        <f t="shared" si="155"/>
        <v>-3.6421317844721024E-2</v>
      </c>
      <c r="T656" s="3">
        <f t="shared" si="156"/>
        <v>-2.0972065078275648E-2</v>
      </c>
      <c r="U656" s="3">
        <f t="shared" si="152"/>
        <v>-4.739338292299667E-2</v>
      </c>
      <c r="V656" s="3">
        <f t="shared" si="157"/>
        <v>0.18500270587441037</v>
      </c>
      <c r="W656" s="3">
        <f t="shared" si="153"/>
        <v>0.14234866124371337</v>
      </c>
      <c r="X656" s="3">
        <f t="shared" si="158"/>
        <v>0.34337210129464779</v>
      </c>
      <c r="Z656" s="1">
        <v>2011.96</v>
      </c>
      <c r="AA656">
        <v>0.214167</v>
      </c>
    </row>
    <row r="657" spans="2:27" ht="15">
      <c r="B657" s="3">
        <v>2011.75</v>
      </c>
      <c r="C657" s="10">
        <v>0.25316699999999998</v>
      </c>
      <c r="D657" s="4">
        <f t="shared" si="159"/>
        <v>0.15569674</v>
      </c>
      <c r="E657" s="10">
        <f t="shared" si="146"/>
        <v>1.2508922557753648</v>
      </c>
      <c r="F657" s="10">
        <f t="shared" si="147"/>
        <v>-4.713264566439471</v>
      </c>
      <c r="G657" s="10">
        <f t="shared" si="148"/>
        <v>5.1059930279898564</v>
      </c>
      <c r="H657" s="3">
        <f t="shared" si="149"/>
        <v>0.39272846155038543</v>
      </c>
      <c r="I657" s="3">
        <v>4.1221190781049941</v>
      </c>
      <c r="J657" s="3">
        <f t="shared" si="150"/>
        <v>136.45227094892581</v>
      </c>
      <c r="K657" s="3">
        <f t="shared" si="151"/>
        <v>392.47265817292606</v>
      </c>
      <c r="L657" s="3">
        <f t="shared" si="144"/>
        <v>77.104658172926065</v>
      </c>
      <c r="N657" s="1">
        <v>2011.96</v>
      </c>
      <c r="O657">
        <v>392.54399999999998</v>
      </c>
      <c r="P657" s="2">
        <f t="shared" si="145"/>
        <v>77.175999999999988</v>
      </c>
      <c r="R657" s="4">
        <f t="shared" si="154"/>
        <v>-5.0830000000000042E-3</v>
      </c>
      <c r="S657" s="3">
        <f t="shared" si="155"/>
        <v>-3.6334887018230511E-2</v>
      </c>
      <c r="T657" s="3">
        <f t="shared" si="156"/>
        <v>-2.2216472800075771E-2</v>
      </c>
      <c r="U657" s="3">
        <f t="shared" si="152"/>
        <v>-4.8551359818306279E-2</v>
      </c>
      <c r="V657" s="3">
        <f t="shared" si="157"/>
        <v>0.18480308763355424</v>
      </c>
      <c r="W657" s="3">
        <f t="shared" si="153"/>
        <v>0.1411068637970786</v>
      </c>
      <c r="X657" s="3">
        <f t="shared" si="158"/>
        <v>0.34350992317541795</v>
      </c>
      <c r="Z657" s="1">
        <v>2012.04</v>
      </c>
      <c r="AA657">
        <v>0.17583299999999999</v>
      </c>
    </row>
    <row r="658" spans="2:27" ht="15">
      <c r="B658" s="3">
        <v>2011.83</v>
      </c>
      <c r="C658" s="10">
        <v>0.25374999999999998</v>
      </c>
      <c r="D658" s="4">
        <f t="shared" si="159"/>
        <v>0.15582499999999999</v>
      </c>
      <c r="E658" s="10">
        <f t="shared" si="146"/>
        <v>1.232031352380436</v>
      </c>
      <c r="F658" s="10">
        <f t="shared" si="147"/>
        <v>-4.7477078198716969</v>
      </c>
      <c r="G658" s="10">
        <f t="shared" si="148"/>
        <v>5.0844269334099748</v>
      </c>
      <c r="H658" s="3">
        <f t="shared" si="149"/>
        <v>0.33671911353827788</v>
      </c>
      <c r="I658" s="3">
        <v>4.1237729406743489</v>
      </c>
      <c r="J658" s="3">
        <f t="shared" si="150"/>
        <v>136.795918693982</v>
      </c>
      <c r="K658" s="3">
        <f t="shared" si="151"/>
        <v>392.65726302555112</v>
      </c>
      <c r="L658" s="3">
        <f t="shared" ref="L658:L666" si="160">K658-CO2_start2</f>
        <v>77.289263025551122</v>
      </c>
      <c r="N658" s="1">
        <v>2012.04</v>
      </c>
      <c r="O658">
        <v>392.72</v>
      </c>
      <c r="P658" s="2">
        <f t="shared" ref="P658:P674" si="161">O658-CO2_start2</f>
        <v>77.352000000000032</v>
      </c>
      <c r="R658" s="4">
        <f t="shared" si="154"/>
        <v>5.8300000000000018E-4</v>
      </c>
      <c r="S658" s="3">
        <f t="shared" si="155"/>
        <v>-3.4443253432225873E-2</v>
      </c>
      <c r="T658" s="3">
        <f t="shared" si="156"/>
        <v>-2.1566094579881678E-2</v>
      </c>
      <c r="U658" s="3">
        <f t="shared" si="152"/>
        <v>-4.600934801210755E-2</v>
      </c>
      <c r="V658" s="3">
        <f t="shared" si="157"/>
        <v>0.18460485262505699</v>
      </c>
      <c r="W658" s="3">
        <f t="shared" si="153"/>
        <v>0.14319643941416019</v>
      </c>
      <c r="X658" s="3">
        <f t="shared" si="158"/>
        <v>0.34364774505618811</v>
      </c>
      <c r="Z658" s="1">
        <v>2012.12</v>
      </c>
      <c r="AA658">
        <v>0.156667</v>
      </c>
    </row>
    <row r="659" spans="2:27" ht="15">
      <c r="B659" s="3">
        <v>2011.92</v>
      </c>
      <c r="C659" s="10">
        <v>0.25983299999999998</v>
      </c>
      <c r="D659" s="4">
        <f t="shared" si="159"/>
        <v>0.15716326</v>
      </c>
      <c r="E659" s="10">
        <f t="shared" ref="E659:E694" si="162">Bio_alpha*(C659*Bio_factor-E658)+E658</f>
        <v>1.2166239628603079</v>
      </c>
      <c r="F659" s="10">
        <f t="shared" ref="F659:F694" si="163">Bio_alpha*(C659*Bio_factor-F658)+F658+Bio_slope*(B659-1979)</f>
        <v>-4.7788016635104409</v>
      </c>
      <c r="G659" s="10">
        <f t="shared" ref="G659:G694" si="164">Ocean_alpha*(C659*Ocean_factor-G658)+G658</f>
        <v>5.0653121757129274</v>
      </c>
      <c r="H659" s="3">
        <f t="shared" ref="H659:H694" si="165">G659+F659</f>
        <v>0.28651051220248647</v>
      </c>
      <c r="I659" s="3">
        <v>4.1254268032437045</v>
      </c>
      <c r="J659" s="3">
        <f t="shared" ref="J659:J666" si="166">J658+I659/12</f>
        <v>137.13970426091899</v>
      </c>
      <c r="K659" s="3">
        <f t="shared" ref="K659:K666" si="167">(K658+I659/12)-Emiss_alpha*((K658+I659/12)-(CO2_base+G659))</f>
        <v>392.84167395491914</v>
      </c>
      <c r="L659" s="3">
        <f t="shared" si="160"/>
        <v>77.47367395491915</v>
      </c>
      <c r="N659" s="1">
        <v>2012.12</v>
      </c>
      <c r="O659">
        <v>392.87700000000001</v>
      </c>
      <c r="P659" s="2">
        <f t="shared" si="161"/>
        <v>77.509000000000015</v>
      </c>
      <c r="R659" s="4">
        <f t="shared" si="154"/>
        <v>6.0830000000000051E-3</v>
      </c>
      <c r="S659" s="3">
        <f t="shared" si="155"/>
        <v>-3.1093843638744012E-2</v>
      </c>
      <c r="T659" s="3">
        <f t="shared" si="156"/>
        <v>-1.9114757697047402E-2</v>
      </c>
      <c r="U659" s="3">
        <f t="shared" ref="U659:U694" si="168">S659+T659+Nat_offset2</f>
        <v>-4.0208601335791412E-2</v>
      </c>
      <c r="V659" s="3">
        <f t="shared" si="157"/>
        <v>0.18441092936802761</v>
      </c>
      <c r="W659" s="3">
        <f t="shared" ref="W659:W666" si="169">V659+U659*Nat_ampl2</f>
        <v>0.14822318816581534</v>
      </c>
      <c r="X659" s="3">
        <f t="shared" si="158"/>
        <v>0.3437855669369867</v>
      </c>
      <c r="Z659" s="1">
        <v>2012.21</v>
      </c>
      <c r="AA659">
        <v>0.185</v>
      </c>
    </row>
    <row r="660" spans="2:27" ht="15">
      <c r="B660" s="3">
        <v>2012</v>
      </c>
      <c r="C660" s="10">
        <v>0.25891700000000001</v>
      </c>
      <c r="D660" s="4">
        <f t="shared" si="159"/>
        <v>0.15696174000000002</v>
      </c>
      <c r="E660" s="10">
        <f t="shared" si="162"/>
        <v>1.2021555229234975</v>
      </c>
      <c r="F660" s="10">
        <f t="shared" si="163"/>
        <v>-4.8089023379444225</v>
      </c>
      <c r="G660" s="10">
        <f t="shared" si="164"/>
        <v>5.0462893478735653</v>
      </c>
      <c r="H660" s="3">
        <f t="shared" si="165"/>
        <v>0.23738700992914286</v>
      </c>
      <c r="I660" s="3">
        <v>4.1270806658130601</v>
      </c>
      <c r="J660" s="3">
        <f t="shared" si="166"/>
        <v>137.48362764973675</v>
      </c>
      <c r="K660" s="3">
        <f t="shared" si="167"/>
        <v>393.02589142621002</v>
      </c>
      <c r="L660" s="3">
        <f t="shared" si="160"/>
        <v>77.657891426210028</v>
      </c>
      <c r="N660" s="1">
        <v>2012.21</v>
      </c>
      <c r="O660">
        <v>393.06200000000001</v>
      </c>
      <c r="P660" s="2">
        <f t="shared" si="161"/>
        <v>77.694000000000017</v>
      </c>
      <c r="R660" s="4">
        <f t="shared" ref="R660:R694" si="170">C660-C659</f>
        <v>-9.1599999999997239E-4</v>
      </c>
      <c r="S660" s="3">
        <f t="shared" ref="S660:S694" si="171">F660-F659</f>
        <v>-3.0100674433981567E-2</v>
      </c>
      <c r="T660" s="3">
        <f t="shared" ref="T660:T694" si="172">G660-G659</f>
        <v>-1.9022827839362044E-2</v>
      </c>
      <c r="U660" s="3">
        <f t="shared" si="168"/>
        <v>-3.9123502273343609E-2</v>
      </c>
      <c r="V660" s="3">
        <f t="shared" ref="V660:V666" si="173">L660-L659</f>
        <v>0.18421747129087862</v>
      </c>
      <c r="W660" s="3">
        <f t="shared" si="169"/>
        <v>0.14900631924486937</v>
      </c>
      <c r="X660" s="3">
        <f t="shared" ref="X660:X666" si="174">J660-J659</f>
        <v>0.34392338881775686</v>
      </c>
      <c r="Z660" s="1">
        <v>2012.29</v>
      </c>
      <c r="AA660">
        <v>0.16833300000000001</v>
      </c>
    </row>
    <row r="661" spans="2:27" ht="15">
      <c r="B661" s="3">
        <v>2012.08</v>
      </c>
      <c r="C661" s="10">
        <v>0.249083</v>
      </c>
      <c r="D661" s="4">
        <f t="shared" si="159"/>
        <v>0.15479826000000002</v>
      </c>
      <c r="E661" s="10">
        <f t="shared" si="162"/>
        <v>1.1856987826650944</v>
      </c>
      <c r="F661" s="10">
        <f t="shared" si="163"/>
        <v>-4.8409414282401224</v>
      </c>
      <c r="G661" s="10">
        <f t="shared" si="164"/>
        <v>5.0244146391885449</v>
      </c>
      <c r="H661" s="3">
        <f t="shared" si="165"/>
        <v>0.1834732109484225</v>
      </c>
      <c r="I661" s="3">
        <v>4.1287345283824166</v>
      </c>
      <c r="J661" s="3">
        <f t="shared" si="166"/>
        <v>137.82768886043527</v>
      </c>
      <c r="K661" s="3">
        <f t="shared" si="167"/>
        <v>393.20991111326896</v>
      </c>
      <c r="L661" s="3">
        <f t="shared" si="160"/>
        <v>77.841911113268964</v>
      </c>
      <c r="N661" s="1">
        <v>2012.29</v>
      </c>
      <c r="O661">
        <v>393.23</v>
      </c>
      <c r="P661" s="2">
        <f t="shared" si="161"/>
        <v>77.862000000000023</v>
      </c>
      <c r="R661" s="4">
        <f t="shared" si="170"/>
        <v>-9.8340000000000094E-3</v>
      </c>
      <c r="S661" s="3">
        <f t="shared" si="171"/>
        <v>-3.2039090295699957E-2</v>
      </c>
      <c r="T661" s="3">
        <f t="shared" si="172"/>
        <v>-2.1874708685020394E-2</v>
      </c>
      <c r="U661" s="3">
        <f t="shared" si="168"/>
        <v>-4.3913798980720349E-2</v>
      </c>
      <c r="V661" s="3">
        <f t="shared" si="173"/>
        <v>0.18401968705893523</v>
      </c>
      <c r="W661" s="3">
        <f t="shared" si="169"/>
        <v>0.14449726797628692</v>
      </c>
      <c r="X661" s="3">
        <f t="shared" si="174"/>
        <v>0.34406121069852702</v>
      </c>
      <c r="Z661" s="1">
        <v>2012.37</v>
      </c>
      <c r="AA661">
        <v>0.17083300000000001</v>
      </c>
    </row>
    <row r="662" spans="2:27" ht="15">
      <c r="B662" s="3">
        <v>2012.17</v>
      </c>
      <c r="C662" s="10">
        <v>0.25274999999999997</v>
      </c>
      <c r="D662" s="4">
        <f t="shared" si="159"/>
        <v>0.15560499999999999</v>
      </c>
      <c r="E662" s="10">
        <f t="shared" si="162"/>
        <v>1.1717306392335622</v>
      </c>
      <c r="F662" s="10">
        <f t="shared" si="163"/>
        <v>-4.8705960257902712</v>
      </c>
      <c r="G662" s="10">
        <f t="shared" si="164"/>
        <v>5.0042006279375579</v>
      </c>
      <c r="H662" s="3">
        <f t="shared" si="165"/>
        <v>0.13360460214728676</v>
      </c>
      <c r="I662" s="3">
        <v>4.1303883909517722</v>
      </c>
      <c r="J662" s="3">
        <f t="shared" si="166"/>
        <v>138.1718878930146</v>
      </c>
      <c r="K662" s="3">
        <f t="shared" si="167"/>
        <v>393.3937360404754</v>
      </c>
      <c r="L662" s="3">
        <f t="shared" si="160"/>
        <v>78.025736040475408</v>
      </c>
      <c r="N662" s="1">
        <v>2012.37</v>
      </c>
      <c r="O662">
        <v>393.40100000000001</v>
      </c>
      <c r="P662" s="2">
        <f t="shared" si="161"/>
        <v>78.033000000000015</v>
      </c>
      <c r="R662" s="4">
        <f t="shared" si="170"/>
        <v>3.6669999999999758E-3</v>
      </c>
      <c r="S662" s="3">
        <f t="shared" si="171"/>
        <v>-2.9654597550148765E-2</v>
      </c>
      <c r="T662" s="3">
        <f t="shared" si="172"/>
        <v>-2.0214011250986985E-2</v>
      </c>
      <c r="U662" s="3">
        <f t="shared" si="168"/>
        <v>-3.9868608801135748E-2</v>
      </c>
      <c r="V662" s="3">
        <f t="shared" si="173"/>
        <v>0.1838249272064445</v>
      </c>
      <c r="W662" s="3">
        <f t="shared" si="169"/>
        <v>0.14794317928542233</v>
      </c>
      <c r="X662" s="3">
        <f t="shared" si="174"/>
        <v>0.3441990325793256</v>
      </c>
      <c r="Z662" s="1">
        <v>2012.46</v>
      </c>
      <c r="AA662">
        <v>0.214167</v>
      </c>
    </row>
    <row r="663" spans="2:27" ht="15">
      <c r="B663" s="3">
        <v>2012.25</v>
      </c>
      <c r="C663" s="10">
        <v>0.26083299999999998</v>
      </c>
      <c r="D663" s="4">
        <f t="shared" si="159"/>
        <v>0.15738326</v>
      </c>
      <c r="E663" s="10">
        <f t="shared" si="162"/>
        <v>1.1614644508728444</v>
      </c>
      <c r="F663" s="10">
        <f t="shared" si="163"/>
        <v>-4.8964944486481601</v>
      </c>
      <c r="G663" s="10">
        <f t="shared" si="164"/>
        <v>4.9870698467579055</v>
      </c>
      <c r="H663" s="3">
        <f t="shared" si="165"/>
        <v>9.0575398109745464E-2</v>
      </c>
      <c r="I663" s="3">
        <v>4.1320422535211279</v>
      </c>
      <c r="J663" s="3">
        <f t="shared" si="166"/>
        <v>138.51622474747469</v>
      </c>
      <c r="K663" s="3">
        <f t="shared" si="167"/>
        <v>393.57737154223008</v>
      </c>
      <c r="L663" s="3">
        <f t="shared" si="160"/>
        <v>78.209371542230087</v>
      </c>
      <c r="N663" s="1">
        <v>2012.46</v>
      </c>
      <c r="O663">
        <v>393.61500000000001</v>
      </c>
      <c r="P663" s="2">
        <f t="shared" si="161"/>
        <v>78.247000000000014</v>
      </c>
      <c r="R663" s="4">
        <f t="shared" si="170"/>
        <v>8.0830000000000068E-3</v>
      </c>
      <c r="S663" s="3">
        <f t="shared" si="171"/>
        <v>-2.5898422857888903E-2</v>
      </c>
      <c r="T663" s="3">
        <f t="shared" si="172"/>
        <v>-1.7130781179652388E-2</v>
      </c>
      <c r="U663" s="3">
        <f t="shared" si="168"/>
        <v>-3.3029204037541289E-2</v>
      </c>
      <c r="V663" s="3">
        <f t="shared" si="173"/>
        <v>0.18363550175467935</v>
      </c>
      <c r="W663" s="3">
        <f t="shared" si="169"/>
        <v>0.1539092181208922</v>
      </c>
      <c r="X663" s="3">
        <f t="shared" si="174"/>
        <v>0.34433685446009576</v>
      </c>
      <c r="Z663" s="1">
        <v>2012.54</v>
      </c>
      <c r="AA663">
        <v>0.20416699999999999</v>
      </c>
    </row>
    <row r="664" spans="2:27" ht="15">
      <c r="B664" s="3">
        <v>2012.33</v>
      </c>
      <c r="C664" s="10">
        <v>0.280333</v>
      </c>
      <c r="D664" s="4">
        <f t="shared" ref="D664:D694" si="175">C664*Had_fact+Had_offset</f>
        <v>0.16167326000000001</v>
      </c>
      <c r="E664" s="10">
        <f t="shared" si="162"/>
        <v>1.1582556372709463</v>
      </c>
      <c r="F664" s="10">
        <f t="shared" si="163"/>
        <v>-4.9152856122873549</v>
      </c>
      <c r="G664" s="10">
        <f t="shared" si="164"/>
        <v>4.9767250243429224</v>
      </c>
      <c r="H664" s="3">
        <f t="shared" si="165"/>
        <v>6.1439412055567466E-2</v>
      </c>
      <c r="I664" s="3">
        <v>4.1336961160904826</v>
      </c>
      <c r="J664" s="3">
        <f t="shared" si="166"/>
        <v>138.86069942381556</v>
      </c>
      <c r="K664" s="3">
        <f t="shared" si="167"/>
        <v>393.76082896984741</v>
      </c>
      <c r="L664" s="3">
        <f t="shared" si="160"/>
        <v>78.392828969847415</v>
      </c>
      <c r="N664" s="1">
        <v>2012.54</v>
      </c>
      <c r="O664">
        <v>393.81900000000002</v>
      </c>
      <c r="P664" s="2">
        <f t="shared" si="161"/>
        <v>78.451000000000022</v>
      </c>
      <c r="R664" s="4">
        <f t="shared" si="170"/>
        <v>1.9500000000000017E-2</v>
      </c>
      <c r="S664" s="3">
        <f t="shared" si="171"/>
        <v>-1.8791163639194863E-2</v>
      </c>
      <c r="T664" s="3">
        <f t="shared" si="172"/>
        <v>-1.0344822414983135E-2</v>
      </c>
      <c r="U664" s="3">
        <f t="shared" si="168"/>
        <v>-1.9135986054177996E-2</v>
      </c>
      <c r="V664" s="3">
        <f t="shared" si="173"/>
        <v>0.18345742761732708</v>
      </c>
      <c r="W664" s="3">
        <f t="shared" si="169"/>
        <v>0.16623504016856688</v>
      </c>
      <c r="X664" s="3">
        <f t="shared" si="174"/>
        <v>0.34447467634086593</v>
      </c>
      <c r="Z664" s="1">
        <v>2012.62</v>
      </c>
      <c r="AA664">
        <v>0.2</v>
      </c>
    </row>
    <row r="665" spans="2:27" ht="15">
      <c r="B665" s="3">
        <v>2012.42</v>
      </c>
      <c r="C665" s="10">
        <v>0.29399999999999998</v>
      </c>
      <c r="D665" s="4">
        <f t="shared" si="175"/>
        <v>0.16467999999999999</v>
      </c>
      <c r="E665" s="10">
        <f t="shared" si="162"/>
        <v>1.1596743981799773</v>
      </c>
      <c r="F665" s="10">
        <f t="shared" si="163"/>
        <v>-4.92955330549694</v>
      </c>
      <c r="G665" s="10">
        <f t="shared" si="164"/>
        <v>4.9711020292445873</v>
      </c>
      <c r="H665" s="3">
        <f t="shared" si="165"/>
        <v>4.1548723747647287E-2</v>
      </c>
      <c r="I665" s="3">
        <v>4.1353499786598382</v>
      </c>
      <c r="J665" s="3">
        <f t="shared" si="166"/>
        <v>139.20531192203723</v>
      </c>
      <c r="K665" s="3">
        <f t="shared" si="167"/>
        <v>393.94411629712772</v>
      </c>
      <c r="L665" s="3">
        <f t="shared" si="160"/>
        <v>78.576116297127726</v>
      </c>
      <c r="N665" s="1">
        <v>2012.62</v>
      </c>
      <c r="O665">
        <v>394.01900000000001</v>
      </c>
      <c r="P665" s="2">
        <f t="shared" si="161"/>
        <v>78.65100000000001</v>
      </c>
      <c r="R665" s="4">
        <f t="shared" si="170"/>
        <v>1.3666999999999985E-2</v>
      </c>
      <c r="S665" s="3">
        <f t="shared" si="171"/>
        <v>-1.4267693209585097E-2</v>
      </c>
      <c r="T665" s="3">
        <f t="shared" si="172"/>
        <v>-5.6229950983350818E-3</v>
      </c>
      <c r="U665" s="3">
        <f t="shared" si="168"/>
        <v>-9.8906883079201788E-3</v>
      </c>
      <c r="V665" s="3">
        <f t="shared" si="173"/>
        <v>0.18328732728031127</v>
      </c>
      <c r="W665" s="3">
        <f t="shared" si="169"/>
        <v>0.1743857078031831</v>
      </c>
      <c r="X665" s="3">
        <f t="shared" si="174"/>
        <v>0.34461249822166451</v>
      </c>
      <c r="Z665" s="1">
        <v>2012.71</v>
      </c>
      <c r="AA665">
        <v>0.26583299999999999</v>
      </c>
    </row>
    <row r="666" spans="2:27" ht="15">
      <c r="B666" s="3">
        <v>2012.5</v>
      </c>
      <c r="C666" s="10">
        <v>0.30933300000000002</v>
      </c>
      <c r="D666" s="4">
        <f t="shared" si="175"/>
        <v>0.16805326000000001</v>
      </c>
      <c r="E666" s="10">
        <f t="shared" si="162"/>
        <v>1.1658835571919801</v>
      </c>
      <c r="F666" s="10">
        <f t="shared" si="163"/>
        <v>-4.9389763809821083</v>
      </c>
      <c r="G666" s="10">
        <f t="shared" si="164"/>
        <v>4.9706530962579345</v>
      </c>
      <c r="H666" s="3">
        <f t="shared" si="165"/>
        <v>3.1676715275826162E-2</v>
      </c>
      <c r="I666" s="3">
        <v>4.1370038412291938</v>
      </c>
      <c r="J666" s="3">
        <f t="shared" si="166"/>
        <v>139.55006224213966</v>
      </c>
      <c r="K666" s="3">
        <f t="shared" si="167"/>
        <v>394.12724222083477</v>
      </c>
      <c r="L666" s="3">
        <f t="shared" si="160"/>
        <v>78.759242220834778</v>
      </c>
      <c r="N666" s="1">
        <v>2012.71</v>
      </c>
      <c r="O666">
        <v>394.28500000000003</v>
      </c>
      <c r="P666" s="2">
        <f t="shared" si="161"/>
        <v>78.91700000000003</v>
      </c>
      <c r="R666" s="4">
        <f t="shared" si="170"/>
        <v>1.5333000000000041E-2</v>
      </c>
      <c r="S666" s="3">
        <f t="shared" si="171"/>
        <v>-9.4230754851682974E-3</v>
      </c>
      <c r="T666" s="3">
        <f t="shared" si="172"/>
        <v>-4.4893298665282799E-4</v>
      </c>
      <c r="U666" s="3">
        <f t="shared" si="168"/>
        <v>1.2799152817887481E-4</v>
      </c>
      <c r="V666" s="3">
        <f t="shared" si="173"/>
        <v>0.18312592370705261</v>
      </c>
      <c r="W666" s="3">
        <f t="shared" si="169"/>
        <v>0.18324111608241359</v>
      </c>
      <c r="X666" s="3">
        <f t="shared" si="174"/>
        <v>0.34475032010243467</v>
      </c>
      <c r="Z666" s="1">
        <v>2012.79</v>
      </c>
      <c r="AA666">
        <v>0.23916699999999999</v>
      </c>
    </row>
    <row r="667" spans="2:27" ht="15">
      <c r="B667" s="3">
        <v>2012.58</v>
      </c>
      <c r="C667" s="10">
        <v>0.32616699999999998</v>
      </c>
      <c r="D667" s="4">
        <f t="shared" si="175"/>
        <v>0.17175674000000002</v>
      </c>
      <c r="E667" s="10">
        <f t="shared" si="162"/>
        <v>1.1769801485570386</v>
      </c>
      <c r="F667" s="10">
        <f t="shared" si="163"/>
        <v>-4.943462139654347</v>
      </c>
      <c r="G667" s="10">
        <f t="shared" si="164"/>
        <v>4.9757667050417131</v>
      </c>
      <c r="H667" s="3">
        <f t="shared" si="165"/>
        <v>3.2304565387366146E-2</v>
      </c>
      <c r="J667" s="3"/>
      <c r="K667" s="3"/>
      <c r="L667" s="3"/>
      <c r="N667" s="1">
        <v>2012.79</v>
      </c>
      <c r="O667">
        <v>394.524</v>
      </c>
      <c r="P667" s="2">
        <f t="shared" si="161"/>
        <v>79.156000000000006</v>
      </c>
      <c r="R667" s="4">
        <f t="shared" si="170"/>
        <v>1.683399999999996E-2</v>
      </c>
      <c r="S667" s="3">
        <f t="shared" si="171"/>
        <v>-4.48575867223866E-3</v>
      </c>
      <c r="T667" s="3">
        <f t="shared" si="172"/>
        <v>5.1136087837786448E-3</v>
      </c>
      <c r="U667" s="3">
        <f t="shared" si="168"/>
        <v>1.0627850111539985E-2</v>
      </c>
      <c r="V667" s="3"/>
      <c r="W667" s="3"/>
      <c r="X667" s="3"/>
      <c r="Z667" s="1">
        <v>2012.87</v>
      </c>
      <c r="AA667">
        <v>0.183333</v>
      </c>
    </row>
    <row r="668" spans="2:27" ht="15">
      <c r="B668" s="3">
        <v>2012.67</v>
      </c>
      <c r="C668" s="10">
        <v>0.33033299999999999</v>
      </c>
      <c r="D668" s="4">
        <f t="shared" si="175"/>
        <v>0.17267326</v>
      </c>
      <c r="E668" s="10">
        <f t="shared" si="162"/>
        <v>1.1885218853385016</v>
      </c>
      <c r="F668" s="10">
        <f t="shared" si="163"/>
        <v>-4.9476068569915004</v>
      </c>
      <c r="G668" s="10">
        <f t="shared" si="164"/>
        <v>4.9821491836880298</v>
      </c>
      <c r="H668" s="3">
        <f t="shared" si="165"/>
        <v>3.4542326696529457E-2</v>
      </c>
      <c r="J668" s="3"/>
      <c r="K668" s="3"/>
      <c r="L668" s="3"/>
      <c r="N668" s="1">
        <v>2012.87</v>
      </c>
      <c r="O668">
        <v>394.70699999999999</v>
      </c>
      <c r="P668" s="2">
        <f t="shared" si="161"/>
        <v>79.338999999999999</v>
      </c>
      <c r="R668" s="4">
        <f t="shared" si="170"/>
        <v>4.166000000000003E-3</v>
      </c>
      <c r="S668" s="3">
        <f t="shared" si="171"/>
        <v>-4.1447173371533808E-3</v>
      </c>
      <c r="T668" s="3">
        <f t="shared" si="172"/>
        <v>6.3824786463166916E-3</v>
      </c>
      <c r="U668" s="3">
        <f t="shared" si="168"/>
        <v>1.2237761309163311E-2</v>
      </c>
      <c r="V668" s="3"/>
      <c r="W668" s="3"/>
      <c r="X668" s="3"/>
      <c r="Z668" s="1">
        <v>2012.96</v>
      </c>
      <c r="AA668">
        <v>0.248333</v>
      </c>
    </row>
    <row r="669" spans="2:27" ht="15">
      <c r="B669" s="3">
        <v>2012.75</v>
      </c>
      <c r="C669" s="10">
        <v>0.33441700000000002</v>
      </c>
      <c r="D669" s="4">
        <f t="shared" si="175"/>
        <v>0.17357174000000003</v>
      </c>
      <c r="E669" s="10">
        <f t="shared" si="162"/>
        <v>1.2004469502420236</v>
      </c>
      <c r="F669" s="10">
        <f t="shared" si="163"/>
        <v>-4.9513140265851483</v>
      </c>
      <c r="G669" s="10">
        <f t="shared" si="164"/>
        <v>4.9897473202900509</v>
      </c>
      <c r="H669" s="3">
        <f t="shared" si="165"/>
        <v>3.843329370490256E-2</v>
      </c>
      <c r="J669" s="3"/>
      <c r="K669" s="3"/>
      <c r="L669" s="3"/>
      <c r="N669" s="1">
        <v>2012.96</v>
      </c>
      <c r="O669">
        <v>394.95600000000002</v>
      </c>
      <c r="P669" s="2">
        <f t="shared" si="161"/>
        <v>79.588000000000022</v>
      </c>
      <c r="R669" s="4">
        <f t="shared" si="170"/>
        <v>4.084000000000032E-3</v>
      </c>
      <c r="S669" s="3">
        <f t="shared" si="171"/>
        <v>-3.7071695936479188E-3</v>
      </c>
      <c r="T669" s="3">
        <f t="shared" si="172"/>
        <v>7.5981366020210217E-3</v>
      </c>
      <c r="U669" s="3">
        <f t="shared" si="168"/>
        <v>1.3890967008373103E-2</v>
      </c>
      <c r="V669" s="3"/>
      <c r="W669" s="3"/>
      <c r="X669" s="3"/>
      <c r="Z669" s="1">
        <v>2013.04</v>
      </c>
      <c r="AA669">
        <v>0.22916700000000001</v>
      </c>
    </row>
    <row r="670" spans="2:27" ht="15">
      <c r="B670" s="3">
        <v>2012.83</v>
      </c>
      <c r="C670" s="10">
        <v>0.34</v>
      </c>
      <c r="D670" s="4">
        <f t="shared" si="175"/>
        <v>0.17480000000000001</v>
      </c>
      <c r="E670" s="10">
        <f t="shared" si="162"/>
        <v>1.2132041077330993</v>
      </c>
      <c r="F670" s="10">
        <f t="shared" si="163"/>
        <v>-4.9541392191313687</v>
      </c>
      <c r="G670" s="10">
        <f t="shared" si="164"/>
        <v>4.9990305483954343</v>
      </c>
      <c r="H670" s="3">
        <f t="shared" si="165"/>
        <v>4.4891329264065583E-2</v>
      </c>
      <c r="J670" s="3"/>
      <c r="K670" s="3"/>
      <c r="L670" s="3"/>
      <c r="N670" s="1">
        <v>2013.04</v>
      </c>
      <c r="O670">
        <v>395.185</v>
      </c>
      <c r="P670" s="2">
        <f t="shared" si="161"/>
        <v>79.817000000000007</v>
      </c>
      <c r="R670" s="4">
        <f t="shared" si="170"/>
        <v>5.5830000000000046E-3</v>
      </c>
      <c r="S670" s="3">
        <f t="shared" si="171"/>
        <v>-2.8251925462203786E-3</v>
      </c>
      <c r="T670" s="3">
        <f t="shared" si="172"/>
        <v>9.2832281053834009E-3</v>
      </c>
      <c r="U670" s="3">
        <f t="shared" si="168"/>
        <v>1.6458035559163024E-2</v>
      </c>
      <c r="V670" s="3"/>
      <c r="W670" s="3"/>
      <c r="X670" s="3"/>
      <c r="Z670" s="1">
        <v>2013.12</v>
      </c>
      <c r="AA670">
        <v>0.24333299999999999</v>
      </c>
    </row>
    <row r="671" spans="2:27" ht="15">
      <c r="B671" s="3">
        <v>2012.92</v>
      </c>
      <c r="C671" s="10">
        <v>0.34341699999999997</v>
      </c>
      <c r="D671" s="4">
        <f t="shared" si="175"/>
        <v>0.17555174000000001</v>
      </c>
      <c r="E671" s="10">
        <f t="shared" si="162"/>
        <v>1.2260340921701565</v>
      </c>
      <c r="F671" s="10">
        <f t="shared" si="163"/>
        <v>-4.9569956888129267</v>
      </c>
      <c r="G671" s="10">
        <f t="shared" si="164"/>
        <v>5.0092495939693382</v>
      </c>
      <c r="H671" s="3">
        <f t="shared" si="165"/>
        <v>5.2253905156411484E-2</v>
      </c>
      <c r="J671" s="3"/>
      <c r="K671" s="3"/>
      <c r="L671" s="3"/>
      <c r="N671" s="1">
        <v>2013.12</v>
      </c>
      <c r="O671">
        <v>395.428</v>
      </c>
      <c r="P671" s="2">
        <f t="shared" si="161"/>
        <v>80.06</v>
      </c>
      <c r="R671" s="4">
        <f t="shared" si="170"/>
        <v>3.4169999999999479E-3</v>
      </c>
      <c r="S671" s="3">
        <f t="shared" si="171"/>
        <v>-2.8564696815580604E-3</v>
      </c>
      <c r="T671" s="3">
        <f t="shared" si="172"/>
        <v>1.0219045573903962E-2</v>
      </c>
      <c r="U671" s="3">
        <f t="shared" si="168"/>
        <v>1.7362575892345904E-2</v>
      </c>
      <c r="V671" s="3"/>
      <c r="W671" s="3"/>
      <c r="X671" s="3"/>
      <c r="Z671" s="1">
        <v>2013.21</v>
      </c>
      <c r="AA671">
        <v>0.22833300000000001</v>
      </c>
    </row>
    <row r="672" spans="2:27" ht="15">
      <c r="B672" s="3">
        <v>2013</v>
      </c>
      <c r="C672" s="10">
        <v>0.343833</v>
      </c>
      <c r="D672" s="4">
        <f t="shared" si="175"/>
        <v>0.17564326000000002</v>
      </c>
      <c r="E672" s="10">
        <f t="shared" si="162"/>
        <v>1.2379712937853089</v>
      </c>
      <c r="F672" s="10">
        <f t="shared" si="163"/>
        <v>-4.9606907216949443</v>
      </c>
      <c r="G672" s="10">
        <f t="shared" si="164"/>
        <v>5.0193951773156904</v>
      </c>
      <c r="H672" s="3">
        <f t="shared" si="165"/>
        <v>5.870445562074611E-2</v>
      </c>
      <c r="J672" s="3"/>
      <c r="K672" s="3"/>
      <c r="L672" s="3"/>
      <c r="N672" s="1">
        <v>2013.21</v>
      </c>
      <c r="O672">
        <v>395.65699999999998</v>
      </c>
      <c r="P672" s="2">
        <f t="shared" si="161"/>
        <v>80.288999999999987</v>
      </c>
      <c r="R672" s="4">
        <f t="shared" si="170"/>
        <v>4.1600000000002746E-4</v>
      </c>
      <c r="S672" s="3">
        <f t="shared" si="171"/>
        <v>-3.6950328820175571E-3</v>
      </c>
      <c r="T672" s="3">
        <f t="shared" si="172"/>
        <v>1.0145583346352183E-2</v>
      </c>
      <c r="U672" s="3">
        <f t="shared" si="168"/>
        <v>1.6450550464334628E-2</v>
      </c>
      <c r="V672" s="3"/>
      <c r="W672" s="3"/>
      <c r="X672" s="3"/>
      <c r="Z672" s="1">
        <v>2013.29</v>
      </c>
      <c r="AA672">
        <v>0.20416699999999999</v>
      </c>
    </row>
    <row r="673" spans="2:27" ht="15">
      <c r="B673" s="3">
        <v>2013.08</v>
      </c>
      <c r="C673" s="10">
        <v>0.35491699999999998</v>
      </c>
      <c r="D673" s="4">
        <f t="shared" si="175"/>
        <v>0.17808173999999999</v>
      </c>
      <c r="E673" s="10">
        <f t="shared" si="162"/>
        <v>1.2524989602906285</v>
      </c>
      <c r="F673" s="10">
        <f t="shared" si="163"/>
        <v>-4.961745405226921</v>
      </c>
      <c r="G673" s="10">
        <f t="shared" si="164"/>
        <v>5.0329880272983116</v>
      </c>
      <c r="H673" s="3">
        <f t="shared" si="165"/>
        <v>7.1242622071390649E-2</v>
      </c>
      <c r="J673" s="3"/>
      <c r="K673" s="3"/>
      <c r="L673" s="3"/>
      <c r="N673" s="1">
        <v>2013.29</v>
      </c>
      <c r="O673">
        <v>395.86099999999999</v>
      </c>
      <c r="P673" s="2">
        <f t="shared" si="161"/>
        <v>80.492999999999995</v>
      </c>
      <c r="R673" s="4">
        <f t="shared" si="170"/>
        <v>1.1083999999999983E-2</v>
      </c>
      <c r="S673" s="3">
        <f t="shared" si="171"/>
        <v>-1.0546835319766856E-3</v>
      </c>
      <c r="T673" s="3">
        <f t="shared" si="172"/>
        <v>1.3592849982621225E-2</v>
      </c>
      <c r="U673" s="3">
        <f t="shared" si="168"/>
        <v>2.2538166450644541E-2</v>
      </c>
      <c r="V673" s="3"/>
      <c r="W673" s="3"/>
      <c r="X673" s="3"/>
      <c r="Z673" s="1">
        <v>2013.37</v>
      </c>
      <c r="AA673">
        <v>0.220833</v>
      </c>
    </row>
    <row r="674" spans="2:27" ht="15">
      <c r="B674" s="3">
        <v>2013.17</v>
      </c>
      <c r="C674" s="10">
        <v>0.35366700000000001</v>
      </c>
      <c r="D674" s="4">
        <f t="shared" si="175"/>
        <v>0.17780674000000002</v>
      </c>
      <c r="E674" s="10">
        <f t="shared" si="162"/>
        <v>1.2654652807895919</v>
      </c>
      <c r="F674" s="10">
        <f t="shared" si="163"/>
        <v>-4.9644655388465733</v>
      </c>
      <c r="G674" s="10">
        <f t="shared" si="164"/>
        <v>5.0458882659914241</v>
      </c>
      <c r="H674" s="3">
        <f t="shared" si="165"/>
        <v>8.1422727144850882E-2</v>
      </c>
      <c r="J674" s="3"/>
      <c r="K674" s="3"/>
      <c r="L674" s="3"/>
      <c r="N674" s="1">
        <v>2013.37</v>
      </c>
      <c r="O674">
        <v>396.08199999999999</v>
      </c>
      <c r="P674" s="2">
        <f t="shared" si="161"/>
        <v>80.713999999999999</v>
      </c>
      <c r="R674" s="4">
        <f t="shared" si="170"/>
        <v>-1.2499999999999734E-3</v>
      </c>
      <c r="S674" s="3">
        <f t="shared" si="171"/>
        <v>-2.7201336196522874E-3</v>
      </c>
      <c r="T674" s="3">
        <f t="shared" si="172"/>
        <v>1.290023869311252E-2</v>
      </c>
      <c r="U674" s="3">
        <f t="shared" si="168"/>
        <v>2.0180105073460235E-2</v>
      </c>
      <c r="V674" s="3"/>
      <c r="W674" s="3"/>
      <c r="X674" s="3"/>
      <c r="Z674" s="1" t="s">
        <v>15</v>
      </c>
    </row>
    <row r="675" spans="2:27" ht="15">
      <c r="B675" s="3">
        <v>2013.25</v>
      </c>
      <c r="C675" s="10">
        <v>0.35899999999999999</v>
      </c>
      <c r="D675" s="4">
        <f t="shared" si="175"/>
        <v>0.17898</v>
      </c>
      <c r="E675" s="10">
        <f t="shared" si="162"/>
        <v>1.2791004840900839</v>
      </c>
      <c r="F675" s="10">
        <f t="shared" si="163"/>
        <v>-4.9664625700432516</v>
      </c>
      <c r="G675" s="10">
        <f t="shared" si="164"/>
        <v>5.0602818071337463</v>
      </c>
      <c r="H675" s="3">
        <f t="shared" si="165"/>
        <v>9.3819237090494667E-2</v>
      </c>
      <c r="N675" s="1" t="s">
        <v>15</v>
      </c>
      <c r="R675" s="4">
        <f t="shared" si="170"/>
        <v>5.3329999999999766E-3</v>
      </c>
      <c r="S675" s="3">
        <f t="shared" si="171"/>
        <v>-1.9970311966783783E-3</v>
      </c>
      <c r="T675" s="3">
        <f t="shared" si="172"/>
        <v>1.4393541142322164E-2</v>
      </c>
      <c r="U675" s="3">
        <f t="shared" si="168"/>
        <v>2.2396509945643787E-2</v>
      </c>
      <c r="V675" s="3"/>
      <c r="W675" s="3"/>
      <c r="X675" s="3"/>
      <c r="Z675" s="1" t="s">
        <v>46</v>
      </c>
    </row>
    <row r="676" spans="2:27" ht="15">
      <c r="B676" s="3">
        <v>2013.33</v>
      </c>
      <c r="C676" s="10">
        <v>0.35149999999999998</v>
      </c>
      <c r="D676" s="4">
        <f t="shared" si="175"/>
        <v>0.17732999999999999</v>
      </c>
      <c r="E676" s="10">
        <f t="shared" si="162"/>
        <v>1.2892468091679168</v>
      </c>
      <c r="F676" s="10">
        <f t="shared" si="163"/>
        <v>-4.971898595002715</v>
      </c>
      <c r="G676" s="10">
        <f t="shared" si="164"/>
        <v>5.0719044466145435</v>
      </c>
      <c r="H676" s="3">
        <f t="shared" si="165"/>
        <v>0.10000585161182851</v>
      </c>
      <c r="N676" s="1" t="s">
        <v>44</v>
      </c>
      <c r="R676" s="4">
        <f t="shared" si="170"/>
        <v>-7.5000000000000067E-3</v>
      </c>
      <c r="S676" s="3">
        <f t="shared" si="171"/>
        <v>-5.4360249594633814E-3</v>
      </c>
      <c r="T676" s="3">
        <f t="shared" si="172"/>
        <v>1.1622639480797226E-2</v>
      </c>
      <c r="U676" s="3">
        <f t="shared" si="168"/>
        <v>1.6186614521333846E-2</v>
      </c>
      <c r="V676" s="3"/>
      <c r="W676" s="3"/>
      <c r="X676" s="3"/>
      <c r="Z676" s="1" t="s">
        <v>47</v>
      </c>
    </row>
    <row r="677" spans="2:27" ht="15">
      <c r="B677" s="3">
        <v>2013.42</v>
      </c>
      <c r="C677" s="10">
        <v>0.347833</v>
      </c>
      <c r="D677" s="4">
        <f t="shared" si="175"/>
        <v>0.17652326000000002</v>
      </c>
      <c r="E677" s="10">
        <f t="shared" si="162"/>
        <v>1.2974090903585733</v>
      </c>
      <c r="F677" s="10">
        <f t="shared" si="163"/>
        <v>-4.9794227679306751</v>
      </c>
      <c r="G677" s="10">
        <f t="shared" si="164"/>
        <v>5.08207776396514</v>
      </c>
      <c r="H677" s="3">
        <f t="shared" si="165"/>
        <v>0.10265499603446493</v>
      </c>
      <c r="N677" s="1" t="s">
        <v>45</v>
      </c>
      <c r="R677" s="4">
        <f t="shared" si="170"/>
        <v>-3.6669999999999758E-3</v>
      </c>
      <c r="S677" s="3">
        <f t="shared" si="171"/>
        <v>-7.5241729279600378E-3</v>
      </c>
      <c r="T677" s="3">
        <f t="shared" si="172"/>
        <v>1.0173317350596456E-2</v>
      </c>
      <c r="U677" s="3">
        <f t="shared" si="168"/>
        <v>1.2649144422636418E-2</v>
      </c>
      <c r="V677" s="3"/>
      <c r="W677" s="3"/>
      <c r="X677" s="3"/>
      <c r="Z677" s="1" t="s">
        <v>18</v>
      </c>
    </row>
    <row r="678" spans="2:27" ht="15">
      <c r="B678" s="3">
        <v>2013.5</v>
      </c>
      <c r="C678" s="10">
        <v>0.35158299999999998</v>
      </c>
      <c r="D678" s="4">
        <f t="shared" si="175"/>
        <v>0.17734826000000001</v>
      </c>
      <c r="E678" s="10">
        <f t="shared" si="162"/>
        <v>1.3061180853592309</v>
      </c>
      <c r="F678" s="10">
        <f t="shared" si="163"/>
        <v>-4.9863460074271879</v>
      </c>
      <c r="G678" s="10">
        <f t="shared" si="164"/>
        <v>5.0932783988234673</v>
      </c>
      <c r="H678" s="3">
        <f t="shared" si="165"/>
        <v>0.10693239139627941</v>
      </c>
      <c r="N678" s="1" t="s">
        <v>18</v>
      </c>
      <c r="R678" s="4">
        <f t="shared" si="170"/>
        <v>3.7499999999999756E-3</v>
      </c>
      <c r="S678" s="3">
        <f t="shared" si="171"/>
        <v>-6.9232394965128563E-3</v>
      </c>
      <c r="T678" s="3">
        <f t="shared" si="172"/>
        <v>1.1200634858327341E-2</v>
      </c>
      <c r="U678" s="3">
        <f t="shared" si="168"/>
        <v>1.4277395361814485E-2</v>
      </c>
      <c r="V678" s="3"/>
      <c r="W678" s="3"/>
      <c r="X678" s="3"/>
    </row>
    <row r="679" spans="2:27" ht="15">
      <c r="B679" s="3">
        <v>2013.58</v>
      </c>
      <c r="C679" s="10">
        <v>0.35099999999999998</v>
      </c>
      <c r="D679" s="4">
        <f t="shared" si="175"/>
        <v>0.17721999999999999</v>
      </c>
      <c r="E679" s="10">
        <f t="shared" si="162"/>
        <v>1.3139442911415362</v>
      </c>
      <c r="F679" s="10">
        <f t="shared" si="163"/>
        <v>-4.9941021516821795</v>
      </c>
      <c r="G679" s="10">
        <f t="shared" si="164"/>
        <v>5.1040557780107685</v>
      </c>
      <c r="H679" s="3">
        <f t="shared" si="165"/>
        <v>0.10995362632858896</v>
      </c>
      <c r="R679" s="4">
        <f t="shared" si="170"/>
        <v>-5.8300000000000018E-4</v>
      </c>
      <c r="S679" s="3">
        <f t="shared" si="171"/>
        <v>-7.7561442549916038E-3</v>
      </c>
      <c r="T679" s="3">
        <f t="shared" si="172"/>
        <v>1.077737918730115E-2</v>
      </c>
      <c r="U679" s="3">
        <f t="shared" si="168"/>
        <v>1.3021234932309547E-2</v>
      </c>
      <c r="V679" s="3"/>
      <c r="W679" s="3"/>
      <c r="X679" s="3"/>
    </row>
    <row r="680" spans="2:27" ht="15">
      <c r="B680" s="3">
        <v>2013.67</v>
      </c>
      <c r="C680" s="10">
        <v>0.34491699999999997</v>
      </c>
      <c r="D680" s="4">
        <f t="shared" si="175"/>
        <v>0.17588174000000001</v>
      </c>
      <c r="E680" s="10">
        <f t="shared" si="162"/>
        <v>1.3191992687560465</v>
      </c>
      <c r="F680" s="10">
        <f t="shared" si="163"/>
        <v>-5.0045336281862856</v>
      </c>
      <c r="G680" s="10">
        <f t="shared" si="164"/>
        <v>5.1126042600928692</v>
      </c>
      <c r="H680" s="3">
        <f t="shared" si="165"/>
        <v>0.10807063190658361</v>
      </c>
      <c r="R680" s="4">
        <f t="shared" si="170"/>
        <v>-6.0830000000000051E-3</v>
      </c>
      <c r="S680" s="3">
        <f t="shared" si="171"/>
        <v>-1.043147650410603E-2</v>
      </c>
      <c r="T680" s="3">
        <f t="shared" si="172"/>
        <v>8.5484820821006835E-3</v>
      </c>
      <c r="U680" s="3">
        <f t="shared" si="168"/>
        <v>8.1170055779946539E-3</v>
      </c>
      <c r="V680" s="3"/>
      <c r="W680" s="3"/>
      <c r="X680" s="3"/>
    </row>
    <row r="681" spans="2:27" ht="15">
      <c r="B681" s="3">
        <v>2013.75</v>
      </c>
      <c r="C681" s="10">
        <v>0.34641699999999997</v>
      </c>
      <c r="D681" s="4">
        <f t="shared" si="175"/>
        <v>0.17621174000000001</v>
      </c>
      <c r="E681" s="10">
        <f t="shared" si="162"/>
        <v>1.324513815071503</v>
      </c>
      <c r="F681" s="10">
        <f t="shared" si="163"/>
        <v>-5.0148513163680004</v>
      </c>
      <c r="G681" s="10">
        <f t="shared" si="164"/>
        <v>5.121471318769558</v>
      </c>
      <c r="H681" s="3">
        <f t="shared" si="165"/>
        <v>0.10662000240155756</v>
      </c>
      <c r="R681" s="4">
        <f t="shared" si="170"/>
        <v>1.5000000000000013E-3</v>
      </c>
      <c r="S681" s="3">
        <f t="shared" si="171"/>
        <v>-1.0317688181714857E-2</v>
      </c>
      <c r="T681" s="3">
        <f t="shared" si="172"/>
        <v>8.8670586766887993E-3</v>
      </c>
      <c r="U681" s="3">
        <f t="shared" si="168"/>
        <v>8.5493704949739426E-3</v>
      </c>
      <c r="V681" s="3"/>
      <c r="W681" s="3"/>
      <c r="X681" s="3"/>
    </row>
    <row r="682" spans="2:27" ht="15">
      <c r="B682" s="3">
        <v>2013.83</v>
      </c>
      <c r="C682" s="10">
        <v>0.35366700000000001</v>
      </c>
      <c r="D682" s="4">
        <f t="shared" si="175"/>
        <v>0.17780674000000002</v>
      </c>
      <c r="E682" s="10">
        <f t="shared" si="162"/>
        <v>1.3317221457010773</v>
      </c>
      <c r="F682" s="10">
        <f t="shared" si="163"/>
        <v>-5.0232253357757228</v>
      </c>
      <c r="G682" s="10">
        <f t="shared" si="164"/>
        <v>5.1325472250039015</v>
      </c>
      <c r="H682" s="3">
        <f t="shared" si="165"/>
        <v>0.10932188922817865</v>
      </c>
      <c r="R682" s="4">
        <f t="shared" si="170"/>
        <v>7.2500000000000342E-3</v>
      </c>
      <c r="S682" s="3">
        <f t="shared" si="171"/>
        <v>-8.3740194077224217E-3</v>
      </c>
      <c r="T682" s="3">
        <f t="shared" si="172"/>
        <v>1.1075906234343513E-2</v>
      </c>
      <c r="U682" s="3">
        <f t="shared" si="168"/>
        <v>1.2701886826621092E-2</v>
      </c>
      <c r="V682" s="3"/>
      <c r="W682" s="3"/>
      <c r="X682" s="3"/>
    </row>
    <row r="683" spans="2:27" ht="15">
      <c r="B683" s="3">
        <v>2013.92</v>
      </c>
      <c r="C683" s="10">
        <v>0.36099999999999999</v>
      </c>
      <c r="D683" s="4">
        <f t="shared" si="175"/>
        <v>0.17942000000000002</v>
      </c>
      <c r="E683" s="10">
        <f t="shared" si="162"/>
        <v>1.3406993872657111</v>
      </c>
      <c r="F683" s="10">
        <f t="shared" si="163"/>
        <v>-5.0299345483297051</v>
      </c>
      <c r="G683" s="10">
        <f t="shared" si="164"/>
        <v>5.1458138176406818</v>
      </c>
      <c r="H683" s="3">
        <f t="shared" si="165"/>
        <v>0.1158792693109767</v>
      </c>
      <c r="R683" s="4">
        <f t="shared" si="170"/>
        <v>7.3329999999999784E-3</v>
      </c>
      <c r="S683" s="3">
        <f t="shared" si="171"/>
        <v>-6.7092125539822689E-3</v>
      </c>
      <c r="T683" s="3">
        <f t="shared" si="172"/>
        <v>1.3266592636780317E-2</v>
      </c>
      <c r="U683" s="3">
        <f t="shared" si="168"/>
        <v>1.655738008279805E-2</v>
      </c>
      <c r="V683" s="3"/>
      <c r="W683" s="3"/>
      <c r="X683" s="3"/>
    </row>
    <row r="684" spans="2:27" ht="15">
      <c r="B684" s="3">
        <v>2014</v>
      </c>
      <c r="C684" s="10">
        <v>0.370083</v>
      </c>
      <c r="D684" s="4">
        <f t="shared" si="175"/>
        <v>0.18141826</v>
      </c>
      <c r="E684" s="10">
        <f t="shared" si="162"/>
        <v>1.3518637945537182</v>
      </c>
      <c r="F684" s="10">
        <f t="shared" si="163"/>
        <v>-5.0344023755388694</v>
      </c>
      <c r="G684" s="10">
        <f t="shared" si="164"/>
        <v>5.1618032284276181</v>
      </c>
      <c r="H684" s="3">
        <f t="shared" si="165"/>
        <v>0.12740085288874869</v>
      </c>
      <c r="R684" s="4">
        <f t="shared" si="170"/>
        <v>9.0830000000000077E-3</v>
      </c>
      <c r="S684" s="3">
        <f t="shared" si="171"/>
        <v>-4.4678272091642768E-3</v>
      </c>
      <c r="T684" s="3">
        <f t="shared" si="172"/>
        <v>1.5989410786936276E-2</v>
      </c>
      <c r="U684" s="3">
        <f t="shared" si="168"/>
        <v>2.1521583577772001E-2</v>
      </c>
      <c r="V684" s="3"/>
      <c r="W684" s="3"/>
      <c r="X684" s="3"/>
    </row>
    <row r="685" spans="2:27" ht="15">
      <c r="B685" s="3">
        <v>2014.08</v>
      </c>
      <c r="C685" s="10">
        <v>0.36458299999999999</v>
      </c>
      <c r="D685" s="4">
        <f t="shared" si="175"/>
        <v>0.18020826000000001</v>
      </c>
      <c r="E685" s="10">
        <f t="shared" si="162"/>
        <v>1.3603765222435411</v>
      </c>
      <c r="F685" s="10">
        <f t="shared" si="163"/>
        <v>-5.041471997886342</v>
      </c>
      <c r="G685" s="10">
        <f t="shared" si="164"/>
        <v>5.1756486043994778</v>
      </c>
      <c r="H685" s="3">
        <f t="shared" si="165"/>
        <v>0.13417660651313579</v>
      </c>
      <c r="R685" s="4">
        <f t="shared" si="170"/>
        <v>-5.5000000000000049E-3</v>
      </c>
      <c r="S685" s="3">
        <f t="shared" si="171"/>
        <v>-7.0696223474726594E-3</v>
      </c>
      <c r="T685" s="3">
        <f t="shared" si="172"/>
        <v>1.3845375971859752E-2</v>
      </c>
      <c r="U685" s="3">
        <f t="shared" si="168"/>
        <v>1.6775753624387095E-2</v>
      </c>
      <c r="V685" s="3"/>
      <c r="W685" s="3"/>
      <c r="X685" s="3"/>
    </row>
    <row r="686" spans="2:27" ht="15">
      <c r="B686" s="3">
        <v>2014.17</v>
      </c>
      <c r="C686" s="10">
        <v>0.36966700000000002</v>
      </c>
      <c r="D686" s="4">
        <f t="shared" si="175"/>
        <v>0.18132674000000001</v>
      </c>
      <c r="E686" s="10">
        <f t="shared" si="162"/>
        <v>1.3698345865919213</v>
      </c>
      <c r="F686" s="10">
        <f t="shared" si="163"/>
        <v>-5.0477003876565778</v>
      </c>
      <c r="G686" s="10">
        <f t="shared" si="164"/>
        <v>5.1908856547619404</v>
      </c>
      <c r="H686" s="3">
        <f t="shared" si="165"/>
        <v>0.14318526710536261</v>
      </c>
      <c r="R686" s="4">
        <f t="shared" si="170"/>
        <v>5.0840000000000329E-3</v>
      </c>
      <c r="S686" s="3">
        <f t="shared" si="171"/>
        <v>-6.2283897702357649E-3</v>
      </c>
      <c r="T686" s="3">
        <f t="shared" si="172"/>
        <v>1.523705036246259E-2</v>
      </c>
      <c r="U686" s="3">
        <f t="shared" si="168"/>
        <v>1.9008660592226827E-2</v>
      </c>
      <c r="V686" s="3"/>
      <c r="W686" s="3"/>
      <c r="X686" s="3"/>
    </row>
    <row r="687" spans="2:27" ht="15">
      <c r="B687" s="3">
        <v>2014.25</v>
      </c>
      <c r="C687" s="10">
        <v>0.36575000000000002</v>
      </c>
      <c r="D687" s="4">
        <f t="shared" si="175"/>
        <v>0.18046500000000001</v>
      </c>
      <c r="E687" s="10">
        <f t="shared" si="162"/>
        <v>1.3772836817572653</v>
      </c>
      <c r="F687" s="10">
        <f t="shared" si="163"/>
        <v>-5.0558835269884037</v>
      </c>
      <c r="G687" s="10">
        <f t="shared" si="164"/>
        <v>5.2045163904513743</v>
      </c>
      <c r="H687" s="3">
        <f t="shared" si="165"/>
        <v>0.14863286346297055</v>
      </c>
      <c r="R687" s="4">
        <f t="shared" si="170"/>
        <v>-3.9170000000000038E-3</v>
      </c>
      <c r="S687" s="3">
        <f t="shared" si="171"/>
        <v>-8.183139331825906E-3</v>
      </c>
      <c r="T687" s="3">
        <f t="shared" si="172"/>
        <v>1.3630735689433848E-2</v>
      </c>
      <c r="U687" s="3">
        <f t="shared" si="168"/>
        <v>1.5447596357607942E-2</v>
      </c>
      <c r="V687" s="3"/>
      <c r="W687" s="3"/>
      <c r="X687" s="3"/>
    </row>
    <row r="688" spans="2:27" ht="15">
      <c r="B688" s="3">
        <v>2014.33</v>
      </c>
      <c r="C688" s="10">
        <v>0.375417</v>
      </c>
      <c r="D688" s="4">
        <f t="shared" si="175"/>
        <v>0.18259174</v>
      </c>
      <c r="E688" s="10">
        <f t="shared" si="162"/>
        <v>1.3872289027332958</v>
      </c>
      <c r="F688" s="10">
        <f t="shared" si="163"/>
        <v>-5.0615206560496695</v>
      </c>
      <c r="G688" s="10">
        <f t="shared" si="164"/>
        <v>5.2210550893531762</v>
      </c>
      <c r="H688" s="3">
        <f t="shared" si="165"/>
        <v>0.1595344333035067</v>
      </c>
      <c r="R688" s="4">
        <f t="shared" si="170"/>
        <v>9.6669999999999812E-3</v>
      </c>
      <c r="S688" s="3">
        <f t="shared" si="171"/>
        <v>-5.6371290612657887E-3</v>
      </c>
      <c r="T688" s="3">
        <f t="shared" si="172"/>
        <v>1.6538698901801929E-2</v>
      </c>
      <c r="U688" s="3">
        <f t="shared" si="168"/>
        <v>2.0901569840536142E-2</v>
      </c>
      <c r="V688" s="3"/>
      <c r="W688" s="3"/>
      <c r="X688" s="3"/>
    </row>
    <row r="689" spans="2:24" ht="15">
      <c r="B689" s="3">
        <v>2014.42</v>
      </c>
      <c r="C689" s="10">
        <v>0.37666699999999997</v>
      </c>
      <c r="D689" s="4">
        <f t="shared" si="175"/>
        <v>0.18286674</v>
      </c>
      <c r="E689" s="10">
        <f t="shared" si="162"/>
        <v>1.3967787256714004</v>
      </c>
      <c r="F689" s="10">
        <f t="shared" si="163"/>
        <v>-5.0676572872301806</v>
      </c>
      <c r="G689" s="10">
        <f t="shared" si="164"/>
        <v>5.2376651527333786</v>
      </c>
      <c r="H689" s="3">
        <f t="shared" si="165"/>
        <v>0.17000786550319802</v>
      </c>
      <c r="R689" s="4">
        <f t="shared" si="170"/>
        <v>1.2499999999999734E-3</v>
      </c>
      <c r="S689" s="3">
        <f t="shared" si="171"/>
        <v>-6.1366311805111096E-3</v>
      </c>
      <c r="T689" s="3">
        <f t="shared" si="172"/>
        <v>1.6610063380202433E-2</v>
      </c>
      <c r="U689" s="3">
        <f t="shared" si="168"/>
        <v>2.0473432199691326E-2</v>
      </c>
      <c r="V689" s="3"/>
      <c r="W689" s="3"/>
      <c r="X689" s="3"/>
    </row>
    <row r="690" spans="2:24" ht="15">
      <c r="B690" s="3">
        <v>2014.5</v>
      </c>
      <c r="C690" s="10">
        <v>0.37833299999999997</v>
      </c>
      <c r="D690" s="4">
        <f t="shared" si="175"/>
        <v>0.18323326000000001</v>
      </c>
      <c r="E690" s="10">
        <f t="shared" si="162"/>
        <v>1.4060978109472126</v>
      </c>
      <c r="F690" s="10">
        <f t="shared" si="163"/>
        <v>-5.073970436451539</v>
      </c>
      <c r="G690" s="10">
        <f t="shared" si="164"/>
        <v>5.2544823414131665</v>
      </c>
      <c r="H690" s="3">
        <f t="shared" si="165"/>
        <v>0.1805119049616275</v>
      </c>
      <c r="R690" s="4">
        <f t="shared" si="170"/>
        <v>1.6660000000000008E-3</v>
      </c>
      <c r="S690" s="3">
        <f t="shared" si="171"/>
        <v>-6.313149221358394E-3</v>
      </c>
      <c r="T690" s="3">
        <f t="shared" si="172"/>
        <v>1.6817188679787876E-2</v>
      </c>
      <c r="U690" s="3">
        <f t="shared" si="168"/>
        <v>2.0504039458429484E-2</v>
      </c>
      <c r="V690" s="3"/>
      <c r="W690" s="3"/>
      <c r="X690" s="3"/>
    </row>
    <row r="691" spans="2:24" ht="15">
      <c r="B691" s="3">
        <v>2014.58</v>
      </c>
      <c r="C691" s="10">
        <v>0.38150000000000001</v>
      </c>
      <c r="D691" s="4">
        <f t="shared" si="175"/>
        <v>0.18393000000000001</v>
      </c>
      <c r="E691" s="10">
        <f t="shared" si="162"/>
        <v>1.4156846606601539</v>
      </c>
      <c r="F691" s="10">
        <f t="shared" si="163"/>
        <v>-5.0799659367758947</v>
      </c>
      <c r="G691" s="10">
        <f t="shared" si="164"/>
        <v>5.2719975424538195</v>
      </c>
      <c r="H691" s="3">
        <f t="shared" si="165"/>
        <v>0.19203160567792477</v>
      </c>
      <c r="R691" s="4">
        <f t="shared" si="170"/>
        <v>3.1670000000000309E-3</v>
      </c>
      <c r="S691" s="3">
        <f t="shared" si="171"/>
        <v>-5.9955003243556959E-3</v>
      </c>
      <c r="T691" s="3">
        <f t="shared" si="172"/>
        <v>1.7515201040652961E-2</v>
      </c>
      <c r="U691" s="3">
        <f t="shared" si="168"/>
        <v>2.1519700716297267E-2</v>
      </c>
      <c r="V691" s="3"/>
      <c r="W691" s="3"/>
      <c r="X691" s="3"/>
    </row>
    <row r="692" spans="2:24" ht="15">
      <c r="B692" s="3">
        <v>2014.67</v>
      </c>
      <c r="C692" s="10">
        <v>0.39241700000000002</v>
      </c>
      <c r="D692" s="4">
        <f t="shared" si="175"/>
        <v>0.18633174000000002</v>
      </c>
      <c r="E692" s="10">
        <f t="shared" si="162"/>
        <v>1.4279964886944028</v>
      </c>
      <c r="F692" s="10">
        <f t="shared" si="163"/>
        <v>-5.0833405628602613</v>
      </c>
      <c r="G692" s="10">
        <f t="shared" si="164"/>
        <v>5.2927529738779793</v>
      </c>
      <c r="H692" s="3">
        <f t="shared" si="165"/>
        <v>0.20941241101771801</v>
      </c>
      <c r="R692" s="4">
        <f t="shared" si="170"/>
        <v>1.091700000000001E-2</v>
      </c>
      <c r="S692" s="3">
        <f t="shared" si="171"/>
        <v>-3.374626084366561E-3</v>
      </c>
      <c r="T692" s="3">
        <f t="shared" si="172"/>
        <v>2.0755431424159809E-2</v>
      </c>
      <c r="U692" s="3">
        <f t="shared" si="168"/>
        <v>2.738080533979325E-2</v>
      </c>
      <c r="V692" s="3"/>
      <c r="W692" s="3"/>
      <c r="X692" s="3"/>
    </row>
    <row r="693" spans="2:24" ht="15">
      <c r="B693" s="3">
        <v>2014.75</v>
      </c>
      <c r="C693" s="10">
        <v>0.39991700000000002</v>
      </c>
      <c r="D693" s="4">
        <f t="shared" si="175"/>
        <v>0.18798174000000001</v>
      </c>
      <c r="E693" s="10">
        <f t="shared" si="162"/>
        <v>1.4417225848723105</v>
      </c>
      <c r="F693" s="10">
        <f t="shared" si="163"/>
        <v>-5.0852467011795239</v>
      </c>
      <c r="G693" s="10">
        <f t="shared" si="164"/>
        <v>5.3155546118208949</v>
      </c>
      <c r="H693" s="3">
        <f t="shared" si="165"/>
        <v>0.23030791064137102</v>
      </c>
      <c r="R693" s="4">
        <f t="shared" si="170"/>
        <v>7.5000000000000067E-3</v>
      </c>
      <c r="S693" s="3">
        <f t="shared" si="171"/>
        <v>-1.9061383192626735E-3</v>
      </c>
      <c r="T693" s="3">
        <f t="shared" si="172"/>
        <v>2.2801637942915676E-2</v>
      </c>
      <c r="U693" s="3">
        <f t="shared" si="168"/>
        <v>3.0895499623653004E-2</v>
      </c>
      <c r="V693" s="3"/>
      <c r="W693" s="3"/>
      <c r="X693" s="3"/>
    </row>
    <row r="694" spans="2:24" ht="15">
      <c r="B694" s="3">
        <v>2014.83</v>
      </c>
      <c r="C694" s="10">
        <v>0.40083299999999999</v>
      </c>
      <c r="D694" s="4">
        <f t="shared" si="175"/>
        <v>0.18818326000000002</v>
      </c>
      <c r="E694" s="10">
        <f t="shared" si="162"/>
        <v>1.4546441602602576</v>
      </c>
      <c r="F694" s="10">
        <f t="shared" si="163"/>
        <v>-5.0879074758288736</v>
      </c>
      <c r="G694" s="10">
        <f t="shared" si="164"/>
        <v>5.3381883044777618</v>
      </c>
      <c r="H694" s="3">
        <f t="shared" si="165"/>
        <v>0.25028082864888823</v>
      </c>
      <c r="R694" s="4">
        <f t="shared" si="170"/>
        <v>9.1599999999997239E-4</v>
      </c>
      <c r="S694" s="3">
        <f t="shared" si="171"/>
        <v>-2.660774649349662E-3</v>
      </c>
      <c r="T694" s="3">
        <f t="shared" si="172"/>
        <v>2.2633692656866877E-2</v>
      </c>
      <c r="U694" s="3">
        <f t="shared" si="168"/>
        <v>2.9972918007517217E-2</v>
      </c>
      <c r="V694" s="3"/>
      <c r="W694" s="3"/>
      <c r="X694" s="3"/>
    </row>
    <row r="695" spans="2:24" ht="15">
      <c r="B695" s="1" t="s">
        <v>15</v>
      </c>
      <c r="R695" s="4"/>
      <c r="S695" s="3"/>
      <c r="T695" s="3"/>
      <c r="U695" s="3"/>
      <c r="V695" s="3"/>
      <c r="W695" s="3"/>
      <c r="X695" s="3"/>
    </row>
    <row r="696" spans="2:24" ht="15">
      <c r="B696" s="1" t="s">
        <v>42</v>
      </c>
    </row>
    <row r="697" spans="2:24" ht="15">
      <c r="B697" s="1" t="s">
        <v>43</v>
      </c>
    </row>
    <row r="698" spans="2:24" ht="15">
      <c r="B698" s="1" t="s">
        <v>18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D90"/>
  <sheetViews>
    <sheetView workbookViewId="0">
      <selection activeCell="D7" sqref="D7"/>
    </sheetView>
  </sheetViews>
  <sheetFormatPr defaultRowHeight="14.4"/>
  <cols>
    <col min="2" max="2" width="14.6640625" customWidth="1"/>
    <col min="3" max="3" width="9.6640625" bestFit="1" customWidth="1"/>
  </cols>
  <sheetData>
    <row r="1" spans="2:4">
      <c r="B1" s="7" t="s">
        <v>102</v>
      </c>
      <c r="C1" s="7" t="s">
        <v>103</v>
      </c>
      <c r="D1" s="7" t="s">
        <v>104</v>
      </c>
    </row>
    <row r="2" spans="2:4">
      <c r="B2" t="s">
        <v>100</v>
      </c>
      <c r="C2" s="19">
        <v>42332</v>
      </c>
    </row>
    <row r="3" spans="2:4">
      <c r="B3" t="s">
        <v>101</v>
      </c>
      <c r="C3" s="20">
        <v>42340</v>
      </c>
      <c r="D3" t="s">
        <v>123</v>
      </c>
    </row>
    <row r="4" spans="2:4">
      <c r="D4" t="s">
        <v>105</v>
      </c>
    </row>
    <row r="5" spans="2:4">
      <c r="B5" t="s">
        <v>124</v>
      </c>
      <c r="C5" s="19">
        <v>42360</v>
      </c>
      <c r="D5" t="s">
        <v>125</v>
      </c>
    </row>
    <row r="6" spans="2:4">
      <c r="D6" t="s">
        <v>155</v>
      </c>
    </row>
    <row r="9" spans="2:4">
      <c r="B9" t="s">
        <v>127</v>
      </c>
    </row>
    <row r="10" spans="2:4">
      <c r="B10" t="s">
        <v>128</v>
      </c>
    </row>
    <row r="13" spans="2:4">
      <c r="B13" s="7" t="s">
        <v>92</v>
      </c>
    </row>
    <row r="14" spans="2:4" s="2" customFormat="1">
      <c r="B14" s="37" t="s">
        <v>126</v>
      </c>
    </row>
    <row r="16" spans="2:4">
      <c r="B16" t="s">
        <v>72</v>
      </c>
    </row>
    <row r="18" spans="2:2">
      <c r="B18" t="s">
        <v>73</v>
      </c>
    </row>
    <row r="19" spans="2:2">
      <c r="B19" t="s">
        <v>74</v>
      </c>
    </row>
    <row r="20" spans="2:2">
      <c r="B20" t="s">
        <v>75</v>
      </c>
    </row>
    <row r="21" spans="2:2">
      <c r="B21" t="s">
        <v>76</v>
      </c>
    </row>
    <row r="22" spans="2:2">
      <c r="B22" t="s">
        <v>77</v>
      </c>
    </row>
    <row r="23" spans="2:2">
      <c r="B23" t="s">
        <v>78</v>
      </c>
    </row>
    <row r="25" spans="2:2">
      <c r="B25" t="s">
        <v>79</v>
      </c>
    </row>
    <row r="26" spans="2:2">
      <c r="B26" t="s">
        <v>80</v>
      </c>
    </row>
    <row r="27" spans="2:2">
      <c r="B27" t="s">
        <v>81</v>
      </c>
    </row>
    <row r="29" spans="2:2">
      <c r="B29" t="s">
        <v>82</v>
      </c>
    </row>
    <row r="31" spans="2:2">
      <c r="B31" s="7" t="s">
        <v>93</v>
      </c>
    </row>
    <row r="33" spans="2:2">
      <c r="B33" t="s">
        <v>83</v>
      </c>
    </row>
    <row r="35" spans="2:2">
      <c r="B35" t="s">
        <v>84</v>
      </c>
    </row>
    <row r="36" spans="2:2">
      <c r="B36" t="s">
        <v>85</v>
      </c>
    </row>
    <row r="38" spans="2:2">
      <c r="B38" s="7" t="s">
        <v>106</v>
      </c>
    </row>
    <row r="40" spans="2:2">
      <c r="B40" t="s">
        <v>86</v>
      </c>
    </row>
    <row r="42" spans="2:2">
      <c r="B42" t="s">
        <v>94</v>
      </c>
    </row>
    <row r="43" spans="2:2">
      <c r="B43" t="s">
        <v>95</v>
      </c>
    </row>
    <row r="45" spans="2:2">
      <c r="B45" s="7" t="s">
        <v>110</v>
      </c>
    </row>
    <row r="47" spans="2:2">
      <c r="B47" t="s">
        <v>98</v>
      </c>
    </row>
    <row r="49" spans="2:2">
      <c r="B49" t="s">
        <v>87</v>
      </c>
    </row>
    <row r="50" spans="2:2">
      <c r="B50" t="s">
        <v>109</v>
      </c>
    </row>
    <row r="51" spans="2:2">
      <c r="B51" t="s">
        <v>108</v>
      </c>
    </row>
    <row r="53" spans="2:2">
      <c r="B53" t="s">
        <v>99</v>
      </c>
    </row>
    <row r="54" spans="2:2">
      <c r="B54" t="s">
        <v>88</v>
      </c>
    </row>
    <row r="55" spans="2:2">
      <c r="B55" t="s">
        <v>122</v>
      </c>
    </row>
    <row r="56" spans="2:2">
      <c r="B56" t="s">
        <v>89</v>
      </c>
    </row>
    <row r="58" spans="2:2">
      <c r="B58" s="18" t="s">
        <v>96</v>
      </c>
    </row>
    <row r="59" spans="2:2">
      <c r="B59" s="18" t="s">
        <v>97</v>
      </c>
    </row>
    <row r="60" spans="2:2">
      <c r="B60" t="s">
        <v>90</v>
      </c>
    </row>
    <row r="62" spans="2:2">
      <c r="B62" s="7" t="s">
        <v>107</v>
      </c>
    </row>
    <row r="64" spans="2:2">
      <c r="B64" t="s">
        <v>91</v>
      </c>
    </row>
    <row r="66" spans="2:3">
      <c r="B66" s="7" t="s">
        <v>129</v>
      </c>
    </row>
    <row r="67" spans="2:3">
      <c r="B67" s="7"/>
    </row>
    <row r="68" spans="2:3">
      <c r="B68" s="38" t="s">
        <v>25</v>
      </c>
      <c r="C68" t="s">
        <v>134</v>
      </c>
    </row>
    <row r="69" spans="2:3">
      <c r="B69" s="2" t="s">
        <v>32</v>
      </c>
      <c r="C69" t="s">
        <v>135</v>
      </c>
    </row>
    <row r="70" spans="2:3">
      <c r="B70" t="s">
        <v>31</v>
      </c>
      <c r="C70" t="s">
        <v>136</v>
      </c>
    </row>
    <row r="71" spans="2:3">
      <c r="B71" s="38" t="s">
        <v>27</v>
      </c>
      <c r="C71" t="s">
        <v>133</v>
      </c>
    </row>
    <row r="72" spans="2:3">
      <c r="B72" t="s">
        <v>52</v>
      </c>
      <c r="C72" t="s">
        <v>154</v>
      </c>
    </row>
    <row r="73" spans="2:3">
      <c r="B73" t="s">
        <v>53</v>
      </c>
      <c r="C73" t="s">
        <v>143</v>
      </c>
    </row>
    <row r="74" spans="2:3">
      <c r="B74" t="s">
        <v>112</v>
      </c>
      <c r="C74" t="s">
        <v>152</v>
      </c>
    </row>
    <row r="75" spans="2:3">
      <c r="B75" t="s">
        <v>119</v>
      </c>
      <c r="C75" t="s">
        <v>142</v>
      </c>
    </row>
    <row r="76" spans="2:3">
      <c r="B76" t="s">
        <v>120</v>
      </c>
      <c r="C76" t="s">
        <v>153</v>
      </c>
    </row>
    <row r="77" spans="2:3">
      <c r="B77" t="s">
        <v>130</v>
      </c>
      <c r="C77" t="s">
        <v>145</v>
      </c>
    </row>
    <row r="78" spans="2:3">
      <c r="B78" t="s">
        <v>132</v>
      </c>
      <c r="C78" t="s">
        <v>147</v>
      </c>
    </row>
    <row r="79" spans="2:3">
      <c r="B79" t="s">
        <v>118</v>
      </c>
      <c r="C79" t="s">
        <v>150</v>
      </c>
    </row>
    <row r="80" spans="2:3">
      <c r="B80" t="s">
        <v>121</v>
      </c>
      <c r="C80" t="s">
        <v>151</v>
      </c>
    </row>
    <row r="81" spans="2:3">
      <c r="B81" t="s">
        <v>116</v>
      </c>
      <c r="C81" t="s">
        <v>148</v>
      </c>
    </row>
    <row r="82" spans="2:3">
      <c r="B82" t="s">
        <v>117</v>
      </c>
      <c r="C82" t="s">
        <v>149</v>
      </c>
    </row>
    <row r="83" spans="2:3">
      <c r="B83" s="38" t="s">
        <v>30</v>
      </c>
      <c r="C83" t="s">
        <v>138</v>
      </c>
    </row>
    <row r="84" spans="2:3">
      <c r="B84" s="2" t="s">
        <v>29</v>
      </c>
      <c r="C84" t="s">
        <v>139</v>
      </c>
    </row>
    <row r="85" spans="2:3">
      <c r="B85" t="s">
        <v>70</v>
      </c>
      <c r="C85" t="s">
        <v>141</v>
      </c>
    </row>
    <row r="86" spans="2:3">
      <c r="B86" s="9" t="s">
        <v>71</v>
      </c>
      <c r="C86" t="s">
        <v>140</v>
      </c>
    </row>
    <row r="87" spans="2:3">
      <c r="B87" s="38" t="s">
        <v>28</v>
      </c>
      <c r="C87" t="s">
        <v>137</v>
      </c>
    </row>
    <row r="88" spans="2:3">
      <c r="B88" t="s">
        <v>59</v>
      </c>
      <c r="C88" t="s">
        <v>144</v>
      </c>
    </row>
    <row r="89" spans="2:3">
      <c r="B89" t="s">
        <v>131</v>
      </c>
      <c r="C89" t="s">
        <v>146</v>
      </c>
    </row>
    <row r="90" spans="2:3">
      <c r="B90" s="2"/>
    </row>
  </sheetData>
  <sortState ref="B68:C90">
    <sortCondition ref="B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RSS</vt:lpstr>
      <vt:lpstr>HadCRUT4</vt:lpstr>
      <vt:lpstr>readme</vt:lpstr>
      <vt:lpstr>alpha1</vt:lpstr>
      <vt:lpstr>Bio_alpha</vt:lpstr>
      <vt:lpstr>Bio_factor</vt:lpstr>
      <vt:lpstr>Bio_ppmv</vt:lpstr>
      <vt:lpstr>Bio_slope</vt:lpstr>
      <vt:lpstr>Bio_tau</vt:lpstr>
      <vt:lpstr>CO2_base</vt:lpstr>
      <vt:lpstr>CO2_start</vt:lpstr>
      <vt:lpstr>CO2_start2</vt:lpstr>
      <vt:lpstr>Emiss_alpha</vt:lpstr>
      <vt:lpstr>Emiss_start</vt:lpstr>
      <vt:lpstr>Emiss_start2</vt:lpstr>
      <vt:lpstr>Emiss_tau</vt:lpstr>
      <vt:lpstr>Had_fact</vt:lpstr>
      <vt:lpstr>Had_offset</vt:lpstr>
      <vt:lpstr>Nat_ampl</vt:lpstr>
      <vt:lpstr>Nat_ampl2</vt:lpstr>
      <vt:lpstr>Nat_offset</vt:lpstr>
      <vt:lpstr>Nat_offset2</vt:lpstr>
      <vt:lpstr>Nat_tau</vt:lpstr>
      <vt:lpstr>Ocean_alpha</vt:lpstr>
      <vt:lpstr>Ocean_factor</vt:lpstr>
      <vt:lpstr>Ocean_tau</vt:lpstr>
      <vt:lpstr>RSS_fact</vt:lpstr>
      <vt:lpstr>RSS_offset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</dc:creator>
  <cp:lastModifiedBy>Familie</cp:lastModifiedBy>
  <cp:lastPrinted>2015-12-22T09:51:07Z</cp:lastPrinted>
  <dcterms:created xsi:type="dcterms:W3CDTF">2015-11-05T20:15:08Z</dcterms:created>
  <dcterms:modified xsi:type="dcterms:W3CDTF">2015-12-22T11:10:42Z</dcterms:modified>
</cp:coreProperties>
</file>